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5"/>
  <workbookPr/>
  <mc:AlternateContent xmlns:mc="http://schemas.openxmlformats.org/markup-compatibility/2006">
    <mc:Choice Requires="x15">
      <x15ac:absPath xmlns:x15ac="http://schemas.microsoft.com/office/spreadsheetml/2010/11/ac" url="/Users/yoru/Downloads/"/>
    </mc:Choice>
  </mc:AlternateContent>
  <xr:revisionPtr revIDLastSave="0" documentId="13_ncr:1_{D1708079-DE2D-414B-B36B-42EB843B8BB7}" xr6:coauthVersionLast="47" xr6:coauthVersionMax="47" xr10:uidLastSave="{00000000-0000-0000-0000-000000000000}"/>
  <bookViews>
    <workbookView xWindow="1100" yWindow="1520" windowWidth="31500" windowHeight="18420" xr2:uid="{00000000-000D-0000-FFFF-FFFF00000000}"/>
  </bookViews>
  <sheets>
    <sheet name="Table S1" sheetId="15" r:id="rId1"/>
    <sheet name="Table S2" sheetId="10" r:id="rId2"/>
    <sheet name="Table S3" sheetId="13" r:id="rId3"/>
    <sheet name="Table S4" sheetId="14" r:id="rId4"/>
    <sheet name="Table S5" sheetId="18" r:id="rId5"/>
    <sheet name="Table S6" sheetId="4" r:id="rId6"/>
    <sheet name="Table S7" sheetId="2" r:id="rId7"/>
    <sheet name="Table S8" sheetId="12" r:id="rId8"/>
    <sheet name="Table S9" sheetId="25" r:id="rId9"/>
    <sheet name="Table S10" sheetId="20" r:id="rId10"/>
    <sheet name="Table S11" sheetId="23" r:id="rId11"/>
    <sheet name="Table S12" sheetId="24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4" i="24" l="1"/>
  <c r="V5" i="24"/>
  <c r="V6" i="24"/>
  <c r="V7" i="24"/>
  <c r="V8" i="24"/>
  <c r="V9" i="24"/>
  <c r="V10" i="24"/>
  <c r="V11" i="24"/>
  <c r="V3" i="24"/>
  <c r="U12" i="24"/>
  <c r="I102" i="24"/>
  <c r="I103" i="24"/>
  <c r="I104" i="24"/>
  <c r="I105" i="24"/>
  <c r="I106" i="24"/>
  <c r="I107" i="24"/>
  <c r="I108" i="24"/>
  <c r="I109" i="24"/>
  <c r="I110" i="24"/>
  <c r="I111" i="24"/>
  <c r="I112" i="24"/>
  <c r="I113" i="24"/>
  <c r="I114" i="24"/>
  <c r="I115" i="24"/>
  <c r="I116" i="24"/>
  <c r="I117" i="24"/>
  <c r="I118" i="24"/>
  <c r="I119" i="24"/>
  <c r="I120" i="24"/>
  <c r="I121" i="24"/>
  <c r="I122" i="24"/>
  <c r="I123" i="24"/>
  <c r="I124" i="24"/>
  <c r="I125" i="24"/>
  <c r="I126" i="24"/>
  <c r="I127" i="24"/>
  <c r="I128" i="24"/>
  <c r="I129" i="24"/>
  <c r="I130" i="24"/>
  <c r="I131" i="24"/>
  <c r="I132" i="24"/>
  <c r="I133" i="24"/>
  <c r="I134" i="24"/>
  <c r="I135" i="24"/>
  <c r="I136" i="24"/>
  <c r="I137" i="24"/>
  <c r="I138" i="24"/>
  <c r="I139" i="24"/>
  <c r="I140" i="24"/>
  <c r="I141" i="24"/>
  <c r="I142" i="24"/>
  <c r="I143" i="24"/>
  <c r="I144" i="24"/>
  <c r="I145" i="24"/>
  <c r="I146" i="24"/>
  <c r="I147" i="24"/>
  <c r="I148" i="24"/>
  <c r="I149" i="24"/>
  <c r="I150" i="24"/>
  <c r="I151" i="24"/>
  <c r="I152" i="24"/>
  <c r="I153" i="24"/>
  <c r="I154" i="24"/>
  <c r="I155" i="24"/>
  <c r="I156" i="24"/>
  <c r="I157" i="24"/>
  <c r="I158" i="24"/>
  <c r="I159" i="24"/>
  <c r="I160" i="24"/>
  <c r="I161" i="24"/>
  <c r="I162" i="24"/>
  <c r="I163" i="24"/>
  <c r="I164" i="24"/>
  <c r="I165" i="24"/>
  <c r="I166" i="24"/>
  <c r="I167" i="24"/>
  <c r="I168" i="24"/>
  <c r="I169" i="24"/>
  <c r="I170" i="24"/>
  <c r="I171" i="24"/>
  <c r="I172" i="24"/>
  <c r="I23" i="24"/>
  <c r="I24" i="24"/>
  <c r="I25" i="24"/>
  <c r="I26" i="24"/>
  <c r="I27" i="24"/>
  <c r="I28" i="24"/>
  <c r="I29" i="24"/>
  <c r="I30" i="24"/>
  <c r="I31" i="24"/>
  <c r="I32" i="24"/>
  <c r="I33" i="24"/>
  <c r="I34" i="24"/>
  <c r="I35" i="24"/>
  <c r="I36" i="24"/>
  <c r="I37" i="24"/>
  <c r="I38" i="24"/>
  <c r="I39" i="24"/>
  <c r="I40" i="24"/>
  <c r="I41" i="24"/>
  <c r="I42" i="24"/>
  <c r="I43" i="24"/>
  <c r="I44" i="24"/>
  <c r="I45" i="24"/>
  <c r="I46" i="24"/>
  <c r="I47" i="24"/>
  <c r="I48" i="24"/>
  <c r="I49" i="24"/>
  <c r="I50" i="24"/>
  <c r="I51" i="24"/>
  <c r="I52" i="24"/>
  <c r="I53" i="24"/>
  <c r="I54" i="24"/>
  <c r="I55" i="24"/>
  <c r="I56" i="24"/>
  <c r="I57" i="24"/>
  <c r="I58" i="24"/>
  <c r="I59" i="24"/>
  <c r="I60" i="24"/>
  <c r="I61" i="24"/>
  <c r="I62" i="24"/>
  <c r="I63" i="24"/>
  <c r="I64" i="24"/>
  <c r="I65" i="24"/>
  <c r="I66" i="24"/>
  <c r="I67" i="24"/>
  <c r="I68" i="24"/>
  <c r="I69" i="24"/>
  <c r="I70" i="24"/>
  <c r="I71" i="24"/>
  <c r="I72" i="24"/>
  <c r="I73" i="24"/>
  <c r="I74" i="24"/>
  <c r="I75" i="24"/>
  <c r="I76" i="24"/>
  <c r="I77" i="24"/>
  <c r="I78" i="24"/>
  <c r="I79" i="24"/>
  <c r="I80" i="24"/>
  <c r="I81" i="24"/>
  <c r="I82" i="24"/>
  <c r="I83" i="24"/>
  <c r="I84" i="24"/>
  <c r="I85" i="24"/>
  <c r="I86" i="24"/>
  <c r="I87" i="24"/>
  <c r="I88" i="24"/>
  <c r="I89" i="24"/>
  <c r="I90" i="24"/>
  <c r="I91" i="24"/>
  <c r="I92" i="24"/>
  <c r="I93" i="24"/>
  <c r="I94" i="24"/>
  <c r="I95" i="24"/>
  <c r="I96" i="24"/>
  <c r="I97" i="24"/>
  <c r="I98" i="24"/>
  <c r="I99" i="24"/>
  <c r="I100" i="24"/>
  <c r="I101" i="24"/>
  <c r="I14" i="24"/>
  <c r="I15" i="24"/>
  <c r="I16" i="24"/>
  <c r="I17" i="24"/>
  <c r="I18" i="24"/>
  <c r="I19" i="24"/>
  <c r="I20" i="24"/>
  <c r="I21" i="24"/>
  <c r="I22" i="24"/>
  <c r="I5" i="24"/>
  <c r="I6" i="24"/>
  <c r="I7" i="24"/>
  <c r="I8" i="24"/>
  <c r="I9" i="24"/>
  <c r="I10" i="24"/>
  <c r="I11" i="24"/>
  <c r="I12" i="24"/>
  <c r="I13" i="24"/>
  <c r="I4" i="24"/>
  <c r="I30" i="23"/>
  <c r="I87" i="23"/>
  <c r="I88" i="23"/>
  <c r="I122" i="23"/>
  <c r="I123" i="23"/>
  <c r="I31" i="23"/>
  <c r="I89" i="23"/>
  <c r="I124" i="23"/>
  <c r="I125" i="23"/>
  <c r="I126" i="23"/>
  <c r="I127" i="23"/>
  <c r="I128" i="23"/>
  <c r="I129" i="23"/>
  <c r="I90" i="23"/>
  <c r="I130" i="23"/>
  <c r="I131" i="23"/>
  <c r="I32" i="23"/>
  <c r="I5" i="23"/>
  <c r="I91" i="23"/>
  <c r="I37" i="23"/>
  <c r="I132" i="23"/>
  <c r="I86" i="23"/>
  <c r="I38" i="23"/>
  <c r="I133" i="23"/>
  <c r="I134" i="23"/>
  <c r="I92" i="23"/>
  <c r="I93" i="23"/>
  <c r="I94" i="23"/>
  <c r="I95" i="23"/>
  <c r="I96" i="23"/>
  <c r="I135" i="23"/>
  <c r="I97" i="23"/>
  <c r="I39" i="23"/>
  <c r="I40" i="23"/>
  <c r="I6" i="23"/>
  <c r="I98" i="23"/>
  <c r="I99" i="23"/>
  <c r="I33" i="23"/>
  <c r="I100" i="23"/>
  <c r="I101" i="23"/>
  <c r="I136" i="23"/>
  <c r="I137" i="23"/>
  <c r="I138" i="23"/>
  <c r="I139" i="23"/>
  <c r="I75" i="23"/>
  <c r="I41" i="23"/>
  <c r="I102" i="23"/>
  <c r="I140" i="23"/>
  <c r="I103" i="23"/>
  <c r="I141" i="23"/>
  <c r="I142" i="23"/>
  <c r="I143" i="23"/>
  <c r="I104" i="23"/>
  <c r="I144" i="23"/>
  <c r="I145" i="23"/>
  <c r="I105" i="23"/>
  <c r="I146" i="23"/>
  <c r="I7" i="23"/>
  <c r="I147" i="23"/>
  <c r="I148" i="23"/>
  <c r="I149" i="23"/>
  <c r="I150" i="23"/>
  <c r="I151" i="23"/>
  <c r="I152" i="23"/>
  <c r="I8" i="23"/>
  <c r="I153" i="23"/>
  <c r="I9" i="23"/>
  <c r="I154" i="23"/>
  <c r="I10" i="23"/>
  <c r="I155" i="23"/>
  <c r="I156" i="23"/>
  <c r="I157" i="23"/>
  <c r="I158" i="23"/>
  <c r="I159" i="23"/>
  <c r="I160" i="23"/>
  <c r="I161" i="23"/>
  <c r="I162" i="23"/>
  <c r="I163" i="23"/>
  <c r="I164" i="23"/>
  <c r="I165" i="23"/>
  <c r="I166" i="23"/>
  <c r="I167" i="23"/>
  <c r="I168" i="23"/>
  <c r="I169" i="23"/>
  <c r="I170" i="23"/>
  <c r="I106" i="23"/>
  <c r="I76" i="23"/>
  <c r="I42" i="23"/>
  <c r="I43" i="23"/>
  <c r="I171" i="23"/>
  <c r="I77" i="23"/>
  <c r="I107" i="23"/>
  <c r="I172" i="23"/>
  <c r="I44" i="23"/>
  <c r="I173" i="23"/>
  <c r="I174" i="23"/>
  <c r="I175" i="23"/>
  <c r="I176" i="23"/>
  <c r="I177" i="23"/>
  <c r="I178" i="23"/>
  <c r="I179" i="23"/>
  <c r="I11" i="23"/>
  <c r="I180" i="23"/>
  <c r="I181" i="23"/>
  <c r="I182" i="23"/>
  <c r="I183" i="23"/>
  <c r="I184" i="23"/>
  <c r="I185" i="23"/>
  <c r="I186" i="23"/>
  <c r="I187" i="23"/>
  <c r="I188" i="23"/>
  <c r="I12" i="23"/>
  <c r="I13" i="23"/>
  <c r="I14" i="23"/>
  <c r="I15" i="23"/>
  <c r="I189" i="23"/>
  <c r="I190" i="23"/>
  <c r="I191" i="23"/>
  <c r="I192" i="23"/>
  <c r="I193" i="23"/>
  <c r="I194" i="23"/>
  <c r="I195" i="23"/>
  <c r="I196" i="23"/>
  <c r="I108" i="23"/>
  <c r="I45" i="23"/>
  <c r="I197" i="23"/>
  <c r="I78" i="23"/>
  <c r="I46" i="23"/>
  <c r="I198" i="23"/>
  <c r="I199" i="23"/>
  <c r="I200" i="23"/>
  <c r="I201" i="23"/>
  <c r="I202" i="23"/>
  <c r="I203" i="23"/>
  <c r="I204" i="23"/>
  <c r="I205" i="23"/>
  <c r="I206" i="23"/>
  <c r="I207" i="23"/>
  <c r="I208" i="23"/>
  <c r="I109" i="23"/>
  <c r="I110" i="23"/>
  <c r="I209" i="23"/>
  <c r="I47" i="23"/>
  <c r="I210" i="23"/>
  <c r="I211" i="23"/>
  <c r="I212" i="23"/>
  <c r="I213" i="23"/>
  <c r="I214" i="23"/>
  <c r="I215" i="23"/>
  <c r="I216" i="23"/>
  <c r="I16" i="23"/>
  <c r="I217" i="23"/>
  <c r="I218" i="23"/>
  <c r="I219" i="23"/>
  <c r="I220" i="23"/>
  <c r="I221" i="23"/>
  <c r="I222" i="23"/>
  <c r="I223" i="23"/>
  <c r="I224" i="23"/>
  <c r="I225" i="23"/>
  <c r="I17" i="23"/>
  <c r="I18" i="23"/>
  <c r="I19" i="23"/>
  <c r="I20" i="23"/>
  <c r="I226" i="23"/>
  <c r="I227" i="23"/>
  <c r="I228" i="23"/>
  <c r="I229" i="23"/>
  <c r="I111" i="23"/>
  <c r="I230" i="23"/>
  <c r="I231" i="23"/>
  <c r="I112" i="23"/>
  <c r="I48" i="23"/>
  <c r="I232" i="23"/>
  <c r="I79" i="23"/>
  <c r="I49" i="23"/>
  <c r="I233" i="23"/>
  <c r="I71" i="23"/>
  <c r="I234" i="23"/>
  <c r="I50" i="23"/>
  <c r="I51" i="23"/>
  <c r="I52" i="23"/>
  <c r="I53" i="23"/>
  <c r="I80" i="23"/>
  <c r="I235" i="23"/>
  <c r="I236" i="23"/>
  <c r="I54" i="23"/>
  <c r="I237" i="23"/>
  <c r="I238" i="23"/>
  <c r="I239" i="23"/>
  <c r="I240" i="23"/>
  <c r="I241" i="23"/>
  <c r="I242" i="23"/>
  <c r="I21" i="23"/>
  <c r="I243" i="23"/>
  <c r="I244" i="23"/>
  <c r="I245" i="23"/>
  <c r="I246" i="23"/>
  <c r="I247" i="23"/>
  <c r="I248" i="23"/>
  <c r="I249" i="23"/>
  <c r="I250" i="23"/>
  <c r="I251" i="23"/>
  <c r="I22" i="23"/>
  <c r="I23" i="23"/>
  <c r="I24" i="23"/>
  <c r="I25" i="23"/>
  <c r="I252" i="23"/>
  <c r="I253" i="23"/>
  <c r="I254" i="23"/>
  <c r="I255" i="23"/>
  <c r="I256" i="23"/>
  <c r="I113" i="23"/>
  <c r="I55" i="23"/>
  <c r="I257" i="23"/>
  <c r="I81" i="23"/>
  <c r="I56" i="23"/>
  <c r="I258" i="23"/>
  <c r="I72" i="23"/>
  <c r="I259" i="23"/>
  <c r="I57" i="23"/>
  <c r="I58" i="23"/>
  <c r="I59" i="23"/>
  <c r="I82" i="23"/>
  <c r="I260" i="23"/>
  <c r="I261" i="23"/>
  <c r="I60" i="23"/>
  <c r="I262" i="23"/>
  <c r="I263" i="23"/>
  <c r="I264" i="23"/>
  <c r="I265" i="23"/>
  <c r="I266" i="23"/>
  <c r="I267" i="23"/>
  <c r="I268" i="23"/>
  <c r="I26" i="23"/>
  <c r="I114" i="23"/>
  <c r="I269" i="23"/>
  <c r="I270" i="23"/>
  <c r="I271" i="23"/>
  <c r="I272" i="23"/>
  <c r="I273" i="23"/>
  <c r="I274" i="23"/>
  <c r="I34" i="23"/>
  <c r="I275" i="23"/>
  <c r="I276" i="23"/>
  <c r="I277" i="23"/>
  <c r="I27" i="23"/>
  <c r="I28" i="23"/>
  <c r="I29" i="23"/>
  <c r="I278" i="23"/>
  <c r="I279" i="23"/>
  <c r="I280" i="23"/>
  <c r="I281" i="23"/>
  <c r="I282" i="23"/>
  <c r="I283" i="23"/>
  <c r="I115" i="23"/>
  <c r="I61" i="23"/>
  <c r="I284" i="23"/>
  <c r="I83" i="23"/>
  <c r="I62" i="23"/>
  <c r="I285" i="23"/>
  <c r="I73" i="23"/>
  <c r="I286" i="23"/>
  <c r="I63" i="23"/>
  <c r="I64" i="23"/>
  <c r="I65" i="23"/>
  <c r="I66" i="23"/>
  <c r="I84" i="23"/>
  <c r="I287" i="23"/>
  <c r="I67" i="23"/>
  <c r="I288" i="23"/>
  <c r="I289" i="23"/>
  <c r="I290" i="23"/>
  <c r="I291" i="23"/>
  <c r="I35" i="23"/>
  <c r="I292" i="23"/>
  <c r="I293" i="23"/>
  <c r="I294" i="23"/>
  <c r="I295" i="23"/>
  <c r="I296" i="23"/>
  <c r="I297" i="23"/>
  <c r="I298" i="23"/>
  <c r="I299" i="23"/>
  <c r="I300" i="23"/>
  <c r="I116" i="23"/>
  <c r="I301" i="23"/>
  <c r="I302" i="23"/>
  <c r="I303" i="23"/>
  <c r="I304" i="23"/>
  <c r="I305" i="23"/>
  <c r="I306" i="23"/>
  <c r="I307" i="23"/>
  <c r="I308" i="23"/>
  <c r="I309" i="23"/>
  <c r="I117" i="23"/>
  <c r="I118" i="23"/>
  <c r="I310" i="23"/>
  <c r="I68" i="23"/>
  <c r="I69" i="23"/>
  <c r="I311" i="23"/>
  <c r="I312" i="23"/>
  <c r="I313" i="23"/>
  <c r="I314" i="23"/>
  <c r="I315" i="23"/>
  <c r="I4" i="23"/>
  <c r="I316" i="23"/>
  <c r="I317" i="23"/>
  <c r="I318" i="23"/>
  <c r="I319" i="23"/>
  <c r="I320" i="23"/>
  <c r="I321" i="23"/>
  <c r="I322" i="23"/>
  <c r="I323" i="23"/>
  <c r="I70" i="23"/>
  <c r="I85" i="23"/>
  <c r="I324" i="23"/>
  <c r="I325" i="23"/>
  <c r="I326" i="23"/>
  <c r="I120" i="23"/>
  <c r="I119" i="23"/>
  <c r="I327" i="23"/>
  <c r="I121" i="23"/>
  <c r="I328" i="23"/>
  <c r="I329" i="23"/>
  <c r="I330" i="23"/>
  <c r="I36" i="23"/>
  <c r="I74" i="23"/>
  <c r="V9" i="23"/>
  <c r="V7" i="23"/>
  <c r="V11" i="23"/>
  <c r="V6" i="23"/>
  <c r="V8" i="23"/>
  <c r="V4" i="23"/>
  <c r="V10" i="23"/>
  <c r="V5" i="23"/>
  <c r="V12" i="23"/>
  <c r="V3" i="23"/>
  <c r="U13" i="23"/>
  <c r="T40" i="15" l="1"/>
  <c r="S40" i="15"/>
  <c r="U40" i="15" s="1"/>
  <c r="P40" i="15"/>
  <c r="O40" i="15"/>
  <c r="P27" i="15"/>
  <c r="T25" i="15"/>
  <c r="S25" i="15"/>
  <c r="U25" i="15" s="1"/>
  <c r="P25" i="15"/>
  <c r="O25" i="15"/>
  <c r="I5" i="2" l="1"/>
  <c r="I6" i="2"/>
</calcChain>
</file>

<file path=xl/sharedStrings.xml><?xml version="1.0" encoding="utf-8"?>
<sst xmlns="http://schemas.openxmlformats.org/spreadsheetml/2006/main" count="4138" uniqueCount="777">
  <si>
    <t>Total BUSCO groups searched</t>
  </si>
  <si>
    <t># contigs</t>
  </si>
  <si>
    <t>Largest contig</t>
  </si>
  <si>
    <t>Total length</t>
  </si>
  <si>
    <t>GC (%)</t>
  </si>
  <si>
    <t>N50</t>
  </si>
  <si>
    <t>L50</t>
  </si>
  <si>
    <t># N's per 100 kbp</t>
  </si>
  <si>
    <t>12 (0.7%)</t>
  </si>
  <si>
    <t>41 (2.5%)</t>
  </si>
  <si>
    <t>Complete BUSCOs</t>
  </si>
  <si>
    <t>Fragmented BUSCOs</t>
  </si>
  <si>
    <t>Missing BUSCOs</t>
  </si>
  <si>
    <t>Annotation</t>
  </si>
  <si>
    <t>gene model/mRNA count</t>
  </si>
  <si>
    <t>Assembly</t>
  </si>
  <si>
    <t>Complete single-copy BUSCOs</t>
  </si>
  <si>
    <t>Complete duplicated BUSCOs</t>
  </si>
  <si>
    <t>1490 (92.3%)</t>
  </si>
  <si>
    <t>Pinguicula gigantea</t>
  </si>
  <si>
    <t>35,940/35,940</t>
  </si>
  <si>
    <t xml:space="preserve">   </t>
  </si>
  <si>
    <t>1561 (96.8%)</t>
  </si>
  <si>
    <t>1331 (82.5%)</t>
  </si>
  <si>
    <t>230 (14.3%)</t>
  </si>
  <si>
    <t>1312 (81.3%)</t>
  </si>
  <si>
    <t>Sarracenia purpurea</t>
  </si>
  <si>
    <t>Nepenthes alata</t>
  </si>
  <si>
    <t>Drosera adelae</t>
  </si>
  <si>
    <t>Cephalotus follicularis</t>
  </si>
  <si>
    <t>Utricularia gibba</t>
  </si>
  <si>
    <t>Family</t>
  </si>
  <si>
    <t>Homologous Superfamily</t>
  </si>
  <si>
    <t>Active Site</t>
  </si>
  <si>
    <t>-</t>
  </si>
  <si>
    <t>Domain</t>
  </si>
  <si>
    <t>IPR013128</t>
  </si>
  <si>
    <t>IPR038765</t>
  </si>
  <si>
    <t>Species</t>
  </si>
  <si>
    <t>Source</t>
  </si>
  <si>
    <t>BUSCO</t>
  </si>
  <si>
    <t>Complete</t>
  </si>
  <si>
    <t>Single-copy</t>
  </si>
  <si>
    <t>Duplicated</t>
  </si>
  <si>
    <t>Fragmented</t>
  </si>
  <si>
    <t>Missing</t>
  </si>
  <si>
    <t>Total</t>
  </si>
  <si>
    <t>Pinguicula grandiflora</t>
  </si>
  <si>
    <t>QUAST</t>
  </si>
  <si>
    <t>Pinguicula agnata</t>
  </si>
  <si>
    <t>Pinguicula moctezumae</t>
  </si>
  <si>
    <t>Pinguicula moranensis</t>
  </si>
  <si>
    <t>Pinguicula primuliflora</t>
  </si>
  <si>
    <t>Number, percentage and megabases of reads above quality cutoffs</t>
  </si>
  <si>
    <t>&gt;Q5:</t>
  </si>
  <si>
    <t>&gt;Q7:</t>
  </si>
  <si>
    <t>&gt;Q10:</t>
  </si>
  <si>
    <t>&gt;Q12:</t>
  </si>
  <si>
    <t>&gt;Q15:</t>
  </si>
  <si>
    <t>0 (0.0%) 0.0Mb</t>
  </si>
  <si>
    <t>Top 5 highest mean basecall quality scores and their read lengths</t>
  </si>
  <si>
    <t>14.3 (836)</t>
  </si>
  <si>
    <t>13.8 (382)</t>
  </si>
  <si>
    <t>13.8 (446)</t>
  </si>
  <si>
    <t>13.8 (1013)</t>
  </si>
  <si>
    <t>13.8 (404)</t>
  </si>
  <si>
    <t>Top 5 longest reads and their mean basecall quality score</t>
  </si>
  <si>
    <t>Mean read length:</t>
  </si>
  <si>
    <t>Mean read quality:</t>
  </si>
  <si>
    <t>Median read length:</t>
  </si>
  <si>
    <t>Median read quality:</t>
  </si>
  <si>
    <t>Number of reads:</t>
  </si>
  <si>
    <t>Read length N50:</t>
  </si>
  <si>
    <t>STDEV read length:</t>
  </si>
  <si>
    <t>Total bases:</t>
  </si>
  <si>
    <t>Sample:</t>
  </si>
  <si>
    <t>10,730 (0.1%) 14.2Mb</t>
  </si>
  <si>
    <t>14.4 (397)</t>
  </si>
  <si>
    <t>14.3 (9485)</t>
  </si>
  <si>
    <t>14.1 (350)</t>
  </si>
  <si>
    <t>13.9 (608)</t>
  </si>
  <si>
    <t>13.7 (395)</t>
  </si>
  <si>
    <t>1:</t>
  </si>
  <si>
    <t>2:</t>
  </si>
  <si>
    <t>3:</t>
  </si>
  <si>
    <t>4:</t>
  </si>
  <si>
    <t>5:</t>
  </si>
  <si>
    <t>7,114 (0.1%) 15.0Mb</t>
  </si>
  <si>
    <t>342,856 (7.8)</t>
  </si>
  <si>
    <t>284,225 (9.2)</t>
  </si>
  <si>
    <t>282,177 (9.8)</t>
  </si>
  <si>
    <t>255,830 (9.0)</t>
  </si>
  <si>
    <t>254,299 (8.9)</t>
  </si>
  <si>
    <t>353,289 (9.5)</t>
  </si>
  <si>
    <t>336,986 (9.5)</t>
  </si>
  <si>
    <t>327,957 (8.9)</t>
  </si>
  <si>
    <t>301,207 (8.9)</t>
  </si>
  <si>
    <t>299,190 (9.2)</t>
  </si>
  <si>
    <t>13.9 (417)</t>
  </si>
  <si>
    <t>13.8 (967)</t>
  </si>
  <si>
    <t>13.5 (332)</t>
  </si>
  <si>
    <t>13.4 (704)</t>
  </si>
  <si>
    <t>13.4 (326)</t>
  </si>
  <si>
    <t>399398 (10.3)</t>
  </si>
  <si>
    <t>351154 (9.5)</t>
  </si>
  <si>
    <t>332438 (9.4)</t>
  </si>
  <si>
    <t>305844 (10.5)</t>
  </si>
  <si>
    <t>301345 (9.4)</t>
  </si>
  <si>
    <t>5,766 (0.1%) 8.4Mb</t>
  </si>
  <si>
    <t>3,056,966 (65.3%) 27,323.3Mb</t>
  </si>
  <si>
    <t>2,739,494 (58.5%) 25,530.5Mb</t>
  </si>
  <si>
    <t>982,621 (21.0%) 8,000.4Mb</t>
  </si>
  <si>
    <t>5,717,918 (63.7%) 53,666.1Mb</t>
  </si>
  <si>
    <t>5,083,132 (56.6%) 49,929.4Mb</t>
  </si>
  <si>
    <t>1,009,882 (11.2%) 4,924.0Mb</t>
  </si>
  <si>
    <t>7,595,419 (60.2%) 35,936.9Mb</t>
  </si>
  <si>
    <t>5,642,850 (44.7%) 29,520.7Mb</t>
  </si>
  <si>
    <t>1,131,951 (9.0%) 3,677.1Mb</t>
  </si>
  <si>
    <t>14.1 (243)</t>
  </si>
  <si>
    <t>13.9 (304)</t>
  </si>
  <si>
    <t>13.8 (475)</t>
  </si>
  <si>
    <t>13.8 (813)</t>
  </si>
  <si>
    <t>13.7 (585)</t>
  </si>
  <si>
    <t>428192 (8.6)</t>
  </si>
  <si>
    <t>406161 (8.6)</t>
  </si>
  <si>
    <t>405857 (8.9)</t>
  </si>
  <si>
    <t>371366 (8.0)</t>
  </si>
  <si>
    <t>368168 (8.2)</t>
  </si>
  <si>
    <t>Pinguicula moctezumea</t>
  </si>
  <si>
    <t>5,720 (0.0%) 5.7Mb</t>
  </si>
  <si>
    <t>1,077,817 (8.9%) 4,346.0Mb</t>
  </si>
  <si>
    <t>5,788,893 (47.8%) 46,858.8Mb</t>
  </si>
  <si>
    <t>6,645,105 (54.8%) 51,079.5Mb</t>
  </si>
  <si>
    <t>RagTag</t>
  </si>
  <si>
    <t>placed bp</t>
  </si>
  <si>
    <t>unplaced bp</t>
  </si>
  <si>
    <t>gap bp</t>
  </si>
  <si>
    <t>placed bp %</t>
  </si>
  <si>
    <t>placed seqs</t>
  </si>
  <si>
    <t>unplaced seqs</t>
  </si>
  <si>
    <t>gap seqs</t>
  </si>
  <si>
    <t>C</t>
  </si>
  <si>
    <t>45 (2.8%)</t>
  </si>
  <si>
    <t>56 (3.5%)</t>
  </si>
  <si>
    <t>51 (3.2%)</t>
  </si>
  <si>
    <t>1529 (94.7%)</t>
  </si>
  <si>
    <t>1509 (93.5%)</t>
  </si>
  <si>
    <t>#</t>
  </si>
  <si>
    <t>gene/mRNA count</t>
  </si>
  <si>
    <t>26 (1.6%)</t>
  </si>
  <si>
    <t>73 (4.5%)</t>
  </si>
  <si>
    <t>44 (2.7%)</t>
  </si>
  <si>
    <t>1507 (93.4%)</t>
  </si>
  <si>
    <t>1486 (92.1%)</t>
  </si>
  <si>
    <t>70 (4.3%)</t>
  </si>
  <si>
    <t>1481 (91.8%)</t>
  </si>
  <si>
    <t>101 (6.3%)</t>
  </si>
  <si>
    <t>36 (2.2%)</t>
  </si>
  <si>
    <t>27 (1.7%)</t>
  </si>
  <si>
    <t>1328 (82.3%)</t>
  </si>
  <si>
    <t>222 (13.8%)</t>
  </si>
  <si>
    <t>251 (15.6%)</t>
  </si>
  <si>
    <t>178 (11.0%)</t>
  </si>
  <si>
    <t>33,294/33,294</t>
  </si>
  <si>
    <t>52 (3.2%)</t>
  </si>
  <si>
    <t>1433 (88.8%)</t>
  </si>
  <si>
    <t>545 (33.8%)</t>
  </si>
  <si>
    <t>129 (8.0%)</t>
  </si>
  <si>
    <t>888 (55.0%)</t>
  </si>
  <si>
    <t>827 (51.2%)</t>
  </si>
  <si>
    <t>79 (4.9%)</t>
  </si>
  <si>
    <t>682 (42.3%)</t>
  </si>
  <si>
    <t>1238 (76.7%)</t>
  </si>
  <si>
    <t>1286 (79.7%)</t>
  </si>
  <si>
    <t>104 (6.4%)</t>
  </si>
  <si>
    <t>sequences:</t>
  </si>
  <si>
    <t>total length:</t>
  </si>
  <si>
    <t>GC level:</t>
  </si>
  <si>
    <t>bases masked:</t>
  </si>
  <si>
    <t xml:space="preserve"># of elements* </t>
  </si>
  <si>
    <t>length occupied (bp)</t>
  </si>
  <si>
    <t>% of sequence</t>
  </si>
  <si>
    <t>Retroelements</t>
  </si>
  <si>
    <t xml:space="preserve">     SINEs:</t>
  </si>
  <si>
    <t xml:space="preserve">     Penelope</t>
  </si>
  <si>
    <t xml:space="preserve">     LINEs:</t>
  </si>
  <si>
    <t xml:space="preserve">       CRE/SLACS</t>
  </si>
  <si>
    <t xml:space="preserve">         L2/CR1/Rex</t>
  </si>
  <si>
    <t xml:space="preserve">         R1/LOA/Jockey</t>
  </si>
  <si>
    <t xml:space="preserve">         R2/R4/NeSL</t>
  </si>
  <si>
    <t xml:space="preserve">         RTE/Bov-B</t>
  </si>
  <si>
    <t xml:space="preserve">         L1/CIN4</t>
  </si>
  <si>
    <t xml:space="preserve">     LTR elements:</t>
  </si>
  <si>
    <t xml:space="preserve">         BEL/Pao</t>
  </si>
  <si>
    <t xml:space="preserve">         Ty1/Copia</t>
  </si>
  <si>
    <t xml:space="preserve">         Gypsy/DIRS1</t>
  </si>
  <si>
    <t xml:space="preserve">           Retroviral</t>
  </si>
  <si>
    <t>DNA transposons</t>
  </si>
  <si>
    <t xml:space="preserve">     hobo-Activator</t>
  </si>
  <si>
    <t xml:space="preserve">     Tc1-IS630-Pogo</t>
  </si>
  <si>
    <t xml:space="preserve">     En-Spm</t>
  </si>
  <si>
    <t xml:space="preserve">     MuDR-IS905</t>
  </si>
  <si>
    <t xml:space="preserve">     PiggyBac</t>
  </si>
  <si>
    <t xml:space="preserve">     Tourist/Harbinger</t>
  </si>
  <si>
    <t xml:space="preserve">     Other**</t>
  </si>
  <si>
    <t>Rolling-circles</t>
  </si>
  <si>
    <t>Unclassified:</t>
  </si>
  <si>
    <t>Total interspersed repeats:</t>
  </si>
  <si>
    <t>Small RNA:</t>
  </si>
  <si>
    <t>Satellites:</t>
  </si>
  <si>
    <t>Simple repeats:</t>
  </si>
  <si>
    <t>Low complexity:</t>
  </si>
  <si>
    <t>*most repeats fragmented by insertions or deletions have been counted as one element</t>
  </si>
  <si>
    <t>**Mirage, P-element, Transib</t>
  </si>
  <si>
    <t>total</t>
  </si>
  <si>
    <t>%</t>
  </si>
  <si>
    <t>38.02%</t>
  </si>
  <si>
    <t>38.46%</t>
  </si>
  <si>
    <t>total length (excl N/X-runs):</t>
  </si>
  <si>
    <t>206 (12.8%)</t>
  </si>
  <si>
    <t>1247 (77.3%)</t>
  </si>
  <si>
    <t>1280 (79.3%)</t>
  </si>
  <si>
    <t>1255 (77.8%)</t>
  </si>
  <si>
    <t>231 (14.3%)</t>
  </si>
  <si>
    <t>Encoding</t>
  </si>
  <si>
    <t>Total Sequences</t>
  </si>
  <si>
    <t>Sequences flagged as poor quality</t>
  </si>
  <si>
    <t>Sequence length</t>
  </si>
  <si>
    <t>%GC</t>
  </si>
  <si>
    <t>paired end read</t>
  </si>
  <si>
    <t>Forward</t>
  </si>
  <si>
    <t>Reverse</t>
  </si>
  <si>
    <t>Illumina 1.9/Sanger</t>
  </si>
  <si>
    <t>260/280</t>
  </si>
  <si>
    <t>260/230</t>
  </si>
  <si>
    <t>QUBIT ng/ul</t>
  </si>
  <si>
    <t>P. gigantea</t>
  </si>
  <si>
    <t>P. grandiflora</t>
  </si>
  <si>
    <t>BUSCO-5.5.0 - embryophyta_odb10</t>
  </si>
  <si>
    <t>TOTAL</t>
  </si>
  <si>
    <t>QUAST-5.2.0</t>
  </si>
  <si>
    <t>All</t>
  </si>
  <si>
    <t>Order</t>
  </si>
  <si>
    <t>Data availability</t>
  </si>
  <si>
    <t>Total Length</t>
  </si>
  <si>
    <t>Citation</t>
  </si>
  <si>
    <t>Note</t>
  </si>
  <si>
    <t>Ericales</t>
  </si>
  <si>
    <t>Roridulaceae</t>
  </si>
  <si>
    <t>Roridula gorgonias</t>
  </si>
  <si>
    <t>Genome, Annotation</t>
  </si>
  <si>
    <t>Hartmann, S., Preick, M., Abelt, S., Scheffel, A. and Hofreiter, M., 2020. Annotated genome sequences of the carnivorous plant Roridula gorgonias and a non-carnivorous relative, Clethra arborea. BMC research notes, 13(1), pp.1-6.</t>
  </si>
  <si>
    <t>Sarraceniaceae</t>
  </si>
  <si>
    <t>Darlingtonia californica</t>
  </si>
  <si>
    <t>Genome</t>
  </si>
  <si>
    <r>
      <t>Procko, C., Chory, J. and Pirro, S., 2023. The Genome Sequences of 17 Species of Carnivorous Plants. </t>
    </r>
    <r>
      <rPr>
        <i/>
        <sz val="12"/>
        <color rgb="FF222222"/>
        <rFont val="Arial"/>
        <family val="2"/>
      </rPr>
      <t>Biodiversity genomes</t>
    </r>
    <r>
      <rPr>
        <sz val="12"/>
        <color rgb="FF222222"/>
        <rFont val="Arial"/>
        <family val="2"/>
      </rPr>
      <t>.</t>
    </r>
  </si>
  <si>
    <t>Heliamphora ciliata</t>
  </si>
  <si>
    <t>Heliamphora exappendiculata</t>
  </si>
  <si>
    <t>Heliamphora pulchella</t>
  </si>
  <si>
    <t>Sarracenia alabamensis</t>
  </si>
  <si>
    <t>broken download links</t>
  </si>
  <si>
    <t>Sarracenia alata</t>
  </si>
  <si>
    <t>Sarracenia flava</t>
  </si>
  <si>
    <t>Sarracenia leucophylla</t>
  </si>
  <si>
    <t>Sarracenia minor</t>
  </si>
  <si>
    <t>Sarracenia psittacina</t>
  </si>
  <si>
    <t>Lamiales</t>
  </si>
  <si>
    <t>Lentibulariaceae</t>
  </si>
  <si>
    <t>Genlisea aurea</t>
  </si>
  <si>
    <t>Leushkin, E.V., Sutormin, R.A., Nabieva, E.R., Penin, A.A., Kondrashov, A.S. and Logacheva, M.D., 2013. The miniature genome of a carnivorous plant Genlisea aurea contains a low number of genes and short non-coding sequences. BMC genomics, 14, pp.1-11.</t>
  </si>
  <si>
    <t>Genlisea hispidula*</t>
  </si>
  <si>
    <t>Vu, G.T., Schmutzer, T., Bull, F., Cao, H.X., Fuchs, J., Tran, T.D., Jovtchev, G., Pistrick, K., Stein, N., Pecinka, A. and Neumann, P., 2015. Comparative genome analysis reveals divergent genome size evolution in a carnivorous plant genus. The Plant Genome, 8(3), pp.plantgenome2015-04.</t>
  </si>
  <si>
    <t>Not publically available</t>
  </si>
  <si>
    <t>Genlisea nigrocaulis*</t>
  </si>
  <si>
    <t>Lan, T., Renner, T., Ibarra-Laclette, E., Farr, K.M., Chang, T.H., Cervantes-Pérez, S.A., Zheng, C., Sankoff, D., Tang, H., Purbojati, R.W. and Putra, A., 2017. Long-read sequencing uncovers the adaptive topography of a carnivorous plant genome. Proceedings of the National Academy of Sciences, 114(22), pp.E4435-E4441.</t>
  </si>
  <si>
    <t>Utricularia reniformis</t>
  </si>
  <si>
    <t>Silva, S.R., Moraes, A.P., Penha, H.A., Julião, M.H., Domingues, D.S., Michael, T.P., Miranda, V.F. and Varani, A.M., 2019. The terrestrial carnivorous plant Utricularia reniformis sheds light on environmental and life-form genome plasticity. International journal of molecular sciences, 21(1), p.3.</t>
  </si>
  <si>
    <t>Nepenthales</t>
  </si>
  <si>
    <t>Droseraceae</t>
  </si>
  <si>
    <t>Aldrovanda vesiculosa</t>
  </si>
  <si>
    <t>Palfalvi, G., Hackl, T., Terhoeven, N., Shibata, T.F., Nishiyama, T., Ankenbrand, M., Becker, D., Förster, F., Freund, M., Iosip, A. and Kreuzer, I., 2020. Genomes of the Venus flytrap and close relatives unveil the roots of plant carnivory. Current Biology, 30(12), pp.2312-2320.</t>
  </si>
  <si>
    <t>Dionaea muscipula</t>
  </si>
  <si>
    <t>Dionaea muscipula*</t>
  </si>
  <si>
    <t>2/3 corrupted files</t>
  </si>
  <si>
    <t>Drosera capensis</t>
  </si>
  <si>
    <t>Butts, C.T., Bierma, J.C. and Martin, R.W., 2016. Novel proteases from the genome of the carnivorous plant Drosera capensis: structural prediction and comparative analysis. Proteins: Structure, Function, and Bioinformatics, 84(10), pp.1517-1533.</t>
  </si>
  <si>
    <t>Drosera spatulata</t>
  </si>
  <si>
    <t>Drosera tokaiensis</t>
  </si>
  <si>
    <t>Saul, F., Scharmann, M., Wakatake, T., Rajaraman, S., Marques, A., Freund, M., Bringmann, G., Channon, L., Becker, D., Carroll, E. and Low, Y.W., 2023. Subgenome dominance shapes novel gene evolution in the decaploid pitcher plant Nepenthes gracilis. Nature plants, pp.1-16.</t>
  </si>
  <si>
    <t>Nepenthes mirabilis</t>
  </si>
  <si>
    <t>Gao, Y., Liao, H.B., Liu, T.H., Wu, J.M., Wang, Z.F. and Cao, H.L., 2023. Draft genome and transcriptome of Nepenthes mirabilis, a carnivorous plant in China. BMC Genomic Data, 24(1), pp.1-5.</t>
  </si>
  <si>
    <t>Oxalidales</t>
  </si>
  <si>
    <t>Cephalotaceae</t>
  </si>
  <si>
    <t>Fukushima, K., Fang, X., Alvarez-Ponce, D., Cai, H., Carretero-Paulet, L., Chen, C., Chang, T.H., Farr, K.M., Fujita, T., Hiwatashi, Y. and Hoshi, Y., 2017. Genome of the pitcher plant Cephalotus reveals genetic changes associated with carnivory. Nature Ecology &amp; Evolution, 1(3), p.0059.</t>
  </si>
  <si>
    <t>*incomplete assembly stats and BUSCO-3.0.1 reported from paper. BUSCO library unknown. Genome not available</t>
  </si>
  <si>
    <t>**kmergenie &amp; Genomescope genome size estimates</t>
  </si>
  <si>
    <t>Primary assembly</t>
  </si>
  <si>
    <t>Purged assembly</t>
  </si>
  <si>
    <t>Dovetail assembly</t>
  </si>
  <si>
    <t>11 (0.7%)</t>
  </si>
  <si>
    <t>243 (15.1%)</t>
  </si>
  <si>
    <t>1320 (81.8%)</t>
  </si>
  <si>
    <t>40 (2.4%)</t>
  </si>
  <si>
    <t>1563 (96.9%)</t>
  </si>
  <si>
    <t>797 (49.4%)</t>
  </si>
  <si>
    <t>17 (1.1%)</t>
  </si>
  <si>
    <t>62 (3.8%)</t>
  </si>
  <si>
    <t>1535 (95.1%)</t>
  </si>
  <si>
    <t>738 (45.7%)</t>
  </si>
  <si>
    <t>9 (0.6%)</t>
  </si>
  <si>
    <t>32 (1.9%)</t>
  </si>
  <si>
    <t>1573 (97.5%)</t>
  </si>
  <si>
    <t>335 (20.8%)</t>
  </si>
  <si>
    <t>1278 (79.2%)</t>
  </si>
  <si>
    <t>80 (4.9%)</t>
  </si>
  <si>
    <t>849 (52.6%)</t>
  </si>
  <si>
    <t>14 (0.9%)</t>
  </si>
  <si>
    <t>1556 (96.4%)</t>
  </si>
  <si>
    <t>707 (43.8%)</t>
  </si>
  <si>
    <t>229 (14.2%)</t>
  </si>
  <si>
    <t>57,136/66,128</t>
  </si>
  <si>
    <t>37,141/43,900</t>
  </si>
  <si>
    <t>1549 (96%)</t>
  </si>
  <si>
    <t>874 (54.2%)</t>
  </si>
  <si>
    <t>675 (41.8%)</t>
  </si>
  <si>
    <t>1564 (96.9%)</t>
  </si>
  <si>
    <t>1070 (66.3%)</t>
  </si>
  <si>
    <t>494 (30.6%)</t>
  </si>
  <si>
    <t>8 (0.5%)</t>
  </si>
  <si>
    <t>42 (2.6%)</t>
  </si>
  <si>
    <t>1011 (62.6%)</t>
  </si>
  <si>
    <t>36 (2.3%)</t>
  </si>
  <si>
    <t>82 (5%)</t>
  </si>
  <si>
    <t>1250 (77.4%)</t>
  </si>
  <si>
    <t>29 (1.8%)</t>
  </si>
  <si>
    <t>46,853/55,144</t>
  </si>
  <si>
    <t>33,919/40,555</t>
  </si>
  <si>
    <t>1557 (96.5%)</t>
  </si>
  <si>
    <t>42,364/49,347</t>
  </si>
  <si>
    <t>1570 (97.3%)</t>
  </si>
  <si>
    <t>323 (20%)</t>
  </si>
  <si>
    <t>48,604/56,145</t>
  </si>
  <si>
    <t>43,079/51,601</t>
  </si>
  <si>
    <t>796 (49.3%)</t>
  </si>
  <si>
    <t>733 (45.4%)</t>
  </si>
  <si>
    <t>15 (0.9%)</t>
  </si>
  <si>
    <t>1508 (93.5%)</t>
  </si>
  <si>
    <t>37155/43913</t>
  </si>
  <si>
    <t>1273 (78.9%)</t>
  </si>
  <si>
    <t>1505 (93.3%)</t>
  </si>
  <si>
    <t>232 (14.4%)</t>
  </si>
  <si>
    <t>33929/40572</t>
  </si>
  <si>
    <t>1566 (97.0%)</t>
  </si>
  <si>
    <t>555 (34.4%)</t>
  </si>
  <si>
    <t>1506 (93.4%)</t>
  </si>
  <si>
    <t>82 (5.0%)</t>
  </si>
  <si>
    <t>ascession</t>
  </si>
  <si>
    <t>AT5G45890.1</t>
  </si>
  <si>
    <t>species</t>
  </si>
  <si>
    <t>BAW35427.1</t>
  </si>
  <si>
    <t>Arabidopsis thaliana</t>
  </si>
  <si>
    <t>Pgig_chr8.221</t>
  </si>
  <si>
    <t>Pgig_chr8.223</t>
  </si>
  <si>
    <t>Pgig_chr8.224</t>
  </si>
  <si>
    <t>Pgig_chr8.226</t>
  </si>
  <si>
    <t>Pgig_chr8.227</t>
  </si>
  <si>
    <t>Pgig_chr8.228</t>
  </si>
  <si>
    <t>Pgig_chr8.229</t>
  </si>
  <si>
    <t>Pgig_chr8.231</t>
  </si>
  <si>
    <t>Pgig_chr8.234</t>
  </si>
  <si>
    <t>Pgig_chr8.235</t>
  </si>
  <si>
    <t>Pgig_chr8.237</t>
  </si>
  <si>
    <t>Pgig_chr8.238</t>
  </si>
  <si>
    <t>Pgig_chr8.241</t>
  </si>
  <si>
    <t>Pgig_chr8.242</t>
  </si>
  <si>
    <t>Pgig_chr5.3730</t>
  </si>
  <si>
    <t>Pgig_chr5.3731</t>
  </si>
  <si>
    <t>Pgig_chr8.220</t>
  </si>
  <si>
    <t>Ugib.unitig_85.g27294.t1</t>
  </si>
  <si>
    <t>Ugib.unitig_85.g27169.t1</t>
  </si>
  <si>
    <t>Ugib.unitig_85.g27192.t1</t>
  </si>
  <si>
    <t>Ugib.unitig_578.g16406.t1</t>
  </si>
  <si>
    <t>Ugib.unitig_578.g16650.t1</t>
  </si>
  <si>
    <t>Ugib.unitig_578.g16446.t1</t>
  </si>
  <si>
    <t>Ugib.unitig_578.g16448.t1</t>
  </si>
  <si>
    <t>Ugib.unitig_578.g16411.t1</t>
  </si>
  <si>
    <t>Ugib.unitig_578.g16450.t1</t>
  </si>
  <si>
    <t>Ugib.unitig_699.g19360.t1</t>
  </si>
  <si>
    <t>Ugib.unitig_699.g19358.t1</t>
  </si>
  <si>
    <t>Ugib.unitig_699.g19359.t1</t>
  </si>
  <si>
    <t>Ugib.unitig_699.g19352.t1</t>
  </si>
  <si>
    <t>Ugib.unitig_699.g19351.t1</t>
  </si>
  <si>
    <t>Ugib.unitig_699.g19350.t1</t>
  </si>
  <si>
    <t>Ugib.unitig_699.g19355.t1</t>
  </si>
  <si>
    <t>Ugib.unitig_699.g19348.t1</t>
  </si>
  <si>
    <t>Ugib.unitig_699.g19346.t1</t>
  </si>
  <si>
    <t>Ugib.unitig_699.g19347.t1</t>
  </si>
  <si>
    <t>Ugib.unitig_699.g19345.t1</t>
  </si>
  <si>
    <t>Ugib.unitig_85.g27290.t1</t>
  </si>
  <si>
    <t>Ugib.unitig_85.g27289.t1</t>
  </si>
  <si>
    <t>Ugib.unitig_85.g27291.t1</t>
  </si>
  <si>
    <t>Ugib.unitig_85.g27292.t1</t>
  </si>
  <si>
    <t>Ugib.unitig_85.g27286.t1</t>
  </si>
  <si>
    <t>Ugib.unitig_85.g27287.t1</t>
  </si>
  <si>
    <t>Ugib.unitig_85.g27288.t1</t>
  </si>
  <si>
    <t>Ugib.unitig_8.g4663.t1</t>
  </si>
  <si>
    <t>Ugib.unitig_8.g4661.t1</t>
  </si>
  <si>
    <t>Ugib.unitig_8.g4660.t1</t>
  </si>
  <si>
    <t>Pgig_chr8.225</t>
  </si>
  <si>
    <t>This study</t>
  </si>
  <si>
    <t>IPR000010</t>
  </si>
  <si>
    <t>IPR046350</t>
  </si>
  <si>
    <t>IPR013201</t>
  </si>
  <si>
    <t>IPR000169</t>
  </si>
  <si>
    <t>IPR025660</t>
  </si>
  <si>
    <t>IPR000668</t>
  </si>
  <si>
    <t>IPR011332</t>
  </si>
  <si>
    <t>Conserved Site</t>
  </si>
  <si>
    <t>IPR019954</t>
  </si>
  <si>
    <t>IPR005688</t>
  </si>
  <si>
    <t>IPR039417</t>
  </si>
  <si>
    <t>IPR006703</t>
  </si>
  <si>
    <t>✓</t>
  </si>
  <si>
    <t>✕</t>
  </si>
  <si>
    <t>IPR000626</t>
  </si>
  <si>
    <t>IPR002906</t>
  </si>
  <si>
    <t>IPR019956</t>
  </si>
  <si>
    <t>IPR027417</t>
  </si>
  <si>
    <t>IPR038582</t>
  </si>
  <si>
    <t>IPR029071</t>
  </si>
  <si>
    <t>IPR025661</t>
  </si>
  <si>
    <t>Pgig_chr8.218</t>
  </si>
  <si>
    <t>Pgig_chr8.219</t>
  </si>
  <si>
    <r>
      <t>Pinguicula gigantea</t>
    </r>
    <r>
      <rPr>
        <sz val="12"/>
        <color theme="1"/>
        <rFont val="Arial"/>
        <family val="2"/>
        <scheme val="minor"/>
      </rPr>
      <t xml:space="preserve"> HiC</t>
    </r>
  </si>
  <si>
    <r>
      <t>Pinguicula agnata</t>
    </r>
    <r>
      <rPr>
        <sz val="12"/>
        <color theme="1"/>
        <rFont val="Arial"/>
        <family val="2"/>
        <scheme val="minor"/>
      </rPr>
      <t xml:space="preserve"> ONT</t>
    </r>
  </si>
  <si>
    <t>38.07%</t>
  </si>
  <si>
    <t>410686548 bp (67.46%)</t>
  </si>
  <si>
    <r>
      <t>Pinguicula grandiflora</t>
    </r>
    <r>
      <rPr>
        <sz val="12"/>
        <color theme="1"/>
        <rFont val="Arial"/>
        <family val="2"/>
        <scheme val="minor"/>
      </rPr>
      <t xml:space="preserve"> HiC</t>
    </r>
  </si>
  <si>
    <t>36.92%</t>
  </si>
  <si>
    <t>380060767 bp (70.48%)</t>
  </si>
  <si>
    <r>
      <t>Pinguicula moctezumae</t>
    </r>
    <r>
      <rPr>
        <sz val="12"/>
        <color theme="1"/>
        <rFont val="Arial"/>
        <family val="2"/>
        <scheme val="minor"/>
      </rPr>
      <t xml:space="preserve"> ONT</t>
    </r>
  </si>
  <si>
    <t>\</t>
  </si>
  <si>
    <t>TAIR: The Arabidopsis Information Resource (TAIR). 2019  05/01/2022]; Available from: https://www.arabidopsis.org/download/index-auto.jsp%3Fdir%3D%252Fdownload_files%252FGenes%252FTAIR10_genome_release on www.arabidopsis.org, 05/01/2022</t>
  </si>
  <si>
    <t>397392049 bp (67.45%)</t>
  </si>
  <si>
    <t>464,483,268 bp (68.21%)</t>
  </si>
  <si>
    <t>Table S6: Long-read assembly and annotation statistics.</t>
  </si>
  <si>
    <t>Table S5: Assembly and annotation statistics before and after Hi-C scaffolding.</t>
  </si>
  <si>
    <t>Table S4: RNAseq Nanodrop and QUBIT statistics.</t>
  </si>
  <si>
    <t>Table S3: Illumina paired-end read statistics for the four long-read assemblies.</t>
  </si>
  <si>
    <t>Table S2: ONT read stats for four long-read assemblies.</t>
  </si>
  <si>
    <t xml:space="preserve">Table S1: Assembly statistics for all currently published carnivorous plant genomes. </t>
  </si>
  <si>
    <t xml:space="preserve">Genome, Annotation </t>
  </si>
  <si>
    <r>
      <t xml:space="preserve">Nepenthes gracilis </t>
    </r>
    <r>
      <rPr>
        <sz val="12"/>
        <color theme="1"/>
        <rFont val="Arial"/>
        <family val="2"/>
      </rPr>
      <t>(female_HiC)</t>
    </r>
  </si>
  <si>
    <r>
      <t>Nepenthes gracilis</t>
    </r>
    <r>
      <rPr>
        <sz val="12"/>
        <color theme="1"/>
        <rFont val="Arial"/>
        <family val="2"/>
      </rPr>
      <t xml:space="preserve"> (female_SPA)</t>
    </r>
  </si>
  <si>
    <r>
      <t>Nepenthes gracilis</t>
    </r>
    <r>
      <rPr>
        <sz val="12"/>
        <color theme="1"/>
        <rFont val="Arial"/>
        <family val="2"/>
      </rPr>
      <t xml:space="preserve"> (male_HiC)</t>
    </r>
  </si>
  <si>
    <r>
      <t xml:space="preserve">Drosera spatulata </t>
    </r>
    <r>
      <rPr>
        <sz val="12"/>
        <color theme="1"/>
        <rFont val="Arial"/>
        <family val="2"/>
      </rPr>
      <t>(decontamination_FSCR)</t>
    </r>
  </si>
  <si>
    <r>
      <t xml:space="preserve">Drosera spatulata </t>
    </r>
    <r>
      <rPr>
        <sz val="12"/>
        <color theme="1"/>
        <rFont val="Arial"/>
        <family val="2"/>
      </rPr>
      <t>(decontamination_gx)</t>
    </r>
  </si>
  <si>
    <t xml:space="preserve">Genome </t>
  </si>
  <si>
    <r>
      <t>Drosera spatulata</t>
    </r>
    <r>
      <rPr>
        <sz val="12"/>
        <color theme="1"/>
        <rFont val="Arial"/>
        <family val="2"/>
      </rPr>
      <t xml:space="preserve"> (spades_01)</t>
    </r>
  </si>
  <si>
    <r>
      <t xml:space="preserve">Drosera spatulata </t>
    </r>
    <r>
      <rPr>
        <sz val="12"/>
        <color theme="1"/>
        <rFont val="Arial"/>
        <family val="2"/>
      </rPr>
      <t>(zanfona_1)</t>
    </r>
  </si>
  <si>
    <t>ltr-1_family-357</t>
  </si>
  <si>
    <t>LTR/Unknown</t>
  </si>
  <si>
    <t>+</t>
  </si>
  <si>
    <t>A-rich</t>
  </si>
  <si>
    <t>Low_complexity</t>
  </si>
  <si>
    <t>(TCG)n</t>
  </si>
  <si>
    <t>Simple_repeat</t>
  </si>
  <si>
    <t>(T)n</t>
  </si>
  <si>
    <t>rnd-3_family-97</t>
  </si>
  <si>
    <t>Unknown</t>
  </si>
  <si>
    <t>rnd-1_family-407</t>
  </si>
  <si>
    <t>G-rich</t>
  </si>
  <si>
    <t>rnd-5_family-852</t>
  </si>
  <si>
    <t>rnd-5_family-15259</t>
  </si>
  <si>
    <t>*</t>
  </si>
  <si>
    <t>rnd-4_family-1819</t>
  </si>
  <si>
    <t>rnd-3_family-710</t>
  </si>
  <si>
    <t>rnd-5_family-8191</t>
  </si>
  <si>
    <t>(TTTCGAAT)n</t>
  </si>
  <si>
    <t>rnd-1_family-126</t>
  </si>
  <si>
    <t>rnd-3_family-376</t>
  </si>
  <si>
    <t>LINE/L1</t>
  </si>
  <si>
    <t>(G)n</t>
  </si>
  <si>
    <t>ltr-1_family-345</t>
  </si>
  <si>
    <t>LTR/Copia</t>
  </si>
  <si>
    <t>rnd-5_family-942</t>
  </si>
  <si>
    <t>rnd-5_family-2248</t>
  </si>
  <si>
    <t>rRNA</t>
  </si>
  <si>
    <t>ltr-1_family-391</t>
  </si>
  <si>
    <t>rnd-1_family-761</t>
  </si>
  <si>
    <t>rnd-1_family-395</t>
  </si>
  <si>
    <t>(CAG)n</t>
  </si>
  <si>
    <t>(CTTCGT)n</t>
  </si>
  <si>
    <t>(CCT)n</t>
  </si>
  <si>
    <t>(GGCGGC)n</t>
  </si>
  <si>
    <t>rnd-1_family-9</t>
  </si>
  <si>
    <t>(ATAA)n</t>
  </si>
  <si>
    <t>ltr-1_family-500</t>
  </si>
  <si>
    <t>ltr-1_family-289</t>
  </si>
  <si>
    <t>rnd-3_family-967</t>
  </si>
  <si>
    <t>(AATAATAA)n</t>
  </si>
  <si>
    <t>(AAAT)n</t>
  </si>
  <si>
    <t>(A)n</t>
  </si>
  <si>
    <t>(ATCAA)n</t>
  </si>
  <si>
    <t>rnd-5_family-249</t>
  </si>
  <si>
    <t>rnd-4_family-3100</t>
  </si>
  <si>
    <t>rnd-1_family-450</t>
  </si>
  <si>
    <t>rnd-5_family-8051</t>
  </si>
  <si>
    <t>rnd-3_family-154</t>
  </si>
  <si>
    <t>rnd-4_family-1701</t>
  </si>
  <si>
    <t>rnd-5_family-138</t>
  </si>
  <si>
    <t>rnd-4_family-1112</t>
  </si>
  <si>
    <t>rnd-4_family-1211</t>
  </si>
  <si>
    <t>rnd-3_family-874</t>
  </si>
  <si>
    <t>rnd-4_family-3855</t>
  </si>
  <si>
    <t>rnd-4_family-346</t>
  </si>
  <si>
    <t>rnd-1_family-67</t>
  </si>
  <si>
    <t>rnd-1_family-197</t>
  </si>
  <si>
    <t>rnd-1_family-290</t>
  </si>
  <si>
    <t>rnd-5_family-7415</t>
  </si>
  <si>
    <t>rnd-1_family-612</t>
  </si>
  <si>
    <t>rnd-5_family-109</t>
  </si>
  <si>
    <t>rnd-2_family-122</t>
  </si>
  <si>
    <t>rnd-4_family-1568</t>
  </si>
  <si>
    <t>rnd-3_family-1083</t>
  </si>
  <si>
    <t>rnd-3_family-150</t>
  </si>
  <si>
    <t>rnd-1_family-482</t>
  </si>
  <si>
    <t>rnd-4_family-3096</t>
  </si>
  <si>
    <t>rnd-4_family-2861</t>
  </si>
  <si>
    <t>rnd-5_family-7944</t>
  </si>
  <si>
    <t>rnd-1_family-442</t>
  </si>
  <si>
    <t>rnd-1_family-513</t>
  </si>
  <si>
    <t>(TAAA)n</t>
  </si>
  <si>
    <t>ltr-1_family-13</t>
  </si>
  <si>
    <t>ltr-1_family-410</t>
  </si>
  <si>
    <t>ltr-1_family-343</t>
  </si>
  <si>
    <t>rnd-1_family-153</t>
  </si>
  <si>
    <t>(TTCTA)n</t>
  </si>
  <si>
    <t>rnd-4_family-575</t>
  </si>
  <si>
    <t>ltr-1_family-440</t>
  </si>
  <si>
    <t>rnd-4_family-936</t>
  </si>
  <si>
    <t>rnd-1_family-81</t>
  </si>
  <si>
    <t>rnd-1_family-345</t>
  </si>
  <si>
    <t>rnd-1_family-371</t>
  </si>
  <si>
    <t>rnd-3_family-725</t>
  </si>
  <si>
    <t>rnd-1_family-206</t>
  </si>
  <si>
    <t>rnd-5_family-14323</t>
  </si>
  <si>
    <t>rnd-1_family-12</t>
  </si>
  <si>
    <t>rnd-1_family-3</t>
  </si>
  <si>
    <t>rnd-1_family-563</t>
  </si>
  <si>
    <t>rnd-3_family-1284</t>
  </si>
  <si>
    <t>(TAAT)n</t>
  </si>
  <si>
    <t>ltr-1_family-354</t>
  </si>
  <si>
    <t>ltr-1_family-52</t>
  </si>
  <si>
    <t>rnd-1_family-83</t>
  </si>
  <si>
    <t>(CGCC)n</t>
  </si>
  <si>
    <t>rnd-1_family-420</t>
  </si>
  <si>
    <t>ltr-1_family-375</t>
  </si>
  <si>
    <t>LTR/Gypsy</t>
  </si>
  <si>
    <t>ltr-1_family-106</t>
  </si>
  <si>
    <t>ltr-1_family-337</t>
  </si>
  <si>
    <t>ltr-1_family-53</t>
  </si>
  <si>
    <t>rnd-1_family-562</t>
  </si>
  <si>
    <t>rnd-1_family-148</t>
  </si>
  <si>
    <t>ltr-1_family-55</t>
  </si>
  <si>
    <t>rnd-1_family-571</t>
  </si>
  <si>
    <t>rnd-5_family-1267</t>
  </si>
  <si>
    <t>rnd-1_family-93</t>
  </si>
  <si>
    <t>DNA/Zisupton</t>
  </si>
  <si>
    <t>rnd-5_family-3036</t>
  </si>
  <si>
    <t>rnd-4_family-3257</t>
  </si>
  <si>
    <t>rnd-5_family-1661</t>
  </si>
  <si>
    <t>rnd-4_family-2436</t>
  </si>
  <si>
    <t>rnd-5_family-311</t>
  </si>
  <si>
    <t>rnd-4_family-1184</t>
  </si>
  <si>
    <t>tRNA</t>
  </si>
  <si>
    <t>(TTA)n</t>
  </si>
  <si>
    <t>rnd-3_family-822</t>
  </si>
  <si>
    <t>rnd-1_family-0</t>
  </si>
  <si>
    <t>rnd-3_family-779</t>
  </si>
  <si>
    <t>begin</t>
  </si>
  <si>
    <t>end</t>
  </si>
  <si>
    <t>(left)</t>
  </si>
  <si>
    <t>ID</t>
  </si>
  <si>
    <t>repeat class/family</t>
  </si>
  <si>
    <t>position in repeat</t>
  </si>
  <si>
    <t>matching repeat</t>
  </si>
  <si>
    <t>position in query</t>
  </si>
  <si>
    <t>query sequence</t>
  </si>
  <si>
    <t>perc ins.</t>
  </si>
  <si>
    <t>perc del.</t>
  </si>
  <si>
    <t>perc div.</t>
  </si>
  <si>
    <t>SW score</t>
  </si>
  <si>
    <t>Chr_8</t>
  </si>
  <si>
    <t>number of elements</t>
  </si>
  <si>
    <t>Percentage</t>
  </si>
  <si>
    <t>lcl|unitig_8</t>
  </si>
  <si>
    <t>rnd-5_family-8948</t>
  </si>
  <si>
    <t>rnd-4_family-430</t>
  </si>
  <si>
    <t>rnd-5_family-1084</t>
  </si>
  <si>
    <t>rnd-5_family-158</t>
  </si>
  <si>
    <t>rnd-3_family-257</t>
  </si>
  <si>
    <t>rnd-3_family-649</t>
  </si>
  <si>
    <t>rnd-5_family-43</t>
  </si>
  <si>
    <t>DNA/hAT-Ac</t>
  </si>
  <si>
    <t>lcl|unitig_85</t>
  </si>
  <si>
    <t>rnd-1_family-144</t>
  </si>
  <si>
    <t>(CAAA)n</t>
  </si>
  <si>
    <t>(TGTTGTG)n</t>
  </si>
  <si>
    <t>(TTC)n</t>
  </si>
  <si>
    <t>lcl|unitig_578</t>
  </si>
  <si>
    <t>rnd-5_family-223</t>
  </si>
  <si>
    <t>rnd-4_family-734</t>
  </si>
  <si>
    <t>(GGCGGT)n</t>
  </si>
  <si>
    <t>(TATGAA)n</t>
  </si>
  <si>
    <t>(TTCGGG)n</t>
  </si>
  <si>
    <t>(AATT)n</t>
  </si>
  <si>
    <t>rnd-1_family-210</t>
  </si>
  <si>
    <t>(GGTGGA)n</t>
  </si>
  <si>
    <t>(GCAGAG)n</t>
  </si>
  <si>
    <t>rnd-3_family-394</t>
  </si>
  <si>
    <t>(TTTAGGG)n</t>
  </si>
  <si>
    <t>rnd-5_family-623</t>
  </si>
  <si>
    <t>DNA</t>
  </si>
  <si>
    <t>(GGAGCA)n</t>
  </si>
  <si>
    <t>rnd-1_family-262</t>
  </si>
  <si>
    <t>(AGA)n</t>
  </si>
  <si>
    <t>(TTATT)n</t>
  </si>
  <si>
    <t>(ATT)n</t>
  </si>
  <si>
    <t>(TCTTCA)n</t>
  </si>
  <si>
    <t>(TCA)n</t>
  </si>
  <si>
    <t>(ATTGA)n</t>
  </si>
  <si>
    <t>rnd-1_family-236</t>
  </si>
  <si>
    <t>(AT)n</t>
  </si>
  <si>
    <t>rnd-4_family-467</t>
  </si>
  <si>
    <t>(ATA)n</t>
  </si>
  <si>
    <t>(TGT)n</t>
  </si>
  <si>
    <t>rnd-5_family-99</t>
  </si>
  <si>
    <t>rnd-3_family-239</t>
  </si>
  <si>
    <t>rnd-1_family-71</t>
  </si>
  <si>
    <t>rnd-4_family-473</t>
  </si>
  <si>
    <t>rnd-5_family-482</t>
  </si>
  <si>
    <t>rnd-4_family-790</t>
  </si>
  <si>
    <t>rnd-5_family-1070</t>
  </si>
  <si>
    <t>(CTGCAT)n</t>
  </si>
  <si>
    <t>(ATTAGTG)n</t>
  </si>
  <si>
    <t>rnd-4_family-427</t>
  </si>
  <si>
    <t>(TCCTC)n</t>
  </si>
  <si>
    <t>(TCT)n</t>
  </si>
  <si>
    <t>rnd-5_family-417</t>
  </si>
  <si>
    <t>rnd-3_family-27</t>
  </si>
  <si>
    <t>rnd-5_family-3374</t>
  </si>
  <si>
    <t>rnd-5_family-198</t>
  </si>
  <si>
    <t>(TAT)n</t>
  </si>
  <si>
    <t>rnd-5_family-3261</t>
  </si>
  <si>
    <t>(CGGC)n</t>
  </si>
  <si>
    <t>rnd-4_family-79</t>
  </si>
  <si>
    <t>lcl|unitig_699</t>
  </si>
  <si>
    <t>rnd-1_family-16</t>
  </si>
  <si>
    <t>rnd-5_family-2688</t>
  </si>
  <si>
    <t>DNA/PIF-Harbinger</t>
  </si>
  <si>
    <t>rnd-1_family-155</t>
  </si>
  <si>
    <t>rnd-5_family-1321</t>
  </si>
  <si>
    <t>rnd-1_family-267</t>
  </si>
  <si>
    <t>rnd-4_family-558</t>
  </si>
  <si>
    <t>(GTGGTC)n</t>
  </si>
  <si>
    <t>rnd-1_family-36</t>
  </si>
  <si>
    <t>rnd-1_family-139</t>
  </si>
  <si>
    <t>rnd-5_family-5273</t>
  </si>
  <si>
    <t>rnd-1_family-46</t>
  </si>
  <si>
    <t>rnd-4_family-1257</t>
  </si>
  <si>
    <t>rnd-3_family-14</t>
  </si>
  <si>
    <t>rnd-5_family-657</t>
  </si>
  <si>
    <t>rnd-5_family-143</t>
  </si>
  <si>
    <t>rnd-5_family-3215</t>
  </si>
  <si>
    <t>rnd-1_family-4</t>
  </si>
  <si>
    <t>(AAG)n</t>
  </si>
  <si>
    <t>rnd-1_family-94</t>
  </si>
  <si>
    <t>rnd-3_family-126</t>
  </si>
  <si>
    <t>rnd-5_family-860</t>
  </si>
  <si>
    <t>rnd-5_family-27</t>
  </si>
  <si>
    <t>rnd-5_family-2041</t>
  </si>
  <si>
    <t>rnd-4_family-259</t>
  </si>
  <si>
    <t>rnd-1_family-114</t>
  </si>
  <si>
    <t>rnd-4_family-61</t>
  </si>
  <si>
    <r>
      <t xml:space="preserve">Table S8: Repetitive element statistics for </t>
    </r>
    <r>
      <rPr>
        <i/>
        <sz val="12"/>
        <color theme="1"/>
        <rFont val="Arial"/>
        <family val="2"/>
        <scheme val="minor"/>
      </rPr>
      <t>Pinguicula gigantea</t>
    </r>
    <r>
      <rPr>
        <sz val="12"/>
        <color theme="1"/>
        <rFont val="Arial"/>
        <family val="2"/>
        <scheme val="minor"/>
      </rPr>
      <t xml:space="preserve"> and </t>
    </r>
    <r>
      <rPr>
        <i/>
        <sz val="12"/>
        <color theme="1"/>
        <rFont val="Arial"/>
        <family val="2"/>
        <scheme val="minor"/>
      </rPr>
      <t>Pinguicula</t>
    </r>
    <r>
      <rPr>
        <sz val="12"/>
        <color theme="1"/>
        <rFont val="Arial"/>
        <family val="2"/>
        <scheme val="minor"/>
      </rPr>
      <t xml:space="preserve"> assemblies scaffolded using RagTag.</t>
    </r>
  </si>
  <si>
    <t>Table S7: RagTag assembly and annotation statistics.</t>
  </si>
  <si>
    <t>Pgig_chr3.179</t>
  </si>
  <si>
    <t>Pgig_chr4.193</t>
  </si>
  <si>
    <t>Pgig_chr6.1116</t>
  </si>
  <si>
    <t>Pgig_chr10.1640</t>
  </si>
  <si>
    <t>Pgig_chr3.180</t>
  </si>
  <si>
    <t>Pgig_chr4.195</t>
  </si>
  <si>
    <t>Pgig_chr6.1120</t>
  </si>
  <si>
    <t>Pgig_chr10.1643</t>
  </si>
  <si>
    <t>Pgig_chr3.210</t>
  </si>
  <si>
    <t>Pgig_chr4.196</t>
  </si>
  <si>
    <t>Pgig_chr6.1124</t>
  </si>
  <si>
    <t>Pgig_chr10.1650</t>
  </si>
  <si>
    <t>Pgig_chr3.211</t>
  </si>
  <si>
    <t>Pgig_chr1.580</t>
  </si>
  <si>
    <t>Pgig_chr3.423</t>
  </si>
  <si>
    <t>Pgig_chr8.340</t>
  </si>
  <si>
    <t>Pgig_chr10.591</t>
  </si>
  <si>
    <t>Pgig_chr1.581</t>
  </si>
  <si>
    <t>Pgig_chr3.424</t>
  </si>
  <si>
    <t>Pgig_chr8.341</t>
  </si>
  <si>
    <t>Pgig_chr10.592</t>
  </si>
  <si>
    <t>Pgig_chr1.583</t>
  </si>
  <si>
    <t>Pgig_chr3.425</t>
  </si>
  <si>
    <t>Pgig_chr8.342</t>
  </si>
  <si>
    <t>Pgig_chr10.593</t>
  </si>
  <si>
    <t>Pgig_chr1.584</t>
  </si>
  <si>
    <t>Pgig_chr3.429</t>
  </si>
  <si>
    <t>Pgig_chr8.351</t>
  </si>
  <si>
    <t>Pgig_chr10.617</t>
  </si>
  <si>
    <t>Pgig_chr1.586</t>
  </si>
  <si>
    <t>Pgig_chr3.430</t>
  </si>
  <si>
    <t>Pgig_chr8.352</t>
  </si>
  <si>
    <t>Pgig_chr10.618</t>
  </si>
  <si>
    <t>Pgig_chr3.431</t>
  </si>
  <si>
    <t>Pgig_chr8.354</t>
  </si>
  <si>
    <t>Pgig_chr10.619</t>
  </si>
  <si>
    <t>Pgig_chr3.432</t>
  </si>
  <si>
    <t>Pgig_chr8.355</t>
  </si>
  <si>
    <t>Pgig_chr8.356</t>
  </si>
  <si>
    <t>Pgig_chr8.357</t>
  </si>
  <si>
    <t>Pgig_chr4.1219</t>
  </si>
  <si>
    <t>Pgig_chr5.3752</t>
  </si>
  <si>
    <t>Pgig_chr8.485</t>
  </si>
  <si>
    <t>Pgig_chr10.1521</t>
  </si>
  <si>
    <t>Pgig_chr11.1760</t>
  </si>
  <si>
    <t>Pgig_chr11.3973</t>
  </si>
  <si>
    <t>Pgig_chr4.1220</t>
  </si>
  <si>
    <t>Pgig_chr5.3755</t>
  </si>
  <si>
    <t>Pgig_chr8.491</t>
  </si>
  <si>
    <t>Pgig_chr10.1522</t>
  </si>
  <si>
    <t>Pgig_chr11.1761</t>
  </si>
  <si>
    <t>Pgig_chr11.3974</t>
  </si>
  <si>
    <t>Pgig_chr4.1221</t>
  </si>
  <si>
    <t>Pgig_chr5.3756</t>
  </si>
  <si>
    <t>Pgig_chr8.493</t>
  </si>
  <si>
    <t>Pgig_chr10.1525</t>
  </si>
  <si>
    <t>Pgig_chr11.1763</t>
  </si>
  <si>
    <t>Pgig_chr11.3977</t>
  </si>
  <si>
    <t>Pgig_chr4.1226</t>
  </si>
  <si>
    <t>Pgig_chr8.503</t>
  </si>
  <si>
    <t>Pgig_chr10.1526</t>
  </si>
  <si>
    <t>Pgig_chr11.3978</t>
  </si>
  <si>
    <t>Pgig_chr8.523</t>
  </si>
  <si>
    <t>Pgig_chr11.3979</t>
  </si>
  <si>
    <t>Pgig_chr8.524</t>
  </si>
  <si>
    <t>Pgig_chr11.3980</t>
  </si>
  <si>
    <t>Pgig_chr11.3982</t>
  </si>
  <si>
    <t>Pgig_chr11.3983</t>
  </si>
  <si>
    <t>BAD07475.1, GAV80475.1</t>
  </si>
  <si>
    <t>Enzyme</t>
  </si>
  <si>
    <t>Tandems</t>
  </si>
  <si>
    <t>Search query</t>
  </si>
  <si>
    <t xml:space="preserve">BAW35427.1 </t>
  </si>
  <si>
    <t>Cysteine protease</t>
  </si>
  <si>
    <t>Aspartic protease</t>
  </si>
  <si>
    <t>KZV23101.1</t>
  </si>
  <si>
    <t>BAM28609.1</t>
  </si>
  <si>
    <t>Peroxidase</t>
  </si>
  <si>
    <t>Peroxidase 10-like</t>
  </si>
  <si>
    <t>XP_004232991.1</t>
  </si>
  <si>
    <t xml:space="preserve">Esterase/lipase	</t>
  </si>
  <si>
    <r>
      <t xml:space="preserve">Table S9: Tandem duplications of three or more putitive digestive enzymes in </t>
    </r>
    <r>
      <rPr>
        <i/>
        <sz val="12"/>
        <color theme="1"/>
        <rFont val="Arial"/>
        <family val="2"/>
        <scheme val="minor"/>
      </rPr>
      <t>Pinguicula gigantea</t>
    </r>
    <r>
      <rPr>
        <sz val="12"/>
        <color theme="1"/>
        <rFont val="Arial"/>
        <family val="2"/>
        <scheme val="minor"/>
      </rPr>
      <t>.</t>
    </r>
  </si>
  <si>
    <t>Table S10: InterPro domain presence or absense for cysteine protease proteins.</t>
  </si>
  <si>
    <r>
      <t xml:space="preserve">Table S11: Repeat annotation in and around </t>
    </r>
    <r>
      <rPr>
        <i/>
        <sz val="12"/>
        <color rgb="FF000000"/>
        <rFont val="Arial"/>
        <family val="2"/>
        <scheme val="minor"/>
      </rPr>
      <t>Pinguicula gigantea</t>
    </r>
    <r>
      <rPr>
        <sz val="12"/>
        <color rgb="FF000000"/>
        <rFont val="Arial"/>
        <family val="2"/>
        <scheme val="minor"/>
      </rPr>
      <t xml:space="preserve"> cysteine protease tandem array.</t>
    </r>
  </si>
  <si>
    <r>
      <t xml:space="preserve">Table S12: Repeat annotation in and around </t>
    </r>
    <r>
      <rPr>
        <i/>
        <sz val="12"/>
        <color rgb="FF000000"/>
        <rFont val="Arial"/>
        <family val="2"/>
        <scheme val="minor"/>
      </rPr>
      <t>Utricularia gibba</t>
    </r>
    <r>
      <rPr>
        <sz val="12"/>
        <color rgb="FF000000"/>
        <rFont val="Arial"/>
        <family val="2"/>
        <scheme val="minor"/>
      </rPr>
      <t xml:space="preserve"> cysteine protease tandem arrays</t>
    </r>
  </si>
  <si>
    <t>Replicate 1</t>
  </si>
  <si>
    <t>Replicate 2</t>
  </si>
  <si>
    <t>Replicate 3</t>
  </si>
  <si>
    <t>Sample</t>
  </si>
  <si>
    <t>Nanodrop ng/ul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</si>
</sst>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  <numFmt numFmtId="166" formatCode="0.0"/>
    <numFmt numFmtId="167" formatCode="0.0%"/>
  </numFmts>
  <fonts count="23" x14ac:knownFonts="1">
    <font>
      <sz val="10"/>
      <color rgb="FF000000"/>
      <name val="Arial"/>
      <scheme val="minor"/>
    </font>
    <font>
      <sz val="12"/>
      <color theme="1"/>
      <name val="Arial"/>
      <family val="2"/>
      <scheme val="minor"/>
    </font>
    <font>
      <sz val="12"/>
      <color theme="1"/>
      <name val="Arial"/>
      <family val="2"/>
      <scheme val="minor"/>
    </font>
    <font>
      <sz val="12"/>
      <color theme="1"/>
      <name val="Arial"/>
      <family val="2"/>
      <scheme val="minor"/>
    </font>
    <font>
      <sz val="12"/>
      <color theme="1"/>
      <name val="Arial"/>
      <family val="2"/>
      <scheme val="minor"/>
    </font>
    <font>
      <sz val="12"/>
      <color theme="1"/>
      <name val="Arial"/>
      <family val="2"/>
      <scheme val="minor"/>
    </font>
    <font>
      <sz val="10"/>
      <color rgb="FF000000"/>
      <name val="Arial"/>
      <family val="2"/>
      <scheme val="minor"/>
    </font>
    <font>
      <sz val="12"/>
      <color rgb="FF000000"/>
      <name val="Arial"/>
      <family val="2"/>
    </font>
    <font>
      <sz val="12"/>
      <color theme="1"/>
      <name val="Arial"/>
      <family val="2"/>
    </font>
    <font>
      <i/>
      <sz val="12"/>
      <color rgb="FF000000"/>
      <name val="Arial"/>
      <family val="2"/>
    </font>
    <font>
      <sz val="12"/>
      <color rgb="FF000000"/>
      <name val="Arial"/>
      <family val="2"/>
      <scheme val="minor"/>
    </font>
    <font>
      <sz val="8"/>
      <name val="Arial"/>
      <family val="2"/>
      <scheme val="minor"/>
    </font>
    <font>
      <sz val="10"/>
      <color rgb="FF000000"/>
      <name val="Arial"/>
      <family val="2"/>
      <scheme val="minor"/>
    </font>
    <font>
      <i/>
      <sz val="12"/>
      <color theme="1"/>
      <name val="Arial"/>
      <family val="2"/>
      <scheme val="minor"/>
    </font>
    <font>
      <i/>
      <sz val="12"/>
      <color rgb="FF000000"/>
      <name val="Arial"/>
      <family val="2"/>
      <scheme val="minor"/>
    </font>
    <font>
      <sz val="12"/>
      <name val="Arial"/>
      <family val="2"/>
    </font>
    <font>
      <sz val="12"/>
      <color rgb="FF222222"/>
      <name val="Arial"/>
      <family val="2"/>
    </font>
    <font>
      <i/>
      <sz val="12"/>
      <color rgb="FF222222"/>
      <name val="Arial"/>
      <family val="2"/>
    </font>
    <font>
      <sz val="12"/>
      <name val="Arial"/>
      <family val="2"/>
      <scheme val="minor"/>
    </font>
    <font>
      <b/>
      <sz val="12"/>
      <name val="Arial"/>
      <family val="2"/>
      <scheme val="minor"/>
    </font>
    <font>
      <i/>
      <sz val="12"/>
      <color theme="1"/>
      <name val="Arial"/>
      <family val="2"/>
    </font>
    <font>
      <i/>
      <sz val="12"/>
      <name val="Arial"/>
      <family val="2"/>
      <scheme val="minor"/>
    </font>
    <font>
      <b/>
      <sz val="12"/>
      <color theme="1"/>
      <name val="Arial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499984740745262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43" fontId="6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246">
    <xf numFmtId="0" fontId="0" fillId="0" borderId="0" xfId="0"/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0" fontId="7" fillId="0" borderId="1" xfId="0" applyFont="1" applyBorder="1" applyAlignment="1">
      <alignment vertical="center"/>
    </xf>
    <xf numFmtId="164" fontId="7" fillId="0" borderId="0" xfId="1" applyNumberFormat="1" applyFont="1" applyFill="1" applyBorder="1" applyAlignment="1">
      <alignment horizontal="right" vertical="center"/>
    </xf>
    <xf numFmtId="0" fontId="7" fillId="0" borderId="0" xfId="0" applyFont="1" applyAlignment="1">
      <alignment vertical="top" wrapText="1"/>
    </xf>
    <xf numFmtId="0" fontId="10" fillId="0" borderId="0" xfId="0" applyFont="1"/>
    <xf numFmtId="0" fontId="10" fillId="0" borderId="2" xfId="0" applyFont="1" applyBorder="1"/>
    <xf numFmtId="0" fontId="6" fillId="0" borderId="0" xfId="0" applyFont="1"/>
    <xf numFmtId="0" fontId="7" fillId="0" borderId="4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43" fontId="7" fillId="0" borderId="4" xfId="1" applyFont="1" applyFill="1" applyBorder="1" applyAlignment="1">
      <alignment horizontal="right" vertical="center"/>
    </xf>
    <xf numFmtId="43" fontId="7" fillId="0" borderId="0" xfId="1" applyFont="1" applyFill="1" applyBorder="1" applyAlignment="1">
      <alignment horizontal="right" vertical="center"/>
    </xf>
    <xf numFmtId="0" fontId="5" fillId="0" borderId="0" xfId="3" applyFont="1" applyAlignment="1">
      <alignment vertical="top"/>
    </xf>
    <xf numFmtId="0" fontId="10" fillId="0" borderId="0" xfId="3" applyFont="1"/>
    <xf numFmtId="9" fontId="10" fillId="0" borderId="0" xfId="4" applyFont="1"/>
    <xf numFmtId="164" fontId="10" fillId="0" borderId="0" xfId="1" applyNumberFormat="1" applyFont="1"/>
    <xf numFmtId="10" fontId="10" fillId="0" borderId="0" xfId="4" applyNumberFormat="1" applyFont="1"/>
    <xf numFmtId="10" fontId="10" fillId="0" borderId="4" xfId="4" applyNumberFormat="1" applyFont="1" applyBorder="1"/>
    <xf numFmtId="164" fontId="10" fillId="0" borderId="0" xfId="1" applyNumberFormat="1" applyFont="1" applyBorder="1"/>
    <xf numFmtId="164" fontId="10" fillId="0" borderId="5" xfId="1" applyNumberFormat="1" applyFont="1" applyBorder="1"/>
    <xf numFmtId="0" fontId="5" fillId="0" borderId="4" xfId="3" applyFont="1" applyBorder="1" applyAlignment="1">
      <alignment vertical="top"/>
    </xf>
    <xf numFmtId="0" fontId="5" fillId="0" borderId="5" xfId="3" applyFont="1" applyBorder="1" applyAlignment="1">
      <alignment vertical="top"/>
    </xf>
    <xf numFmtId="0" fontId="14" fillId="0" borderId="0" xfId="0" applyFont="1"/>
    <xf numFmtId="165" fontId="10" fillId="0" borderId="0" xfId="1" applyNumberFormat="1" applyFont="1"/>
    <xf numFmtId="49" fontId="10" fillId="0" borderId="0" xfId="0" applyNumberFormat="1" applyFont="1"/>
    <xf numFmtId="20" fontId="10" fillId="0" borderId="0" xfId="0" applyNumberFormat="1" applyFont="1"/>
    <xf numFmtId="0" fontId="10" fillId="0" borderId="5" xfId="0" applyFont="1" applyBorder="1"/>
    <xf numFmtId="0" fontId="10" fillId="0" borderId="4" xfId="0" applyFont="1" applyBorder="1"/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2" xfId="0" applyFont="1" applyBorder="1"/>
    <xf numFmtId="0" fontId="7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2" xfId="0" applyFont="1" applyBorder="1"/>
    <xf numFmtId="0" fontId="8" fillId="0" borderId="0" xfId="5" applyFont="1" applyAlignment="1">
      <alignment horizontal="center" vertical="center"/>
    </xf>
    <xf numFmtId="0" fontId="15" fillId="0" borderId="0" xfId="5" applyFont="1" applyAlignment="1">
      <alignment horizontal="center" vertical="center"/>
    </xf>
    <xf numFmtId="0" fontId="15" fillId="3" borderId="12" xfId="5" applyFont="1" applyFill="1" applyBorder="1" applyAlignment="1">
      <alignment horizontal="center" vertical="center"/>
    </xf>
    <xf numFmtId="0" fontId="8" fillId="3" borderId="12" xfId="5" applyFont="1" applyFill="1" applyBorder="1" applyAlignment="1">
      <alignment horizontal="center" vertical="center"/>
    </xf>
    <xf numFmtId="0" fontId="15" fillId="3" borderId="13" xfId="5" applyFont="1" applyFill="1" applyBorder="1" applyAlignment="1">
      <alignment horizontal="center" vertical="center"/>
    </xf>
    <xf numFmtId="164" fontId="15" fillId="0" borderId="12" xfId="6" applyNumberFormat="1" applyFont="1" applyFill="1" applyBorder="1" applyAlignment="1">
      <alignment horizontal="center" vertical="center"/>
    </xf>
    <xf numFmtId="1" fontId="15" fillId="0" borderId="12" xfId="5" applyNumberFormat="1" applyFont="1" applyBorder="1" applyAlignment="1">
      <alignment horizontal="right" vertical="center"/>
    </xf>
    <xf numFmtId="167" fontId="15" fillId="0" borderId="12" xfId="7" applyNumberFormat="1" applyFont="1" applyFill="1" applyBorder="1" applyAlignment="1">
      <alignment horizontal="right" vertical="center"/>
    </xf>
    <xf numFmtId="1" fontId="15" fillId="0" borderId="12" xfId="7" applyNumberFormat="1" applyFont="1" applyFill="1" applyBorder="1" applyAlignment="1">
      <alignment horizontal="right" vertical="center"/>
    </xf>
    <xf numFmtId="164" fontId="15" fillId="0" borderId="12" xfId="6" applyNumberFormat="1" applyFont="1" applyFill="1" applyBorder="1" applyAlignment="1">
      <alignment vertical="center"/>
    </xf>
    <xf numFmtId="0" fontId="7" fillId="0" borderId="0" xfId="5" applyFont="1" applyAlignment="1">
      <alignment horizontal="right" vertical="center"/>
    </xf>
    <xf numFmtId="0" fontId="7" fillId="0" borderId="0" xfId="5" applyFont="1" applyAlignment="1">
      <alignment vertical="center"/>
    </xf>
    <xf numFmtId="0" fontId="8" fillId="0" borderId="0" xfId="5" applyFont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7" fillId="0" borderId="14" xfId="0" applyFont="1" applyBorder="1" applyAlignment="1">
      <alignment vertical="center"/>
    </xf>
    <xf numFmtId="0" fontId="7" fillId="0" borderId="13" xfId="0" applyFont="1" applyBorder="1" applyAlignment="1">
      <alignment vertical="center"/>
    </xf>
    <xf numFmtId="0" fontId="9" fillId="0" borderId="13" xfId="0" applyFont="1" applyBorder="1" applyAlignment="1">
      <alignment horizontal="center" vertical="center"/>
    </xf>
    <xf numFmtId="164" fontId="7" fillId="0" borderId="4" xfId="1" applyNumberFormat="1" applyFont="1" applyFill="1" applyBorder="1" applyAlignment="1">
      <alignment horizontal="right" vertical="center"/>
    </xf>
    <xf numFmtId="0" fontId="7" fillId="0" borderId="4" xfId="0" applyFont="1" applyBorder="1" applyAlignment="1">
      <alignment horizontal="right" vertical="center"/>
    </xf>
    <xf numFmtId="0" fontId="7" fillId="0" borderId="5" xfId="0" applyFont="1" applyBorder="1" applyAlignment="1">
      <alignment horizontal="right" vertical="center"/>
    </xf>
    <xf numFmtId="0" fontId="10" fillId="0" borderId="3" xfId="0" applyFont="1" applyBorder="1" applyAlignment="1">
      <alignment horizontal="right" vertical="center"/>
    </xf>
    <xf numFmtId="0" fontId="15" fillId="0" borderId="12" xfId="5" applyFont="1" applyBorder="1" applyAlignment="1">
      <alignment horizontal="center" vertical="center"/>
    </xf>
    <xf numFmtId="0" fontId="18" fillId="0" borderId="0" xfId="0" applyFont="1"/>
    <xf numFmtId="0" fontId="19" fillId="0" borderId="0" xfId="0" applyFont="1" applyAlignment="1">
      <alignment horizontal="center"/>
    </xf>
    <xf numFmtId="0" fontId="19" fillId="0" borderId="0" xfId="0" applyFont="1" applyAlignment="1">
      <alignment horizontal="center" vertical="center"/>
    </xf>
    <xf numFmtId="0" fontId="18" fillId="0" borderId="11" xfId="0" applyFont="1" applyBorder="1"/>
    <xf numFmtId="0" fontId="18" fillId="0" borderId="5" xfId="0" applyFont="1" applyBorder="1"/>
    <xf numFmtId="0" fontId="18" fillId="0" borderId="4" xfId="0" applyFont="1" applyBorder="1"/>
    <xf numFmtId="0" fontId="18" fillId="0" borderId="8" xfId="0" applyFont="1" applyBorder="1"/>
    <xf numFmtId="0" fontId="18" fillId="0" borderId="1" xfId="0" applyFont="1" applyBorder="1"/>
    <xf numFmtId="0" fontId="19" fillId="2" borderId="14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/>
    </xf>
    <xf numFmtId="0" fontId="19" fillId="2" borderId="13" xfId="0" applyFont="1" applyFill="1" applyBorder="1" applyAlignment="1">
      <alignment horizontal="center" vertical="center"/>
    </xf>
    <xf numFmtId="0" fontId="19" fillId="2" borderId="5" xfId="0" applyFont="1" applyFill="1" applyBorder="1" applyAlignment="1">
      <alignment horizontal="center" vertical="center"/>
    </xf>
    <xf numFmtId="0" fontId="19" fillId="2" borderId="0" xfId="0" applyFont="1" applyFill="1" applyAlignment="1">
      <alignment horizontal="center" vertical="center"/>
    </xf>
    <xf numFmtId="0" fontId="19" fillId="2" borderId="4" xfId="0" applyFont="1" applyFill="1" applyBorder="1" applyAlignment="1">
      <alignment horizontal="center" vertical="center"/>
    </xf>
    <xf numFmtId="0" fontId="19" fillId="2" borderId="6" xfId="0" applyFont="1" applyFill="1" applyBorder="1" applyAlignment="1">
      <alignment horizontal="center" vertical="center"/>
    </xf>
    <xf numFmtId="0" fontId="19" fillId="2" borderId="9" xfId="0" applyFont="1" applyFill="1" applyBorder="1" applyAlignment="1">
      <alignment horizontal="center" vertical="center"/>
    </xf>
    <xf numFmtId="0" fontId="19" fillId="2" borderId="10" xfId="0" applyFont="1" applyFill="1" applyBorder="1" applyAlignment="1">
      <alignment horizontal="center" vertical="center"/>
    </xf>
    <xf numFmtId="0" fontId="19" fillId="2" borderId="3" xfId="0" applyFont="1" applyFill="1" applyBorder="1" applyAlignment="1">
      <alignment horizontal="center" vertical="center"/>
    </xf>
    <xf numFmtId="0" fontId="18" fillId="0" borderId="0" xfId="0" applyFont="1" applyAlignment="1">
      <alignment horizontal="left" vertical="top"/>
    </xf>
    <xf numFmtId="0" fontId="4" fillId="0" borderId="0" xfId="3" applyFont="1" applyAlignment="1">
      <alignment vertical="top"/>
    </xf>
    <xf numFmtId="164" fontId="10" fillId="0" borderId="0" xfId="1" applyNumberFormat="1" applyFont="1" applyFill="1" applyBorder="1"/>
    <xf numFmtId="10" fontId="10" fillId="0" borderId="0" xfId="4" applyNumberFormat="1" applyFont="1" applyFill="1" applyBorder="1"/>
    <xf numFmtId="10" fontId="10" fillId="0" borderId="0" xfId="3" applyNumberFormat="1" applyFont="1"/>
    <xf numFmtId="164" fontId="10" fillId="0" borderId="5" xfId="1" applyNumberFormat="1" applyFont="1" applyFill="1" applyBorder="1"/>
    <xf numFmtId="10" fontId="10" fillId="0" borderId="4" xfId="4" applyNumberFormat="1" applyFont="1" applyFill="1" applyBorder="1"/>
    <xf numFmtId="164" fontId="10" fillId="0" borderId="0" xfId="1" applyNumberFormat="1" applyFont="1" applyFill="1"/>
    <xf numFmtId="0" fontId="10" fillId="0" borderId="0" xfId="3" applyFont="1" applyAlignment="1">
      <alignment horizontal="right"/>
    </xf>
    <xf numFmtId="0" fontId="4" fillId="0" borderId="12" xfId="5" applyFont="1" applyBorder="1"/>
    <xf numFmtId="0" fontId="4" fillId="0" borderId="9" xfId="5" applyFont="1" applyBorder="1"/>
    <xf numFmtId="0" fontId="4" fillId="0" borderId="5" xfId="5" applyFont="1" applyBorder="1"/>
    <xf numFmtId="0" fontId="4" fillId="0" borderId="6" xfId="5" applyFont="1" applyBorder="1"/>
    <xf numFmtId="0" fontId="10" fillId="0" borderId="0" xfId="0" applyFont="1" applyAlignment="1">
      <alignment vertical="center"/>
    </xf>
    <xf numFmtId="0" fontId="10" fillId="0" borderId="5" xfId="0" applyFont="1" applyBorder="1" applyAlignment="1">
      <alignment vertical="center"/>
    </xf>
    <xf numFmtId="0" fontId="10" fillId="0" borderId="6" xfId="0" applyFont="1" applyBorder="1" applyAlignment="1">
      <alignment vertical="center"/>
    </xf>
    <xf numFmtId="0" fontId="10" fillId="0" borderId="2" xfId="0" applyFont="1" applyBorder="1" applyAlignment="1">
      <alignment vertical="center"/>
    </xf>
    <xf numFmtId="43" fontId="10" fillId="0" borderId="6" xfId="1" applyFont="1" applyFill="1" applyBorder="1" applyAlignment="1">
      <alignment horizontal="right" vertical="center"/>
    </xf>
    <xf numFmtId="43" fontId="4" fillId="0" borderId="2" xfId="1" applyFont="1" applyFill="1" applyBorder="1" applyAlignment="1">
      <alignment horizontal="right" vertical="center"/>
    </xf>
    <xf numFmtId="43" fontId="10" fillId="0" borderId="2" xfId="1" applyFont="1" applyFill="1" applyBorder="1" applyAlignment="1">
      <alignment horizontal="right" vertical="center"/>
    </xf>
    <xf numFmtId="43" fontId="4" fillId="0" borderId="7" xfId="1" applyFont="1" applyFill="1" applyBorder="1" applyAlignment="1">
      <alignment horizontal="right" vertical="center"/>
    </xf>
    <xf numFmtId="0" fontId="4" fillId="0" borderId="6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10" fontId="4" fillId="0" borderId="4" xfId="2" applyNumberFormat="1" applyFont="1" applyFill="1" applyBorder="1" applyAlignment="1">
      <alignment horizontal="right" vertical="center"/>
    </xf>
    <xf numFmtId="0" fontId="10" fillId="0" borderId="5" xfId="0" applyFont="1" applyBorder="1" applyAlignment="1">
      <alignment horizontal="right" vertical="center"/>
    </xf>
    <xf numFmtId="0" fontId="10" fillId="0" borderId="0" xfId="0" applyFont="1" applyAlignment="1">
      <alignment horizontal="right" vertical="center"/>
    </xf>
    <xf numFmtId="164" fontId="10" fillId="0" borderId="0" xfId="1" applyNumberFormat="1" applyFont="1" applyFill="1" applyBorder="1" applyAlignment="1">
      <alignment vertical="center"/>
    </xf>
    <xf numFmtId="164" fontId="10" fillId="0" borderId="5" xfId="1" applyNumberFormat="1" applyFont="1" applyBorder="1" applyAlignment="1">
      <alignment vertical="center"/>
    </xf>
    <xf numFmtId="164" fontId="10" fillId="0" borderId="0" xfId="1" applyNumberFormat="1" applyFont="1" applyBorder="1" applyAlignment="1">
      <alignment vertical="center"/>
    </xf>
    <xf numFmtId="43" fontId="10" fillId="0" borderId="0" xfId="1" applyFont="1" applyBorder="1" applyAlignment="1">
      <alignment vertical="center"/>
    </xf>
    <xf numFmtId="43" fontId="10" fillId="0" borderId="4" xfId="1" applyFont="1" applyBorder="1" applyAlignment="1">
      <alignment vertical="center"/>
    </xf>
    <xf numFmtId="0" fontId="10" fillId="0" borderId="8" xfId="0" applyFont="1" applyBorder="1" applyAlignment="1">
      <alignment vertical="center"/>
    </xf>
    <xf numFmtId="164" fontId="10" fillId="0" borderId="9" xfId="1" applyNumberFormat="1" applyFont="1" applyBorder="1" applyAlignment="1">
      <alignment vertical="center"/>
    </xf>
    <xf numFmtId="164" fontId="10" fillId="0" borderId="3" xfId="1" applyNumberFormat="1" applyFont="1" applyBorder="1" applyAlignment="1">
      <alignment vertical="center"/>
    </xf>
    <xf numFmtId="43" fontId="10" fillId="0" borderId="3" xfId="1" applyFont="1" applyBorder="1" applyAlignment="1">
      <alignment vertical="center"/>
    </xf>
    <xf numFmtId="43" fontId="10" fillId="0" borderId="10" xfId="1" applyFont="1" applyBorder="1" applyAlignment="1">
      <alignment vertical="center"/>
    </xf>
    <xf numFmtId="0" fontId="10" fillId="0" borderId="9" xfId="0" applyFont="1" applyBorder="1" applyAlignment="1">
      <alignment horizontal="right" vertical="center"/>
    </xf>
    <xf numFmtId="0" fontId="10" fillId="0" borderId="10" xfId="0" applyFont="1" applyBorder="1" applyAlignment="1">
      <alignment horizontal="right" vertical="center"/>
    </xf>
    <xf numFmtId="0" fontId="10" fillId="0" borderId="11" xfId="0" applyFont="1" applyBorder="1" applyAlignment="1">
      <alignment vertical="center"/>
    </xf>
    <xf numFmtId="0" fontId="10" fillId="0" borderId="4" xfId="0" applyFont="1" applyBorder="1" applyAlignment="1">
      <alignment horizontal="right" vertical="center"/>
    </xf>
    <xf numFmtId="0" fontId="18" fillId="0" borderId="0" xfId="0" applyFont="1" applyAlignment="1">
      <alignment vertical="top"/>
    </xf>
    <xf numFmtId="0" fontId="10" fillId="0" borderId="0" xfId="0" applyFont="1" applyAlignment="1">
      <alignment vertical="top"/>
    </xf>
    <xf numFmtId="0" fontId="6" fillId="0" borderId="0" xfId="0" applyFont="1" applyAlignment="1">
      <alignment vertical="top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4" fillId="0" borderId="4" xfId="0" applyFont="1" applyBorder="1" applyAlignment="1">
      <alignment vertical="center"/>
    </xf>
    <xf numFmtId="0" fontId="14" fillId="0" borderId="10" xfId="0" applyFont="1" applyBorder="1" applyAlignment="1">
      <alignment vertical="center"/>
    </xf>
    <xf numFmtId="0" fontId="9" fillId="0" borderId="0" xfId="0" applyFont="1"/>
    <xf numFmtId="0" fontId="9" fillId="0" borderId="2" xfId="0" applyFont="1" applyBorder="1"/>
    <xf numFmtId="1" fontId="15" fillId="0" borderId="12" xfId="6" applyNumberFormat="1" applyFont="1" applyFill="1" applyBorder="1" applyAlignment="1">
      <alignment horizontal="center" vertical="center"/>
    </xf>
    <xf numFmtId="167" fontId="15" fillId="0" borderId="12" xfId="7" applyNumberFormat="1" applyFont="1" applyFill="1" applyBorder="1" applyAlignment="1">
      <alignment horizontal="center" vertical="center"/>
    </xf>
    <xf numFmtId="1" fontId="15" fillId="0" borderId="12" xfId="7" applyNumberFormat="1" applyFont="1" applyFill="1" applyBorder="1" applyAlignment="1">
      <alignment horizontal="center" vertical="center"/>
    </xf>
    <xf numFmtId="0" fontId="8" fillId="3" borderId="12" xfId="5" applyFont="1" applyFill="1" applyBorder="1" applyAlignment="1">
      <alignment vertical="center"/>
    </xf>
    <xf numFmtId="0" fontId="8" fillId="3" borderId="14" xfId="5" applyFont="1" applyFill="1" applyBorder="1" applyAlignment="1">
      <alignment vertical="center"/>
    </xf>
    <xf numFmtId="0" fontId="8" fillId="0" borderId="12" xfId="5" applyFont="1" applyBorder="1" applyAlignment="1">
      <alignment vertical="center"/>
    </xf>
    <xf numFmtId="0" fontId="20" fillId="0" borderId="15" xfId="5" applyFont="1" applyBorder="1" applyAlignment="1">
      <alignment vertical="center"/>
    </xf>
    <xf numFmtId="0" fontId="20" fillId="0" borderId="12" xfId="5" applyFont="1" applyBorder="1" applyAlignment="1">
      <alignment vertical="center"/>
    </xf>
    <xf numFmtId="0" fontId="7" fillId="0" borderId="12" xfId="5" applyFont="1" applyBorder="1" applyAlignment="1">
      <alignment vertical="center"/>
    </xf>
    <xf numFmtId="164" fontId="8" fillId="0" borderId="12" xfId="6" applyNumberFormat="1" applyFont="1" applyFill="1" applyBorder="1" applyAlignment="1">
      <alignment vertical="center"/>
    </xf>
    <xf numFmtId="1" fontId="8" fillId="0" borderId="12" xfId="5" applyNumberFormat="1" applyFont="1" applyBorder="1" applyAlignment="1">
      <alignment horizontal="right" vertical="center"/>
    </xf>
    <xf numFmtId="167" fontId="8" fillId="0" borderId="12" xfId="7" applyNumberFormat="1" applyFont="1" applyFill="1" applyBorder="1" applyAlignment="1">
      <alignment horizontal="right" vertical="center"/>
    </xf>
    <xf numFmtId="0" fontId="16" fillId="0" borderId="12" xfId="5" applyFont="1" applyBorder="1" applyAlignment="1">
      <alignment vertical="center"/>
    </xf>
    <xf numFmtId="167" fontId="8" fillId="0" borderId="12" xfId="2" applyNumberFormat="1" applyFont="1" applyFill="1" applyBorder="1" applyAlignment="1">
      <alignment horizontal="right" vertical="center"/>
    </xf>
    <xf numFmtId="0" fontId="15" fillId="0" borderId="12" xfId="5" applyFont="1" applyBorder="1" applyAlignment="1">
      <alignment vertical="center"/>
    </xf>
    <xf numFmtId="164" fontId="8" fillId="0" borderId="12" xfId="6" applyNumberFormat="1" applyFont="1" applyFill="1" applyBorder="1" applyAlignment="1">
      <alignment horizontal="center" vertical="center"/>
    </xf>
    <xf numFmtId="1" fontId="8" fillId="0" borderId="12" xfId="5" applyNumberFormat="1" applyFont="1" applyBorder="1" applyAlignment="1">
      <alignment horizontal="center" vertical="center"/>
    </xf>
    <xf numFmtId="167" fontId="8" fillId="0" borderId="12" xfId="7" applyNumberFormat="1" applyFont="1" applyFill="1" applyBorder="1" applyAlignment="1">
      <alignment horizontal="center" vertical="center"/>
    </xf>
    <xf numFmtId="0" fontId="21" fillId="0" borderId="1" xfId="0" applyFont="1" applyBorder="1"/>
    <xf numFmtId="0" fontId="21" fillId="0" borderId="0" xfId="0" applyFont="1"/>
    <xf numFmtId="167" fontId="10" fillId="0" borderId="0" xfId="2" applyNumberFormat="1" applyFont="1"/>
    <xf numFmtId="10" fontId="10" fillId="0" borderId="0" xfId="2" applyNumberFormat="1" applyFont="1"/>
    <xf numFmtId="10" fontId="7" fillId="0" borderId="0" xfId="0" applyNumberFormat="1" applyFont="1" applyAlignment="1">
      <alignment vertical="center"/>
    </xf>
    <xf numFmtId="0" fontId="8" fillId="0" borderId="0" xfId="0" applyFont="1" applyAlignment="1">
      <alignment horizontal="right" vertical="center"/>
    </xf>
    <xf numFmtId="10" fontId="7" fillId="0" borderId="0" xfId="5" applyNumberFormat="1" applyFont="1" applyAlignment="1">
      <alignment vertical="center"/>
    </xf>
    <xf numFmtId="10" fontId="8" fillId="0" borderId="0" xfId="5" applyNumberFormat="1" applyFont="1" applyAlignment="1">
      <alignment vertical="center"/>
    </xf>
    <xf numFmtId="10" fontId="10" fillId="0" borderId="0" xfId="0" applyNumberFormat="1" applyFont="1" applyAlignment="1">
      <alignment vertical="center"/>
    </xf>
    <xf numFmtId="0" fontId="19" fillId="0" borderId="13" xfId="0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0" fontId="19" fillId="0" borderId="10" xfId="0" applyFont="1" applyBorder="1" applyAlignment="1">
      <alignment horizontal="center"/>
    </xf>
    <xf numFmtId="0" fontId="19" fillId="0" borderId="5" xfId="0" applyFont="1" applyBorder="1" applyAlignment="1">
      <alignment horizontal="center"/>
    </xf>
    <xf numFmtId="0" fontId="19" fillId="0" borderId="7" xfId="0" applyFont="1" applyBorder="1" applyAlignment="1">
      <alignment horizontal="center"/>
    </xf>
    <xf numFmtId="0" fontId="19" fillId="0" borderId="6" xfId="0" applyFont="1" applyBorder="1" applyAlignment="1">
      <alignment horizontal="center"/>
    </xf>
    <xf numFmtId="0" fontId="19" fillId="0" borderId="2" xfId="0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19" fillId="0" borderId="3" xfId="0" applyFont="1" applyBorder="1" applyAlignment="1">
      <alignment horizontal="center"/>
    </xf>
    <xf numFmtId="0" fontId="19" fillId="0" borderId="14" xfId="0" applyFont="1" applyBorder="1" applyAlignment="1">
      <alignment horizontal="center"/>
    </xf>
    <xf numFmtId="0" fontId="19" fillId="0" borderId="12" xfId="0" applyFont="1" applyBorder="1" applyAlignment="1">
      <alignment horizontal="center"/>
    </xf>
    <xf numFmtId="0" fontId="19" fillId="0" borderId="8" xfId="0" applyFont="1" applyBorder="1" applyAlignment="1">
      <alignment horizontal="center"/>
    </xf>
    <xf numFmtId="0" fontId="19" fillId="0" borderId="9" xfId="0" applyFont="1" applyBorder="1" applyAlignment="1">
      <alignment horizontal="center"/>
    </xf>
    <xf numFmtId="0" fontId="22" fillId="4" borderId="0" xfId="3" applyFont="1" applyFill="1" applyAlignment="1">
      <alignment vertical="top"/>
    </xf>
    <xf numFmtId="164" fontId="10" fillId="4" borderId="5" xfId="1" applyNumberFormat="1" applyFont="1" applyFill="1" applyBorder="1"/>
    <xf numFmtId="164" fontId="10" fillId="4" borderId="0" xfId="1" applyNumberFormat="1" applyFont="1" applyFill="1" applyBorder="1"/>
    <xf numFmtId="10" fontId="10" fillId="4" borderId="4" xfId="4" applyNumberFormat="1" applyFont="1" applyFill="1" applyBorder="1"/>
    <xf numFmtId="0" fontId="10" fillId="5" borderId="0" xfId="0" applyFont="1" applyFill="1"/>
    <xf numFmtId="164" fontId="10" fillId="5" borderId="0" xfId="1" applyNumberFormat="1" applyFont="1" applyFill="1"/>
    <xf numFmtId="164" fontId="15" fillId="0" borderId="0" xfId="1" applyNumberFormat="1" applyFont="1" applyFill="1"/>
    <xf numFmtId="164" fontId="7" fillId="0" borderId="0" xfId="1" applyNumberFormat="1" applyFont="1" applyFill="1"/>
    <xf numFmtId="167" fontId="7" fillId="0" borderId="0" xfId="2" applyNumberFormat="1" applyFont="1"/>
    <xf numFmtId="10" fontId="7" fillId="0" borderId="0" xfId="2" applyNumberFormat="1" applyFont="1"/>
    <xf numFmtId="3" fontId="18" fillId="0" borderId="0" xfId="0" applyNumberFormat="1" applyFont="1"/>
    <xf numFmtId="0" fontId="21" fillId="0" borderId="3" xfId="0" applyFont="1" applyBorder="1"/>
    <xf numFmtId="0" fontId="18" fillId="0" borderId="3" xfId="0" applyFont="1" applyBorder="1"/>
    <xf numFmtId="0" fontId="21" fillId="0" borderId="2" xfId="0" applyFont="1" applyBorder="1"/>
    <xf numFmtId="0" fontId="18" fillId="0" borderId="2" xfId="0" applyFont="1" applyBorder="1"/>
    <xf numFmtId="0" fontId="3" fillId="0" borderId="0" xfId="3" applyFont="1" applyAlignment="1">
      <alignment vertical="top" wrapText="1"/>
    </xf>
    <xf numFmtId="0" fontId="18" fillId="0" borderId="0" xfId="0" applyFont="1" applyAlignment="1">
      <alignment vertical="top" wrapText="1"/>
    </xf>
    <xf numFmtId="0" fontId="10" fillId="0" borderId="0" xfId="0" applyFont="1" applyAlignment="1">
      <alignment vertical="top" wrapText="1"/>
    </xf>
    <xf numFmtId="0" fontId="8" fillId="0" borderId="0" xfId="5" applyFont="1" applyAlignment="1">
      <alignment vertical="top"/>
    </xf>
    <xf numFmtId="0" fontId="8" fillId="0" borderId="15" xfId="5" applyFont="1" applyBorder="1" applyAlignment="1">
      <alignment vertical="center"/>
    </xf>
    <xf numFmtId="0" fontId="7" fillId="0" borderId="9" xfId="0" applyFont="1" applyBorder="1"/>
    <xf numFmtId="0" fontId="7" fillId="0" borderId="5" xfId="0" applyFont="1" applyBorder="1"/>
    <xf numFmtId="0" fontId="7" fillId="0" borderId="6" xfId="0" applyFont="1" applyBorder="1"/>
    <xf numFmtId="0" fontId="7" fillId="0" borderId="14" xfId="0" applyFont="1" applyBorder="1"/>
    <xf numFmtId="0" fontId="7" fillId="0" borderId="12" xfId="0" applyFont="1" applyBorder="1"/>
    <xf numFmtId="0" fontId="7" fillId="0" borderId="11" xfId="0" applyFont="1" applyBorder="1"/>
    <xf numFmtId="0" fontId="7" fillId="0" borderId="8" xfId="0" applyFont="1" applyBorder="1"/>
    <xf numFmtId="0" fontId="7" fillId="0" borderId="15" xfId="0" applyFont="1" applyBorder="1"/>
    <xf numFmtId="0" fontId="7" fillId="0" borderId="12" xfId="0" applyFont="1" applyBorder="1" applyAlignment="1">
      <alignment wrapText="1"/>
    </xf>
    <xf numFmtId="0" fontId="7" fillId="0" borderId="11" xfId="0" applyFont="1" applyBorder="1" applyAlignment="1">
      <alignment wrapText="1"/>
    </xf>
    <xf numFmtId="0" fontId="7" fillId="6" borderId="0" xfId="0" applyFont="1" applyFill="1"/>
    <xf numFmtId="0" fontId="7" fillId="6" borderId="2" xfId="0" applyFont="1" applyFill="1" applyBorder="1"/>
    <xf numFmtId="0" fontId="8" fillId="0" borderId="0" xfId="0" applyFont="1" applyAlignment="1">
      <alignment horizontal="center"/>
    </xf>
    <xf numFmtId="166" fontId="7" fillId="0" borderId="0" xfId="0" applyNumberFormat="1" applyFont="1" applyAlignment="1">
      <alignment horizontal="center"/>
    </xf>
    <xf numFmtId="0" fontId="8" fillId="3" borderId="12" xfId="5" applyFont="1" applyFill="1" applyBorder="1" applyAlignment="1">
      <alignment horizontal="center" vertical="center"/>
    </xf>
    <xf numFmtId="0" fontId="15" fillId="3" borderId="12" xfId="5" applyFont="1" applyFill="1" applyBorder="1" applyAlignment="1">
      <alignment horizontal="center" vertical="center"/>
    </xf>
    <xf numFmtId="0" fontId="15" fillId="0" borderId="12" xfId="5" applyFont="1" applyBorder="1" applyAlignment="1">
      <alignment horizontal="center" vertical="center"/>
    </xf>
    <xf numFmtId="0" fontId="8" fillId="0" borderId="0" xfId="5" applyFont="1" applyAlignment="1">
      <alignment horizontal="left" vertical="top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left" vertical="top" wrapText="1"/>
    </xf>
    <xf numFmtId="0" fontId="14" fillId="0" borderId="6" xfId="0" applyFont="1" applyBorder="1" applyAlignment="1">
      <alignment horizontal="center"/>
    </xf>
    <xf numFmtId="0" fontId="14" fillId="0" borderId="7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6" fillId="0" borderId="0" xfId="0" applyFont="1" applyAlignment="1">
      <alignment horizontal="left" vertical="top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7" fillId="0" borderId="0" xfId="0" applyFont="1" applyAlignment="1">
      <alignment horizontal="left" vertical="top" wrapText="1"/>
    </xf>
    <xf numFmtId="0" fontId="10" fillId="0" borderId="0" xfId="0" applyFont="1" applyAlignment="1">
      <alignment horizontal="left" vertical="top"/>
    </xf>
    <xf numFmtId="0" fontId="10" fillId="0" borderId="5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3" fillId="0" borderId="5" xfId="3" applyFont="1" applyBorder="1" applyAlignment="1">
      <alignment horizontal="center" vertical="top"/>
    </xf>
    <xf numFmtId="0" fontId="13" fillId="0" borderId="0" xfId="3" applyFont="1" applyAlignment="1">
      <alignment horizontal="center" vertical="top"/>
    </xf>
    <xf numFmtId="0" fontId="13" fillId="0" borderId="4" xfId="3" applyFont="1" applyBorder="1" applyAlignment="1">
      <alignment horizontal="center" vertical="top"/>
    </xf>
    <xf numFmtId="164" fontId="10" fillId="0" borderId="5" xfId="1" applyNumberFormat="1" applyFont="1" applyFill="1" applyBorder="1" applyAlignment="1">
      <alignment horizontal="center"/>
    </xf>
    <xf numFmtId="164" fontId="10" fillId="0" borderId="0" xfId="1" applyNumberFormat="1" applyFont="1" applyFill="1" applyBorder="1" applyAlignment="1">
      <alignment horizontal="center"/>
    </xf>
    <xf numFmtId="164" fontId="10" fillId="0" borderId="4" xfId="1" applyNumberFormat="1" applyFont="1" applyFill="1" applyBorder="1" applyAlignment="1">
      <alignment horizontal="center"/>
    </xf>
    <xf numFmtId="0" fontId="3" fillId="0" borderId="0" xfId="3" applyFont="1" applyAlignment="1">
      <alignment horizontal="left" vertical="top" wrapText="1"/>
    </xf>
    <xf numFmtId="0" fontId="5" fillId="0" borderId="0" xfId="3" applyFont="1" applyAlignment="1">
      <alignment horizontal="left" vertical="top"/>
    </xf>
    <xf numFmtId="0" fontId="10" fillId="0" borderId="5" xfId="3" applyFont="1" applyBorder="1" applyAlignment="1">
      <alignment horizontal="right"/>
    </xf>
    <xf numFmtId="0" fontId="10" fillId="0" borderId="0" xfId="3" applyFont="1" applyAlignment="1">
      <alignment horizontal="right"/>
    </xf>
    <xf numFmtId="0" fontId="10" fillId="0" borderId="4" xfId="3" applyFont="1" applyBorder="1" applyAlignment="1">
      <alignment horizontal="right"/>
    </xf>
    <xf numFmtId="164" fontId="10" fillId="0" borderId="5" xfId="1" applyNumberFormat="1" applyFont="1" applyBorder="1" applyAlignment="1">
      <alignment horizontal="center"/>
    </xf>
    <xf numFmtId="164" fontId="10" fillId="0" borderId="0" xfId="1" applyNumberFormat="1" applyFont="1" applyBorder="1" applyAlignment="1">
      <alignment horizontal="center"/>
    </xf>
    <xf numFmtId="164" fontId="10" fillId="0" borderId="4" xfId="1" applyNumberFormat="1" applyFont="1" applyBorder="1" applyAlignment="1">
      <alignment horizontal="center"/>
    </xf>
    <xf numFmtId="0" fontId="7" fillId="0" borderId="9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2" fillId="0" borderId="0" xfId="3" applyFont="1" applyAlignment="1">
      <alignment horizontal="left" vertical="top" wrapText="1"/>
    </xf>
    <xf numFmtId="0" fontId="18" fillId="0" borderId="0" xfId="0" applyFont="1" applyAlignment="1">
      <alignment horizontal="left" vertical="top" wrapText="1"/>
    </xf>
    <xf numFmtId="0" fontId="18" fillId="0" borderId="9" xfId="0" applyFont="1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10" xfId="0" applyFont="1" applyBorder="1" applyAlignment="1">
      <alignment horizontal="center"/>
    </xf>
    <xf numFmtId="0" fontId="18" fillId="0" borderId="0" xfId="0" applyFont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</cellXfs>
  <cellStyles count="8">
    <cellStyle name="Comma" xfId="1" builtinId="3"/>
    <cellStyle name="Comma 2" xfId="6" xr:uid="{0E8593A0-18F8-D941-B7D9-3D21E32B1FDA}"/>
    <cellStyle name="Normal" xfId="0" builtinId="0"/>
    <cellStyle name="Normal 2" xfId="3" xr:uid="{D45E37AE-9827-6847-AE8D-EEE2BDE9F898}"/>
    <cellStyle name="Normal 3" xfId="5" xr:uid="{428091D1-48AA-1344-8776-A8C836F34A19}"/>
    <cellStyle name="Percent" xfId="2" builtinId="5"/>
    <cellStyle name="Percent 2" xfId="4" xr:uid="{EE4BD630-B9E6-B04A-BD64-70FE858819DA}"/>
    <cellStyle name="Percent 3" xfId="7" xr:uid="{66688AF0-9803-7A43-B71A-B4150088BDD4}"/>
  </cellStyles>
  <dxfs count="0"/>
  <tableStyles count="0" defaultTableStyle="TableStyleMedium2" defaultPivotStyle="PivotStyleLight16"/>
  <colors>
    <mruColors>
      <color rgb="FFFF2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'Table S11'!$V$2</c:f>
              <c:strCache>
                <c:ptCount val="1"/>
                <c:pt idx="0">
                  <c:v>Percentage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94A-A14F-A5E3-7C2849A115B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94A-A14F-A5E3-7C2849A115B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B94A-A14F-A5E3-7C2849A115B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B94A-A14F-A5E3-7C2849A115B5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B94A-A14F-A5E3-7C2849A115B5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B94A-A14F-A5E3-7C2849A115B5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B94A-A14F-A5E3-7C2849A115B5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B94A-A14F-A5E3-7C2849A115B5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B94A-A14F-A5E3-7C2849A115B5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B94A-A14F-A5E3-7C2849A115B5}"/>
              </c:ext>
            </c:extLst>
          </c:dPt>
          <c:cat>
            <c:strRef>
              <c:f>'Table S11'!$T$3:$T$12</c:f>
              <c:strCache>
                <c:ptCount val="10"/>
                <c:pt idx="0">
                  <c:v>DNA/Zisupton</c:v>
                </c:pt>
                <c:pt idx="1">
                  <c:v>rRNA</c:v>
                </c:pt>
                <c:pt idx="2">
                  <c:v>tRNA</c:v>
                </c:pt>
                <c:pt idx="3">
                  <c:v>LTR/Gypsy</c:v>
                </c:pt>
                <c:pt idx="4">
                  <c:v>Low_complexity</c:v>
                </c:pt>
                <c:pt idx="5">
                  <c:v>LTR/Unknown</c:v>
                </c:pt>
                <c:pt idx="6">
                  <c:v>LINE/L1</c:v>
                </c:pt>
                <c:pt idx="7">
                  <c:v>Simple_repeat</c:v>
                </c:pt>
                <c:pt idx="8">
                  <c:v>LTR/Copia</c:v>
                </c:pt>
                <c:pt idx="9">
                  <c:v>Unknown</c:v>
                </c:pt>
              </c:strCache>
            </c:strRef>
          </c:cat>
          <c:val>
            <c:numRef>
              <c:f>'Table S11'!$V$3:$V$12</c:f>
              <c:numCache>
                <c:formatCode>0.0%</c:formatCode>
                <c:ptCount val="10"/>
                <c:pt idx="0">
                  <c:v>3.0581039755351682E-3</c:v>
                </c:pt>
                <c:pt idx="1">
                  <c:v>3.0581039755351682E-3</c:v>
                </c:pt>
                <c:pt idx="2">
                  <c:v>6.1162079510703364E-3</c:v>
                </c:pt>
                <c:pt idx="3">
                  <c:v>9.1743119266055051E-3</c:v>
                </c:pt>
                <c:pt idx="4">
                  <c:v>2.1406727828746176E-2</c:v>
                </c:pt>
                <c:pt idx="5">
                  <c:v>3.669724770642202E-2</c:v>
                </c:pt>
                <c:pt idx="6">
                  <c:v>7.64525993883792E-2</c:v>
                </c:pt>
                <c:pt idx="7">
                  <c:v>0.10091743119266056</c:v>
                </c:pt>
                <c:pt idx="8">
                  <c:v>0.10397553516819572</c:v>
                </c:pt>
                <c:pt idx="9">
                  <c:v>0.63914373088685017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5B-3844-97D3-7F1211A79C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'Table S12'!$V$2</c:f>
              <c:strCache>
                <c:ptCount val="1"/>
                <c:pt idx="0">
                  <c:v>Percentage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A54-2945-938C-3F940DCCF3D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A54-2945-938C-3F940DCCF3D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A54-2945-938C-3F940DCCF3DE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7A54-2945-938C-3F940DCCF3DE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7A54-2945-938C-3F940DCCF3DE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7A54-2945-938C-3F940DCCF3DE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7A54-2945-938C-3F940DCCF3DE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7A54-2945-938C-3F940DCCF3DE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7A54-2945-938C-3F940DCCF3DE}"/>
              </c:ext>
            </c:extLst>
          </c:dPt>
          <c:cat>
            <c:strRef>
              <c:f>'Table S12'!$T$3:$T$11</c:f>
              <c:strCache>
                <c:ptCount val="9"/>
                <c:pt idx="0">
                  <c:v>DNA</c:v>
                </c:pt>
                <c:pt idx="1">
                  <c:v>tRNA</c:v>
                </c:pt>
                <c:pt idx="2">
                  <c:v>DNA/PIF-Harbinger</c:v>
                </c:pt>
                <c:pt idx="3">
                  <c:v>LTR/Gypsy</c:v>
                </c:pt>
                <c:pt idx="4">
                  <c:v>DNA/hAT-Ac</c:v>
                </c:pt>
                <c:pt idx="5">
                  <c:v>LTR/Copia</c:v>
                </c:pt>
                <c:pt idx="6">
                  <c:v>Low_complexity</c:v>
                </c:pt>
                <c:pt idx="7">
                  <c:v>Simple_repeat</c:v>
                </c:pt>
                <c:pt idx="8">
                  <c:v>Unknown</c:v>
                </c:pt>
              </c:strCache>
            </c:strRef>
          </c:cat>
          <c:val>
            <c:numRef>
              <c:f>'Table S12'!$V$3:$V$11</c:f>
              <c:numCache>
                <c:formatCode>0.0%</c:formatCode>
                <c:ptCount val="9"/>
                <c:pt idx="0">
                  <c:v>5.9523809523809521E-3</c:v>
                </c:pt>
                <c:pt idx="1">
                  <c:v>5.9523809523809521E-3</c:v>
                </c:pt>
                <c:pt idx="2">
                  <c:v>1.1904761904761904E-2</c:v>
                </c:pt>
                <c:pt idx="3">
                  <c:v>1.1904761904761904E-2</c:v>
                </c:pt>
                <c:pt idx="4">
                  <c:v>2.976190476190476E-2</c:v>
                </c:pt>
                <c:pt idx="5">
                  <c:v>2.976190476190476E-2</c:v>
                </c:pt>
                <c:pt idx="6">
                  <c:v>4.1666666666666664E-2</c:v>
                </c:pt>
                <c:pt idx="7">
                  <c:v>0.22619047619047619</c:v>
                </c:pt>
                <c:pt idx="8">
                  <c:v>0.63690476190476186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03-9745-8433-87B0277C1C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28864</xdr:colOff>
      <xdr:row>13</xdr:row>
      <xdr:rowOff>69850</xdr:rowOff>
    </xdr:from>
    <xdr:to>
      <xdr:col>26</xdr:col>
      <xdr:colOff>793749</xdr:colOff>
      <xdr:row>39</xdr:row>
      <xdr:rowOff>158750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BA625F82-9112-63EB-B30C-32E471A690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12096</xdr:colOff>
      <xdr:row>12</xdr:row>
      <xdr:rowOff>42030</xdr:rowOff>
    </xdr:from>
    <xdr:to>
      <xdr:col>27</xdr:col>
      <xdr:colOff>0</xdr:colOff>
      <xdr:row>42</xdr:row>
      <xdr:rowOff>15118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E632580-2703-9102-27B4-3ECC4876E4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B02A77-A912-214D-BB2D-57E9ACAF5B23}">
  <dimension ref="A2:AK61"/>
  <sheetViews>
    <sheetView tabSelected="1" zoomScaleNormal="70" workbookViewId="0">
      <selection activeCell="X27" sqref="X27"/>
    </sheetView>
  </sheetViews>
  <sheetFormatPr baseColWidth="10" defaultRowHeight="16" x14ac:dyDescent="0.15"/>
  <cols>
    <col min="1" max="1" width="10.83203125" style="48"/>
    <col min="2" max="2" width="12.83203125" style="48" bestFit="1" customWidth="1"/>
    <col min="3" max="3" width="16.6640625" style="48" bestFit="1" customWidth="1"/>
    <col min="4" max="4" width="40.6640625" style="48" customWidth="1"/>
    <col min="5" max="5" width="21.33203125" style="48" bestFit="1" customWidth="1"/>
    <col min="6" max="6" width="16.1640625" style="48" bestFit="1" customWidth="1"/>
    <col min="7" max="7" width="10.1640625" style="48" bestFit="1" customWidth="1"/>
    <col min="8" max="8" width="14.6640625" style="48" bestFit="1" customWidth="1"/>
    <col min="9" max="9" width="13" style="48" bestFit="1" customWidth="1"/>
    <col min="10" max="10" width="10.1640625" style="48" bestFit="1" customWidth="1"/>
    <col min="11" max="11" width="6" style="48" bestFit="1" customWidth="1"/>
    <col min="12" max="12" width="7.33203125" style="48" bestFit="1" customWidth="1"/>
    <col min="13" max="13" width="6" style="48" bestFit="1" customWidth="1"/>
    <col min="14" max="14" width="7.33203125" style="48" bestFit="1" customWidth="1"/>
    <col min="15" max="15" width="4.83203125" style="48" bestFit="1" customWidth="1"/>
    <col min="16" max="16" width="7.33203125" style="48" bestFit="1" customWidth="1"/>
    <col min="17" max="17" width="4.83203125" style="48" bestFit="1" customWidth="1"/>
    <col min="18" max="18" width="7.33203125" style="48" bestFit="1" customWidth="1"/>
    <col min="19" max="19" width="6" style="48" bestFit="1" customWidth="1"/>
    <col min="20" max="20" width="7.33203125" style="48" bestFit="1" customWidth="1"/>
    <col min="21" max="21" width="7.6640625" style="48" bestFit="1" customWidth="1"/>
    <col min="22" max="22" width="255.6640625" style="48" customWidth="1"/>
    <col min="23" max="23" width="22.6640625" style="48" bestFit="1" customWidth="1"/>
    <col min="24" max="16384" width="10.83203125" style="48"/>
  </cols>
  <sheetData>
    <row r="2" spans="1:23" x14ac:dyDescent="0.15">
      <c r="K2" s="200" t="s">
        <v>238</v>
      </c>
      <c r="L2" s="200"/>
      <c r="M2" s="200"/>
      <c r="N2" s="200"/>
      <c r="O2" s="200"/>
      <c r="P2" s="200"/>
      <c r="Q2" s="200"/>
      <c r="R2" s="200"/>
      <c r="S2" s="200"/>
      <c r="T2" s="200"/>
      <c r="U2" s="200"/>
    </row>
    <row r="3" spans="1:23" x14ac:dyDescent="0.15">
      <c r="D3" s="36"/>
      <c r="E3" s="36"/>
      <c r="F3" s="37"/>
      <c r="G3" s="37"/>
      <c r="H3" s="37"/>
      <c r="I3" s="37"/>
      <c r="J3" s="37"/>
      <c r="K3" s="201" t="s">
        <v>41</v>
      </c>
      <c r="L3" s="201"/>
      <c r="M3" s="201"/>
      <c r="N3" s="201"/>
      <c r="O3" s="201"/>
      <c r="P3" s="201"/>
      <c r="Q3" s="201" t="s">
        <v>44</v>
      </c>
      <c r="R3" s="201"/>
      <c r="S3" s="201" t="s">
        <v>45</v>
      </c>
      <c r="T3" s="201"/>
      <c r="U3" s="201" t="s">
        <v>239</v>
      </c>
    </row>
    <row r="4" spans="1:23" x14ac:dyDescent="0.15">
      <c r="D4" s="200" t="s">
        <v>15</v>
      </c>
      <c r="E4" s="36"/>
      <c r="F4" s="201" t="s">
        <v>240</v>
      </c>
      <c r="G4" s="201"/>
      <c r="H4" s="201"/>
      <c r="I4" s="201"/>
      <c r="J4" s="201"/>
      <c r="K4" s="202" t="s">
        <v>241</v>
      </c>
      <c r="L4" s="202"/>
      <c r="M4" s="201" t="s">
        <v>42</v>
      </c>
      <c r="N4" s="201"/>
      <c r="O4" s="201" t="s">
        <v>43</v>
      </c>
      <c r="P4" s="201"/>
      <c r="Q4" s="201"/>
      <c r="R4" s="201"/>
      <c r="S4" s="201"/>
      <c r="T4" s="201"/>
      <c r="U4" s="201"/>
    </row>
    <row r="5" spans="1:23" x14ac:dyDescent="0.15">
      <c r="B5" s="129" t="s">
        <v>242</v>
      </c>
      <c r="C5" s="130" t="s">
        <v>31</v>
      </c>
      <c r="D5" s="200"/>
      <c r="E5" s="39" t="s">
        <v>243</v>
      </c>
      <c r="F5" s="40" t="s">
        <v>244</v>
      </c>
      <c r="G5" s="38" t="s">
        <v>1</v>
      </c>
      <c r="H5" s="38" t="s">
        <v>2</v>
      </c>
      <c r="I5" s="38" t="s">
        <v>5</v>
      </c>
      <c r="J5" s="38" t="s">
        <v>6</v>
      </c>
      <c r="K5" s="57" t="s">
        <v>147</v>
      </c>
      <c r="L5" s="57" t="s">
        <v>215</v>
      </c>
      <c r="M5" s="38" t="s">
        <v>147</v>
      </c>
      <c r="N5" s="38" t="s">
        <v>215</v>
      </c>
      <c r="O5" s="38" t="s">
        <v>147</v>
      </c>
      <c r="P5" s="38" t="s">
        <v>215</v>
      </c>
      <c r="Q5" s="38" t="s">
        <v>147</v>
      </c>
      <c r="R5" s="38" t="s">
        <v>215</v>
      </c>
      <c r="S5" s="38" t="s">
        <v>147</v>
      </c>
      <c r="T5" s="38" t="s">
        <v>215</v>
      </c>
      <c r="U5" s="201"/>
      <c r="V5" s="129" t="s">
        <v>245</v>
      </c>
      <c r="W5" s="129" t="s">
        <v>246</v>
      </c>
    </row>
    <row r="6" spans="1:23" x14ac:dyDescent="0.15">
      <c r="A6" s="48">
        <v>1</v>
      </c>
      <c r="B6" s="131" t="s">
        <v>247</v>
      </c>
      <c r="C6" s="131" t="s">
        <v>248</v>
      </c>
      <c r="D6" s="132" t="s">
        <v>249</v>
      </c>
      <c r="E6" s="185" t="s">
        <v>250</v>
      </c>
      <c r="F6" s="41">
        <v>284227596</v>
      </c>
      <c r="G6" s="41">
        <v>20615</v>
      </c>
      <c r="H6" s="41">
        <v>191047</v>
      </c>
      <c r="I6" s="41">
        <v>46984</v>
      </c>
      <c r="J6" s="41">
        <v>2209</v>
      </c>
      <c r="K6" s="42">
        <v>1409</v>
      </c>
      <c r="L6" s="43">
        <v>0.873</v>
      </c>
      <c r="M6" s="42">
        <v>1353</v>
      </c>
      <c r="N6" s="43">
        <v>0.83799999999999997</v>
      </c>
      <c r="O6" s="42">
        <v>56</v>
      </c>
      <c r="P6" s="43">
        <v>3.5000000000000003E-2</v>
      </c>
      <c r="Q6" s="42">
        <v>148</v>
      </c>
      <c r="R6" s="43">
        <v>9.1999999999999998E-2</v>
      </c>
      <c r="S6" s="44">
        <v>57</v>
      </c>
      <c r="T6" s="43">
        <v>3.5000000000000003E-2</v>
      </c>
      <c r="U6" s="44">
        <v>1614</v>
      </c>
      <c r="V6" s="131" t="s">
        <v>251</v>
      </c>
      <c r="W6" s="131"/>
    </row>
    <row r="7" spans="1:23" x14ac:dyDescent="0.15">
      <c r="A7" s="48">
        <v>2</v>
      </c>
      <c r="B7" s="131" t="s">
        <v>247</v>
      </c>
      <c r="C7" s="131" t="s">
        <v>252</v>
      </c>
      <c r="D7" s="133" t="s">
        <v>253</v>
      </c>
      <c r="E7" s="134" t="s">
        <v>254</v>
      </c>
      <c r="F7" s="135">
        <v>404104574</v>
      </c>
      <c r="G7" s="135">
        <v>143066</v>
      </c>
      <c r="H7" s="135">
        <v>71692</v>
      </c>
      <c r="I7" s="135">
        <v>5514</v>
      </c>
      <c r="J7" s="135">
        <v>19353</v>
      </c>
      <c r="K7" s="136">
        <v>68</v>
      </c>
      <c r="L7" s="137">
        <v>4.2000000000000003E-2</v>
      </c>
      <c r="M7" s="136">
        <v>63</v>
      </c>
      <c r="N7" s="137">
        <v>3.9E-2</v>
      </c>
      <c r="O7" s="136">
        <v>5</v>
      </c>
      <c r="P7" s="137">
        <v>3.0000000000000001E-3</v>
      </c>
      <c r="Q7" s="136">
        <v>45</v>
      </c>
      <c r="R7" s="137">
        <v>2.8000000000000001E-2</v>
      </c>
      <c r="S7" s="136">
        <v>1501</v>
      </c>
      <c r="T7" s="137">
        <v>0.93</v>
      </c>
      <c r="U7" s="136">
        <v>1614</v>
      </c>
      <c r="V7" s="138" t="s">
        <v>255</v>
      </c>
      <c r="W7" s="131"/>
    </row>
    <row r="8" spans="1:23" x14ac:dyDescent="0.15">
      <c r="A8" s="48">
        <v>3</v>
      </c>
      <c r="B8" s="131" t="s">
        <v>247</v>
      </c>
      <c r="C8" s="131" t="s">
        <v>252</v>
      </c>
      <c r="D8" s="133" t="s">
        <v>256</v>
      </c>
      <c r="E8" s="134" t="s">
        <v>254</v>
      </c>
      <c r="F8" s="135">
        <v>894468950</v>
      </c>
      <c r="G8" s="135">
        <v>451303</v>
      </c>
      <c r="H8" s="135">
        <v>5583217</v>
      </c>
      <c r="I8" s="135">
        <v>3167</v>
      </c>
      <c r="J8" s="135">
        <v>48442</v>
      </c>
      <c r="K8" s="136">
        <v>288</v>
      </c>
      <c r="L8" s="137">
        <v>0.17799999999999999</v>
      </c>
      <c r="M8" s="136">
        <v>283</v>
      </c>
      <c r="N8" s="137">
        <v>0.17499999999999999</v>
      </c>
      <c r="O8" s="136">
        <v>5</v>
      </c>
      <c r="P8" s="137">
        <v>3.0000000000000001E-3</v>
      </c>
      <c r="Q8" s="136">
        <v>517</v>
      </c>
      <c r="R8" s="137">
        <v>0.32</v>
      </c>
      <c r="S8" s="136">
        <v>809</v>
      </c>
      <c r="T8" s="137">
        <v>0.502</v>
      </c>
      <c r="U8" s="136">
        <v>1614</v>
      </c>
      <c r="V8" s="138" t="s">
        <v>255</v>
      </c>
      <c r="W8" s="131"/>
    </row>
    <row r="9" spans="1:23" x14ac:dyDescent="0.15">
      <c r="A9" s="48">
        <v>4</v>
      </c>
      <c r="B9" s="131" t="s">
        <v>247</v>
      </c>
      <c r="C9" s="131" t="s">
        <v>252</v>
      </c>
      <c r="D9" s="133" t="s">
        <v>257</v>
      </c>
      <c r="E9" s="134" t="s">
        <v>254</v>
      </c>
      <c r="F9" s="135">
        <v>1355009549</v>
      </c>
      <c r="G9" s="135">
        <v>489108</v>
      </c>
      <c r="H9" s="135">
        <v>28266782</v>
      </c>
      <c r="I9" s="135">
        <v>13685</v>
      </c>
      <c r="J9" s="135">
        <v>16099</v>
      </c>
      <c r="K9" s="136">
        <v>1247</v>
      </c>
      <c r="L9" s="137">
        <v>0.77200000000000002</v>
      </c>
      <c r="M9" s="136">
        <v>1208</v>
      </c>
      <c r="N9" s="137">
        <v>0.748</v>
      </c>
      <c r="O9" s="136">
        <v>39</v>
      </c>
      <c r="P9" s="137">
        <v>2.4E-2</v>
      </c>
      <c r="Q9" s="136">
        <v>281</v>
      </c>
      <c r="R9" s="137">
        <v>0.17399999999999999</v>
      </c>
      <c r="S9" s="136">
        <v>86</v>
      </c>
      <c r="T9" s="137">
        <v>5.3999999999999999E-2</v>
      </c>
      <c r="U9" s="136">
        <v>1614</v>
      </c>
      <c r="V9" s="138" t="s">
        <v>255</v>
      </c>
      <c r="W9" s="131"/>
    </row>
    <row r="10" spans="1:23" x14ac:dyDescent="0.15">
      <c r="A10" s="48">
        <v>5</v>
      </c>
      <c r="B10" s="131" t="s">
        <v>247</v>
      </c>
      <c r="C10" s="131" t="s">
        <v>252</v>
      </c>
      <c r="D10" s="133" t="s">
        <v>258</v>
      </c>
      <c r="E10" s="134" t="s">
        <v>254</v>
      </c>
      <c r="F10" s="135">
        <v>992772932</v>
      </c>
      <c r="G10" s="135">
        <v>226020</v>
      </c>
      <c r="H10" s="135">
        <v>14164309</v>
      </c>
      <c r="I10" s="135">
        <v>10594</v>
      </c>
      <c r="J10" s="135">
        <v>18072</v>
      </c>
      <c r="K10" s="136">
        <v>1007</v>
      </c>
      <c r="L10" s="137">
        <v>0.624</v>
      </c>
      <c r="M10" s="136">
        <v>991</v>
      </c>
      <c r="N10" s="137">
        <v>0.61399999999999999</v>
      </c>
      <c r="O10" s="136">
        <v>16</v>
      </c>
      <c r="P10" s="137">
        <v>0.01</v>
      </c>
      <c r="Q10" s="136">
        <v>426</v>
      </c>
      <c r="R10" s="137">
        <v>0.26400000000000001</v>
      </c>
      <c r="S10" s="136">
        <v>181</v>
      </c>
      <c r="T10" s="137">
        <v>0.112</v>
      </c>
      <c r="U10" s="136">
        <v>1614</v>
      </c>
      <c r="V10" s="138" t="s">
        <v>255</v>
      </c>
      <c r="W10" s="131"/>
    </row>
    <row r="11" spans="1:23" x14ac:dyDescent="0.15">
      <c r="A11" s="48">
        <v>6</v>
      </c>
      <c r="B11" s="131" t="s">
        <v>247</v>
      </c>
      <c r="C11" s="131" t="s">
        <v>252</v>
      </c>
      <c r="D11" s="133" t="s">
        <v>259</v>
      </c>
      <c r="E11" s="134" t="s">
        <v>254</v>
      </c>
      <c r="F11" s="135">
        <v>828727520</v>
      </c>
      <c r="G11" s="135">
        <v>565406</v>
      </c>
      <c r="H11" s="135">
        <v>2688456</v>
      </c>
      <c r="I11" s="135">
        <v>1828</v>
      </c>
      <c r="J11" s="135">
        <v>118654</v>
      </c>
      <c r="K11" s="136">
        <v>175</v>
      </c>
      <c r="L11" s="137">
        <v>0.108</v>
      </c>
      <c r="M11" s="136">
        <v>167</v>
      </c>
      <c r="N11" s="139">
        <v>0.10299999999999999</v>
      </c>
      <c r="O11" s="136">
        <v>8</v>
      </c>
      <c r="P11" s="137">
        <v>5.0000000000000001E-3</v>
      </c>
      <c r="Q11" s="136">
        <v>350</v>
      </c>
      <c r="R11" s="137">
        <v>0.217</v>
      </c>
      <c r="S11" s="136">
        <v>1089</v>
      </c>
      <c r="T11" s="137">
        <v>0.67500000000000004</v>
      </c>
      <c r="U11" s="136">
        <v>1614</v>
      </c>
      <c r="V11" s="138" t="s">
        <v>255</v>
      </c>
      <c r="W11" s="131"/>
    </row>
    <row r="12" spans="1:23" x14ac:dyDescent="0.15">
      <c r="A12" s="48">
        <v>7</v>
      </c>
      <c r="B12" s="131" t="s">
        <v>247</v>
      </c>
      <c r="C12" s="131" t="s">
        <v>252</v>
      </c>
      <c r="D12" s="133" t="s">
        <v>261</v>
      </c>
      <c r="E12" s="134" t="s">
        <v>254</v>
      </c>
      <c r="F12" s="135">
        <v>3161639272</v>
      </c>
      <c r="G12" s="135">
        <v>122084</v>
      </c>
      <c r="H12" s="135">
        <v>1163788</v>
      </c>
      <c r="I12" s="135">
        <v>35633</v>
      </c>
      <c r="J12" s="135">
        <v>24808</v>
      </c>
      <c r="K12" s="136">
        <v>1193</v>
      </c>
      <c r="L12" s="137">
        <v>0.73899999999999999</v>
      </c>
      <c r="M12" s="136">
        <v>1067</v>
      </c>
      <c r="N12" s="139">
        <v>0.66100000000000003</v>
      </c>
      <c r="O12" s="136">
        <v>126</v>
      </c>
      <c r="P12" s="137">
        <v>7.8E-2</v>
      </c>
      <c r="Q12" s="136">
        <v>249</v>
      </c>
      <c r="R12" s="137">
        <v>0.154</v>
      </c>
      <c r="S12" s="136">
        <v>172</v>
      </c>
      <c r="T12" s="137">
        <v>0.107</v>
      </c>
      <c r="U12" s="136">
        <v>1614</v>
      </c>
      <c r="V12" s="138" t="s">
        <v>255</v>
      </c>
      <c r="W12" s="131"/>
    </row>
    <row r="13" spans="1:23" x14ac:dyDescent="0.15">
      <c r="A13" s="48">
        <v>8</v>
      </c>
      <c r="B13" s="131" t="s">
        <v>247</v>
      </c>
      <c r="C13" s="131" t="s">
        <v>252</v>
      </c>
      <c r="D13" s="133" t="s">
        <v>262</v>
      </c>
      <c r="E13" s="134" t="s">
        <v>254</v>
      </c>
      <c r="F13" s="135">
        <v>921451109</v>
      </c>
      <c r="G13" s="135">
        <v>587048</v>
      </c>
      <c r="H13" s="135">
        <v>4232690</v>
      </c>
      <c r="I13" s="135">
        <v>1976</v>
      </c>
      <c r="J13" s="135">
        <v>126364</v>
      </c>
      <c r="K13" s="136">
        <v>269</v>
      </c>
      <c r="L13" s="137">
        <v>0.16600000000000001</v>
      </c>
      <c r="M13" s="136">
        <v>259</v>
      </c>
      <c r="N13" s="139">
        <v>0.16</v>
      </c>
      <c r="O13" s="136">
        <v>10</v>
      </c>
      <c r="P13" s="137">
        <v>6.0000000000000001E-3</v>
      </c>
      <c r="Q13" s="136">
        <v>529</v>
      </c>
      <c r="R13" s="137">
        <v>0.32800000000000001</v>
      </c>
      <c r="S13" s="136">
        <v>816</v>
      </c>
      <c r="T13" s="137">
        <v>0.50600000000000001</v>
      </c>
      <c r="U13" s="136">
        <v>1614</v>
      </c>
      <c r="V13" s="138" t="s">
        <v>255</v>
      </c>
      <c r="W13" s="131"/>
    </row>
    <row r="14" spans="1:23" x14ac:dyDescent="0.15">
      <c r="A14" s="48">
        <v>9</v>
      </c>
      <c r="B14" s="131" t="s">
        <v>247</v>
      </c>
      <c r="C14" s="131" t="s">
        <v>252</v>
      </c>
      <c r="D14" s="133" t="s">
        <v>263</v>
      </c>
      <c r="E14" s="134" t="s">
        <v>254</v>
      </c>
      <c r="F14" s="135">
        <v>836733871</v>
      </c>
      <c r="G14" s="135">
        <v>576670</v>
      </c>
      <c r="H14" s="135">
        <v>2539103</v>
      </c>
      <c r="I14" s="135">
        <v>1794</v>
      </c>
      <c r="J14" s="135">
        <v>123177</v>
      </c>
      <c r="K14" s="136">
        <v>151</v>
      </c>
      <c r="L14" s="137">
        <v>9.4E-2</v>
      </c>
      <c r="M14" s="136">
        <v>145</v>
      </c>
      <c r="N14" s="139">
        <v>0.09</v>
      </c>
      <c r="O14" s="136">
        <v>6</v>
      </c>
      <c r="P14" s="137">
        <v>4.0000000000000001E-3</v>
      </c>
      <c r="Q14" s="136">
        <v>331</v>
      </c>
      <c r="R14" s="137">
        <v>0.20499999999999999</v>
      </c>
      <c r="S14" s="136">
        <v>1132</v>
      </c>
      <c r="T14" s="137">
        <v>0.70099999999999996</v>
      </c>
      <c r="U14" s="136">
        <v>1614</v>
      </c>
      <c r="V14" s="138" t="s">
        <v>255</v>
      </c>
      <c r="W14" s="131"/>
    </row>
    <row r="15" spans="1:23" x14ac:dyDescent="0.15">
      <c r="A15" s="48">
        <v>10</v>
      </c>
      <c r="B15" s="131" t="s">
        <v>247</v>
      </c>
      <c r="C15" s="131" t="s">
        <v>252</v>
      </c>
      <c r="D15" s="133" t="s">
        <v>264</v>
      </c>
      <c r="E15" s="134" t="s">
        <v>254</v>
      </c>
      <c r="F15" s="135">
        <v>670239117</v>
      </c>
      <c r="G15" s="135">
        <v>480512</v>
      </c>
      <c r="H15" s="135">
        <v>1524340</v>
      </c>
      <c r="I15" s="135">
        <v>1714</v>
      </c>
      <c r="J15" s="135">
        <v>104154</v>
      </c>
      <c r="K15" s="136">
        <v>60</v>
      </c>
      <c r="L15" s="137">
        <v>3.6999999999999998E-2</v>
      </c>
      <c r="M15" s="136">
        <v>58</v>
      </c>
      <c r="N15" s="139">
        <v>3.5999999999999997E-2</v>
      </c>
      <c r="O15" s="136">
        <v>2</v>
      </c>
      <c r="P15" s="137">
        <v>1E-3</v>
      </c>
      <c r="Q15" s="136">
        <v>216</v>
      </c>
      <c r="R15" s="137">
        <v>0.13400000000000001</v>
      </c>
      <c r="S15" s="136">
        <v>1338</v>
      </c>
      <c r="T15" s="137">
        <v>0.82899999999999996</v>
      </c>
      <c r="U15" s="136">
        <v>1614</v>
      </c>
      <c r="V15" s="138" t="s">
        <v>255</v>
      </c>
      <c r="W15" s="131"/>
    </row>
    <row r="16" spans="1:23" x14ac:dyDescent="0.15">
      <c r="A16" s="48">
        <v>11</v>
      </c>
      <c r="B16" s="131" t="s">
        <v>247</v>
      </c>
      <c r="C16" s="131" t="s">
        <v>252</v>
      </c>
      <c r="D16" s="133" t="s">
        <v>265</v>
      </c>
      <c r="E16" s="134" t="s">
        <v>254</v>
      </c>
      <c r="F16" s="135">
        <v>809482135</v>
      </c>
      <c r="G16" s="135">
        <v>593740</v>
      </c>
      <c r="H16" s="135">
        <v>2600409</v>
      </c>
      <c r="I16" s="135">
        <v>1628</v>
      </c>
      <c r="J16" s="135">
        <v>136220</v>
      </c>
      <c r="K16" s="136">
        <v>112</v>
      </c>
      <c r="L16" s="137">
        <v>6.9000000000000006E-2</v>
      </c>
      <c r="M16" s="136">
        <v>107</v>
      </c>
      <c r="N16" s="139">
        <v>6.6000000000000003E-2</v>
      </c>
      <c r="O16" s="136">
        <v>5</v>
      </c>
      <c r="P16" s="137">
        <v>3.0000000000000001E-3</v>
      </c>
      <c r="Q16" s="136">
        <v>373</v>
      </c>
      <c r="R16" s="137">
        <v>0.23100000000000001</v>
      </c>
      <c r="S16" s="136">
        <v>1129</v>
      </c>
      <c r="T16" s="137">
        <v>0.7</v>
      </c>
      <c r="U16" s="136">
        <v>1614</v>
      </c>
      <c r="V16" s="138" t="s">
        <v>255</v>
      </c>
      <c r="W16" s="140"/>
    </row>
    <row r="17" spans="1:23" x14ac:dyDescent="0.15">
      <c r="A17" s="48">
        <v>12</v>
      </c>
      <c r="B17" s="131" t="s">
        <v>247</v>
      </c>
      <c r="C17" s="131" t="s">
        <v>252</v>
      </c>
      <c r="D17" s="133" t="s">
        <v>26</v>
      </c>
      <c r="E17" s="134" t="s">
        <v>254</v>
      </c>
      <c r="F17" s="135">
        <v>764972960</v>
      </c>
      <c r="G17" s="135">
        <v>539434</v>
      </c>
      <c r="H17" s="135">
        <v>2203281</v>
      </c>
      <c r="I17" s="135">
        <v>1738</v>
      </c>
      <c r="J17" s="135">
        <v>117912</v>
      </c>
      <c r="K17" s="136">
        <v>79</v>
      </c>
      <c r="L17" s="137">
        <v>4.9000000000000002E-2</v>
      </c>
      <c r="M17" s="136">
        <v>76</v>
      </c>
      <c r="N17" s="139">
        <v>4.7E-2</v>
      </c>
      <c r="O17" s="136">
        <v>3</v>
      </c>
      <c r="P17" s="137">
        <v>2E-3</v>
      </c>
      <c r="Q17" s="136">
        <v>253</v>
      </c>
      <c r="R17" s="137">
        <v>0.157</v>
      </c>
      <c r="S17" s="136">
        <v>1282</v>
      </c>
      <c r="T17" s="137">
        <v>0.79400000000000004</v>
      </c>
      <c r="U17" s="136">
        <v>1614</v>
      </c>
      <c r="V17" s="138" t="s">
        <v>255</v>
      </c>
      <c r="W17" s="134"/>
    </row>
    <row r="18" spans="1:23" x14ac:dyDescent="0.15">
      <c r="A18" s="48">
        <v>13</v>
      </c>
      <c r="B18" s="131" t="s">
        <v>266</v>
      </c>
      <c r="C18" s="131" t="s">
        <v>267</v>
      </c>
      <c r="D18" s="133" t="s">
        <v>268</v>
      </c>
      <c r="E18" s="131" t="s">
        <v>250</v>
      </c>
      <c r="F18" s="41">
        <v>43357795</v>
      </c>
      <c r="G18" s="41">
        <v>10684</v>
      </c>
      <c r="H18" s="41">
        <v>169254</v>
      </c>
      <c r="I18" s="41">
        <v>5786</v>
      </c>
      <c r="J18" s="41">
        <v>2092</v>
      </c>
      <c r="K18" s="42">
        <v>1126</v>
      </c>
      <c r="L18" s="43">
        <v>0.69799999999999995</v>
      </c>
      <c r="M18" s="42">
        <v>1115</v>
      </c>
      <c r="N18" s="43">
        <v>0.69099999999999995</v>
      </c>
      <c r="O18" s="42">
        <v>11</v>
      </c>
      <c r="P18" s="43">
        <v>7.0000000000000001E-3</v>
      </c>
      <c r="Q18" s="42">
        <v>228</v>
      </c>
      <c r="R18" s="43">
        <v>0.14099999999999999</v>
      </c>
      <c r="S18" s="44">
        <v>260</v>
      </c>
      <c r="T18" s="43">
        <v>0.161</v>
      </c>
      <c r="U18" s="44">
        <v>1614</v>
      </c>
      <c r="V18" s="131" t="s">
        <v>269</v>
      </c>
      <c r="W18" s="131"/>
    </row>
    <row r="19" spans="1:23" x14ac:dyDescent="0.15">
      <c r="A19" s="48">
        <v>14</v>
      </c>
      <c r="B19" s="131" t="s">
        <v>266</v>
      </c>
      <c r="C19" s="131" t="s">
        <v>267</v>
      </c>
      <c r="D19" s="133" t="s">
        <v>270</v>
      </c>
      <c r="E19" s="134" t="s">
        <v>250</v>
      </c>
      <c r="F19" s="45">
        <v>203800000</v>
      </c>
      <c r="G19" s="45">
        <v>95804</v>
      </c>
      <c r="H19" s="41" t="s">
        <v>34</v>
      </c>
      <c r="I19" s="45">
        <v>27310</v>
      </c>
      <c r="J19" s="45">
        <v>2300</v>
      </c>
      <c r="K19" s="126" t="s">
        <v>34</v>
      </c>
      <c r="L19" s="127" t="s">
        <v>34</v>
      </c>
      <c r="M19" s="126" t="s">
        <v>34</v>
      </c>
      <c r="N19" s="127" t="s">
        <v>34</v>
      </c>
      <c r="O19" s="126" t="s">
        <v>34</v>
      </c>
      <c r="P19" s="127" t="s">
        <v>34</v>
      </c>
      <c r="Q19" s="126" t="s">
        <v>34</v>
      </c>
      <c r="R19" s="127" t="s">
        <v>34</v>
      </c>
      <c r="S19" s="126" t="s">
        <v>34</v>
      </c>
      <c r="T19" s="127" t="s">
        <v>34</v>
      </c>
      <c r="U19" s="128" t="s">
        <v>34</v>
      </c>
      <c r="V19" s="131" t="s">
        <v>271</v>
      </c>
      <c r="W19" s="134"/>
    </row>
    <row r="20" spans="1:23" x14ac:dyDescent="0.15">
      <c r="A20" s="48">
        <v>15</v>
      </c>
      <c r="B20" s="131" t="s">
        <v>266</v>
      </c>
      <c r="C20" s="131" t="s">
        <v>267</v>
      </c>
      <c r="D20" s="133" t="s">
        <v>273</v>
      </c>
      <c r="E20" s="134" t="s">
        <v>250</v>
      </c>
      <c r="F20" s="45">
        <v>64930000</v>
      </c>
      <c r="G20" s="45">
        <v>6968</v>
      </c>
      <c r="H20" s="41" t="s">
        <v>34</v>
      </c>
      <c r="I20" s="45">
        <v>173700</v>
      </c>
      <c r="J20" s="45">
        <v>113</v>
      </c>
      <c r="K20" s="126" t="s">
        <v>34</v>
      </c>
      <c r="L20" s="127" t="s">
        <v>34</v>
      </c>
      <c r="M20" s="126" t="s">
        <v>34</v>
      </c>
      <c r="N20" s="127" t="s">
        <v>34</v>
      </c>
      <c r="O20" s="126" t="s">
        <v>34</v>
      </c>
      <c r="P20" s="127" t="s">
        <v>34</v>
      </c>
      <c r="Q20" s="126" t="s">
        <v>34</v>
      </c>
      <c r="R20" s="127" t="s">
        <v>34</v>
      </c>
      <c r="S20" s="126" t="s">
        <v>34</v>
      </c>
      <c r="T20" s="127" t="s">
        <v>34</v>
      </c>
      <c r="U20" s="128" t="s">
        <v>34</v>
      </c>
      <c r="V20" s="131" t="s">
        <v>271</v>
      </c>
      <c r="W20" s="131"/>
    </row>
    <row r="21" spans="1:23" x14ac:dyDescent="0.15">
      <c r="A21" s="48">
        <v>16</v>
      </c>
      <c r="B21" s="131" t="s">
        <v>266</v>
      </c>
      <c r="C21" s="131" t="s">
        <v>267</v>
      </c>
      <c r="D21" s="133" t="s">
        <v>51</v>
      </c>
      <c r="E21" s="134" t="s">
        <v>254</v>
      </c>
      <c r="F21" s="135">
        <v>816101522</v>
      </c>
      <c r="G21" s="135">
        <v>255161</v>
      </c>
      <c r="H21" s="135">
        <v>1592721</v>
      </c>
      <c r="I21" s="135">
        <v>5325</v>
      </c>
      <c r="J21" s="135">
        <v>40354</v>
      </c>
      <c r="K21" s="136">
        <v>1020</v>
      </c>
      <c r="L21" s="137">
        <v>0.63200000000000001</v>
      </c>
      <c r="M21" s="136">
        <v>850</v>
      </c>
      <c r="N21" s="137">
        <v>0.52700000000000002</v>
      </c>
      <c r="O21" s="136">
        <v>170</v>
      </c>
      <c r="P21" s="137">
        <v>0.105</v>
      </c>
      <c r="Q21" s="136">
        <v>372</v>
      </c>
      <c r="R21" s="137">
        <v>0.23</v>
      </c>
      <c r="S21" s="136">
        <v>222</v>
      </c>
      <c r="T21" s="137">
        <v>0.13800000000000001</v>
      </c>
      <c r="U21" s="136">
        <v>1614</v>
      </c>
      <c r="V21" s="138" t="s">
        <v>255</v>
      </c>
      <c r="W21" s="131"/>
    </row>
    <row r="22" spans="1:23" x14ac:dyDescent="0.15">
      <c r="B22" s="131" t="s">
        <v>266</v>
      </c>
      <c r="C22" s="131" t="s">
        <v>267</v>
      </c>
      <c r="D22" s="133" t="s">
        <v>52</v>
      </c>
      <c r="E22" s="134" t="s">
        <v>254</v>
      </c>
      <c r="F22" s="135">
        <v>404192229</v>
      </c>
      <c r="G22" s="135">
        <v>92717</v>
      </c>
      <c r="H22" s="135">
        <v>2235986</v>
      </c>
      <c r="I22" s="135">
        <v>8776</v>
      </c>
      <c r="J22" s="135">
        <v>11930</v>
      </c>
      <c r="K22" s="136">
        <v>1409</v>
      </c>
      <c r="L22" s="137">
        <v>0.873</v>
      </c>
      <c r="M22" s="136">
        <v>1285</v>
      </c>
      <c r="N22" s="137">
        <v>0.79600000000000004</v>
      </c>
      <c r="O22" s="136">
        <v>124</v>
      </c>
      <c r="P22" s="137">
        <v>7.6999999999999999E-2</v>
      </c>
      <c r="Q22" s="136">
        <v>116</v>
      </c>
      <c r="R22" s="137">
        <v>7.1999999999999995E-2</v>
      </c>
      <c r="S22" s="136">
        <v>89</v>
      </c>
      <c r="T22" s="137">
        <v>5.5E-2</v>
      </c>
      <c r="U22" s="136">
        <v>1614</v>
      </c>
      <c r="V22" s="138" t="s">
        <v>255</v>
      </c>
      <c r="W22" s="131"/>
    </row>
    <row r="23" spans="1:23" x14ac:dyDescent="0.15">
      <c r="B23" s="131" t="s">
        <v>266</v>
      </c>
      <c r="C23" s="131" t="s">
        <v>267</v>
      </c>
      <c r="D23" s="133" t="s">
        <v>30</v>
      </c>
      <c r="E23" s="131" t="s">
        <v>250</v>
      </c>
      <c r="F23" s="45">
        <v>100232236</v>
      </c>
      <c r="G23" s="45">
        <v>516</v>
      </c>
      <c r="H23" s="45">
        <v>8502017</v>
      </c>
      <c r="I23" s="45">
        <v>3446356</v>
      </c>
      <c r="J23" s="45">
        <v>10</v>
      </c>
      <c r="K23" s="42">
        <v>1508</v>
      </c>
      <c r="L23" s="43">
        <v>0.93400000000000005</v>
      </c>
      <c r="M23" s="42">
        <v>1464</v>
      </c>
      <c r="N23" s="43">
        <v>0.90700000000000003</v>
      </c>
      <c r="O23" s="42">
        <v>44</v>
      </c>
      <c r="P23" s="43">
        <v>2.7E-2</v>
      </c>
      <c r="Q23" s="42">
        <v>28</v>
      </c>
      <c r="R23" s="43">
        <v>1.7000000000000001E-2</v>
      </c>
      <c r="S23" s="44">
        <v>78</v>
      </c>
      <c r="T23" s="43">
        <v>4.9000000000000002E-2</v>
      </c>
      <c r="U23" s="44">
        <v>1614</v>
      </c>
      <c r="V23" s="131" t="s">
        <v>274</v>
      </c>
      <c r="W23" s="134"/>
    </row>
    <row r="24" spans="1:23" x14ac:dyDescent="0.15">
      <c r="B24" s="131" t="s">
        <v>266</v>
      </c>
      <c r="C24" s="131" t="s">
        <v>267</v>
      </c>
      <c r="D24" s="133" t="s">
        <v>275</v>
      </c>
      <c r="E24" s="131" t="s">
        <v>250</v>
      </c>
      <c r="F24" s="45">
        <v>304550249</v>
      </c>
      <c r="G24" s="45">
        <v>1830</v>
      </c>
      <c r="H24" s="45">
        <v>1862935</v>
      </c>
      <c r="I24" s="45">
        <v>488004</v>
      </c>
      <c r="J24" s="45">
        <v>183</v>
      </c>
      <c r="K24" s="42">
        <v>1475</v>
      </c>
      <c r="L24" s="43">
        <v>0.91400000000000003</v>
      </c>
      <c r="M24" s="42">
        <v>1047</v>
      </c>
      <c r="N24" s="43">
        <v>0.64900000000000002</v>
      </c>
      <c r="O24" s="42">
        <v>428</v>
      </c>
      <c r="P24" s="43">
        <v>0.26500000000000001</v>
      </c>
      <c r="Q24" s="42">
        <v>32</v>
      </c>
      <c r="R24" s="43">
        <v>0.02</v>
      </c>
      <c r="S24" s="44">
        <v>107</v>
      </c>
      <c r="T24" s="43">
        <v>6.6000000000000003E-2</v>
      </c>
      <c r="U24" s="44">
        <v>1614</v>
      </c>
      <c r="V24" s="131" t="s">
        <v>276</v>
      </c>
      <c r="W24" s="131"/>
    </row>
    <row r="25" spans="1:23" x14ac:dyDescent="0.15">
      <c r="A25" s="48">
        <v>17</v>
      </c>
      <c r="B25" s="131" t="s">
        <v>277</v>
      </c>
      <c r="C25" s="131" t="s">
        <v>278</v>
      </c>
      <c r="D25" s="133" t="s">
        <v>279</v>
      </c>
      <c r="E25" s="131" t="s">
        <v>250</v>
      </c>
      <c r="F25" s="45">
        <v>420285881</v>
      </c>
      <c r="G25" s="45">
        <v>2408</v>
      </c>
      <c r="H25" s="45">
        <v>3421599</v>
      </c>
      <c r="I25" s="45">
        <v>313727</v>
      </c>
      <c r="J25" s="45">
        <v>310</v>
      </c>
      <c r="K25" s="42">
        <v>1517</v>
      </c>
      <c r="L25" s="43">
        <v>0.94</v>
      </c>
      <c r="M25" s="42">
        <v>1366</v>
      </c>
      <c r="N25" s="43">
        <v>0.84599999999999997</v>
      </c>
      <c r="O25" s="42">
        <f>K25-M25</f>
        <v>151</v>
      </c>
      <c r="P25" s="43">
        <f>L25-N25</f>
        <v>9.3999999999999972E-2</v>
      </c>
      <c r="Q25" s="42">
        <v>28</v>
      </c>
      <c r="R25" s="43">
        <v>1.7000000000000001E-2</v>
      </c>
      <c r="S25" s="44">
        <f>1614-(K25+Q25)</f>
        <v>69</v>
      </c>
      <c r="T25" s="43">
        <f>1-(L25+R25)</f>
        <v>4.3000000000000038E-2</v>
      </c>
      <c r="U25" s="44">
        <f>K25+Q25+S25</f>
        <v>1614</v>
      </c>
      <c r="V25" s="131" t="s">
        <v>280</v>
      </c>
      <c r="W25" s="131"/>
    </row>
    <row r="26" spans="1:23" x14ac:dyDescent="0.15">
      <c r="A26" s="48">
        <v>18</v>
      </c>
      <c r="B26" s="134" t="s">
        <v>277</v>
      </c>
      <c r="C26" s="134" t="s">
        <v>278</v>
      </c>
      <c r="D26" s="133" t="s">
        <v>281</v>
      </c>
      <c r="E26" s="134" t="s">
        <v>254</v>
      </c>
      <c r="F26" s="135">
        <v>605730051</v>
      </c>
      <c r="G26" s="135">
        <v>234133</v>
      </c>
      <c r="H26" s="135">
        <v>412882</v>
      </c>
      <c r="I26" s="135">
        <v>3876</v>
      </c>
      <c r="J26" s="135">
        <v>42683</v>
      </c>
      <c r="K26" s="136">
        <v>931</v>
      </c>
      <c r="L26" s="137">
        <v>0.57699999999999996</v>
      </c>
      <c r="M26" s="136">
        <v>915</v>
      </c>
      <c r="N26" s="137">
        <v>0.56699999999999995</v>
      </c>
      <c r="O26" s="136">
        <v>16</v>
      </c>
      <c r="P26" s="137">
        <v>0.01</v>
      </c>
      <c r="Q26" s="136">
        <v>426</v>
      </c>
      <c r="R26" s="137">
        <v>0.26400000000000001</v>
      </c>
      <c r="S26" s="136">
        <v>257</v>
      </c>
      <c r="T26" s="137">
        <v>0.159</v>
      </c>
      <c r="U26" s="136">
        <v>1614</v>
      </c>
      <c r="V26" s="138" t="s">
        <v>255</v>
      </c>
      <c r="W26" s="131" t="s">
        <v>272</v>
      </c>
    </row>
    <row r="27" spans="1:23" x14ac:dyDescent="0.15">
      <c r="A27" s="48">
        <v>19</v>
      </c>
      <c r="B27" s="131" t="s">
        <v>277</v>
      </c>
      <c r="C27" s="131" t="s">
        <v>278</v>
      </c>
      <c r="D27" s="133" t="s">
        <v>282</v>
      </c>
      <c r="E27" s="131" t="s">
        <v>250</v>
      </c>
      <c r="F27" s="45">
        <v>1500000000</v>
      </c>
      <c r="G27" s="45">
        <v>104847</v>
      </c>
      <c r="H27" s="45">
        <v>1000000</v>
      </c>
      <c r="I27" s="45">
        <v>35000</v>
      </c>
      <c r="J27" s="41" t="s">
        <v>34</v>
      </c>
      <c r="K27" s="126" t="s">
        <v>34</v>
      </c>
      <c r="L27" s="43">
        <v>0.83599999999999997</v>
      </c>
      <c r="M27" s="126" t="s">
        <v>34</v>
      </c>
      <c r="N27" s="43">
        <v>0.80500000000000005</v>
      </c>
      <c r="O27" s="126" t="s">
        <v>34</v>
      </c>
      <c r="P27" s="43">
        <f>L27-N27</f>
        <v>3.0999999999999917E-2</v>
      </c>
      <c r="Q27" s="126" t="s">
        <v>34</v>
      </c>
      <c r="R27" s="127" t="s">
        <v>34</v>
      </c>
      <c r="S27" s="126" t="s">
        <v>34</v>
      </c>
      <c r="T27" s="127" t="s">
        <v>34</v>
      </c>
      <c r="U27" s="128" t="s">
        <v>34</v>
      </c>
      <c r="V27" s="131" t="s">
        <v>280</v>
      </c>
      <c r="W27" s="131" t="s">
        <v>283</v>
      </c>
    </row>
    <row r="28" spans="1:23" x14ac:dyDescent="0.15">
      <c r="A28" s="48">
        <v>20</v>
      </c>
      <c r="B28" s="131" t="s">
        <v>277</v>
      </c>
      <c r="C28" s="131" t="s">
        <v>278</v>
      </c>
      <c r="D28" s="133" t="s">
        <v>284</v>
      </c>
      <c r="E28" s="131" t="s">
        <v>254</v>
      </c>
      <c r="F28" s="45">
        <v>263058917</v>
      </c>
      <c r="G28" s="45">
        <v>10821</v>
      </c>
      <c r="H28" s="45">
        <v>405366</v>
      </c>
      <c r="I28" s="45">
        <v>82717</v>
      </c>
      <c r="J28" s="45">
        <v>941</v>
      </c>
      <c r="K28" s="42">
        <v>1490</v>
      </c>
      <c r="L28" s="43">
        <v>0.92300000000000004</v>
      </c>
      <c r="M28" s="42">
        <v>1122</v>
      </c>
      <c r="N28" s="43">
        <v>0.69499999999999995</v>
      </c>
      <c r="O28" s="42">
        <v>368</v>
      </c>
      <c r="P28" s="43">
        <v>0.22800000000000001</v>
      </c>
      <c r="Q28" s="42">
        <v>50</v>
      </c>
      <c r="R28" s="43">
        <v>3.1E-2</v>
      </c>
      <c r="S28" s="44">
        <v>74</v>
      </c>
      <c r="T28" s="43">
        <v>4.5999999999999999E-2</v>
      </c>
      <c r="U28" s="44">
        <v>1614</v>
      </c>
      <c r="V28" s="131" t="s">
        <v>285</v>
      </c>
      <c r="W28" s="131"/>
    </row>
    <row r="29" spans="1:23" x14ac:dyDescent="0.15">
      <c r="A29" s="48">
        <v>21</v>
      </c>
      <c r="B29" s="131" t="s">
        <v>277</v>
      </c>
      <c r="C29" s="131" t="s">
        <v>278</v>
      </c>
      <c r="D29" s="133" t="s">
        <v>286</v>
      </c>
      <c r="E29" s="131" t="s">
        <v>250</v>
      </c>
      <c r="F29" s="41">
        <v>237783380</v>
      </c>
      <c r="G29" s="41">
        <v>1061</v>
      </c>
      <c r="H29" s="41">
        <v>3359042</v>
      </c>
      <c r="I29" s="41">
        <v>705355</v>
      </c>
      <c r="J29" s="41">
        <v>101</v>
      </c>
      <c r="K29" s="42">
        <v>1524</v>
      </c>
      <c r="L29" s="43">
        <v>0.94499999999999995</v>
      </c>
      <c r="M29" s="42">
        <v>1478</v>
      </c>
      <c r="N29" s="43">
        <v>0.91600000000000004</v>
      </c>
      <c r="O29" s="42">
        <v>46</v>
      </c>
      <c r="P29" s="43">
        <v>2.9000000000000001E-2</v>
      </c>
      <c r="Q29" s="42">
        <v>25</v>
      </c>
      <c r="R29" s="43">
        <v>1.4999999999999999E-2</v>
      </c>
      <c r="S29" s="44">
        <v>65</v>
      </c>
      <c r="T29" s="43">
        <v>0.04</v>
      </c>
      <c r="U29" s="44">
        <v>1614</v>
      </c>
      <c r="V29" s="131" t="s">
        <v>280</v>
      </c>
      <c r="W29" s="131"/>
    </row>
    <row r="30" spans="1:23" x14ac:dyDescent="0.15">
      <c r="A30" s="48">
        <v>22</v>
      </c>
      <c r="B30" s="134" t="s">
        <v>277</v>
      </c>
      <c r="C30" s="134" t="s">
        <v>278</v>
      </c>
      <c r="D30" s="133" t="s">
        <v>455</v>
      </c>
      <c r="E30" s="134" t="s">
        <v>254</v>
      </c>
      <c r="F30" s="135">
        <v>449008788</v>
      </c>
      <c r="G30" s="135">
        <v>76100</v>
      </c>
      <c r="H30" s="135">
        <v>172028</v>
      </c>
      <c r="I30" s="135">
        <v>17213</v>
      </c>
      <c r="J30" s="135">
        <v>7577</v>
      </c>
      <c r="K30" s="136">
        <v>1252</v>
      </c>
      <c r="L30" s="137">
        <v>0.77600000000000002</v>
      </c>
      <c r="M30" s="136">
        <v>660</v>
      </c>
      <c r="N30" s="137">
        <v>0.40899999999999997</v>
      </c>
      <c r="O30" s="136">
        <v>592</v>
      </c>
      <c r="P30" s="137">
        <v>0.36699999999999999</v>
      </c>
      <c r="Q30" s="136">
        <v>199</v>
      </c>
      <c r="R30" s="137">
        <v>0.123</v>
      </c>
      <c r="S30" s="136">
        <v>163</v>
      </c>
      <c r="T30" s="137">
        <v>0.10100000000000001</v>
      </c>
      <c r="U30" s="136">
        <v>1614</v>
      </c>
      <c r="V30" s="138" t="s">
        <v>255</v>
      </c>
      <c r="W30" s="131"/>
    </row>
    <row r="31" spans="1:23" x14ac:dyDescent="0.15">
      <c r="A31" s="48">
        <v>23</v>
      </c>
      <c r="B31" s="134" t="s">
        <v>277</v>
      </c>
      <c r="C31" s="134" t="s">
        <v>278</v>
      </c>
      <c r="D31" s="133" t="s">
        <v>456</v>
      </c>
      <c r="E31" s="134" t="s">
        <v>254</v>
      </c>
      <c r="F31" s="135">
        <v>447992064</v>
      </c>
      <c r="G31" s="135">
        <v>74690</v>
      </c>
      <c r="H31" s="135">
        <v>172028</v>
      </c>
      <c r="I31" s="135">
        <v>17258</v>
      </c>
      <c r="J31" s="135">
        <v>7548</v>
      </c>
      <c r="K31" s="136">
        <v>1252</v>
      </c>
      <c r="L31" s="137">
        <v>0.77600000000000002</v>
      </c>
      <c r="M31" s="136">
        <v>660</v>
      </c>
      <c r="N31" s="137">
        <v>0.40899999999999997</v>
      </c>
      <c r="O31" s="136">
        <v>592</v>
      </c>
      <c r="P31" s="137">
        <v>0.36699999999999999</v>
      </c>
      <c r="Q31" s="136">
        <v>199</v>
      </c>
      <c r="R31" s="137">
        <v>0.123</v>
      </c>
      <c r="S31" s="136">
        <v>163</v>
      </c>
      <c r="T31" s="137">
        <v>0.10100000000000001</v>
      </c>
      <c r="U31" s="136">
        <v>1614</v>
      </c>
      <c r="V31" s="138" t="s">
        <v>255</v>
      </c>
      <c r="W31" s="131" t="s">
        <v>272</v>
      </c>
    </row>
    <row r="32" spans="1:23" x14ac:dyDescent="0.15">
      <c r="A32" s="48">
        <v>24</v>
      </c>
      <c r="B32" s="134" t="s">
        <v>277</v>
      </c>
      <c r="C32" s="134" t="s">
        <v>278</v>
      </c>
      <c r="D32" s="133" t="s">
        <v>458</v>
      </c>
      <c r="E32" s="134" t="s">
        <v>457</v>
      </c>
      <c r="F32" s="135">
        <v>449110370</v>
      </c>
      <c r="G32" s="135">
        <v>76199</v>
      </c>
      <c r="H32" s="135">
        <v>172069</v>
      </c>
      <c r="I32" s="135">
        <v>17209</v>
      </c>
      <c r="J32" s="135">
        <v>7580</v>
      </c>
      <c r="K32" s="136">
        <v>1252</v>
      </c>
      <c r="L32" s="137">
        <v>0.77600000000000002</v>
      </c>
      <c r="M32" s="136">
        <v>660</v>
      </c>
      <c r="N32" s="137">
        <v>0.40899999999999997</v>
      </c>
      <c r="O32" s="136">
        <v>592</v>
      </c>
      <c r="P32" s="137">
        <v>0.36699999999999999</v>
      </c>
      <c r="Q32" s="136">
        <v>199</v>
      </c>
      <c r="R32" s="137">
        <v>0.123</v>
      </c>
      <c r="S32" s="136">
        <v>163</v>
      </c>
      <c r="T32" s="137">
        <v>0.10100000000000001</v>
      </c>
      <c r="U32" s="136">
        <v>1614</v>
      </c>
      <c r="V32" s="138" t="s">
        <v>255</v>
      </c>
      <c r="W32" s="131"/>
    </row>
    <row r="33" spans="1:36" x14ac:dyDescent="0.15">
      <c r="A33" s="48">
        <v>25</v>
      </c>
      <c r="B33" s="134" t="s">
        <v>277</v>
      </c>
      <c r="C33" s="134" t="s">
        <v>278</v>
      </c>
      <c r="D33" s="133" t="s">
        <v>459</v>
      </c>
      <c r="E33" s="134" t="s">
        <v>254</v>
      </c>
      <c r="F33" s="135">
        <v>448040157</v>
      </c>
      <c r="G33" s="135">
        <v>74387</v>
      </c>
      <c r="H33" s="135">
        <v>973527</v>
      </c>
      <c r="I33" s="135">
        <v>17381</v>
      </c>
      <c r="J33" s="135">
        <v>7365</v>
      </c>
      <c r="K33" s="136">
        <v>1252</v>
      </c>
      <c r="L33" s="137">
        <v>0.77600000000000002</v>
      </c>
      <c r="M33" s="136">
        <v>660</v>
      </c>
      <c r="N33" s="137">
        <v>0.40899999999999997</v>
      </c>
      <c r="O33" s="136">
        <v>592</v>
      </c>
      <c r="P33" s="137">
        <v>0.36699999999999999</v>
      </c>
      <c r="Q33" s="136">
        <v>198</v>
      </c>
      <c r="R33" s="137">
        <v>0.123</v>
      </c>
      <c r="S33" s="136">
        <v>164</v>
      </c>
      <c r="T33" s="137">
        <v>0.10100000000000001</v>
      </c>
      <c r="U33" s="136">
        <v>1614</v>
      </c>
      <c r="V33" s="138" t="s">
        <v>255</v>
      </c>
      <c r="W33" s="131"/>
    </row>
    <row r="34" spans="1:36" x14ac:dyDescent="0.15">
      <c r="A34" s="48">
        <v>26</v>
      </c>
      <c r="B34" s="134" t="s">
        <v>277</v>
      </c>
      <c r="C34" s="134" t="s">
        <v>278</v>
      </c>
      <c r="D34" s="133" t="s">
        <v>287</v>
      </c>
      <c r="E34" s="134" t="s">
        <v>254</v>
      </c>
      <c r="F34" s="141" t="s">
        <v>34</v>
      </c>
      <c r="G34" s="141" t="s">
        <v>34</v>
      </c>
      <c r="H34" s="141" t="s">
        <v>34</v>
      </c>
      <c r="I34" s="141" t="s">
        <v>34</v>
      </c>
      <c r="J34" s="141" t="s">
        <v>34</v>
      </c>
      <c r="K34" s="142" t="s">
        <v>34</v>
      </c>
      <c r="L34" s="143" t="s">
        <v>34</v>
      </c>
      <c r="M34" s="142" t="s">
        <v>34</v>
      </c>
      <c r="N34" s="143" t="s">
        <v>34</v>
      </c>
      <c r="O34" s="142" t="s">
        <v>34</v>
      </c>
      <c r="P34" s="143" t="s">
        <v>34</v>
      </c>
      <c r="Q34" s="142" t="s">
        <v>34</v>
      </c>
      <c r="R34" s="143" t="s">
        <v>34</v>
      </c>
      <c r="S34" s="142" t="s">
        <v>34</v>
      </c>
      <c r="T34" s="143" t="s">
        <v>34</v>
      </c>
      <c r="U34" s="142" t="s">
        <v>34</v>
      </c>
      <c r="V34" s="138" t="s">
        <v>255</v>
      </c>
      <c r="W34" s="131"/>
    </row>
    <row r="35" spans="1:36" x14ac:dyDescent="0.15">
      <c r="A35" s="48">
        <v>27</v>
      </c>
      <c r="B35" s="134" t="s">
        <v>277</v>
      </c>
      <c r="C35" s="134" t="s">
        <v>278</v>
      </c>
      <c r="D35" s="133" t="s">
        <v>27</v>
      </c>
      <c r="E35" s="134" t="s">
        <v>254</v>
      </c>
      <c r="F35" s="135">
        <v>948146422</v>
      </c>
      <c r="G35" s="135">
        <v>170420</v>
      </c>
      <c r="H35" s="135">
        <v>102538</v>
      </c>
      <c r="I35" s="135">
        <v>6836</v>
      </c>
      <c r="J35" s="135">
        <v>40621</v>
      </c>
      <c r="K35" s="136">
        <v>985</v>
      </c>
      <c r="L35" s="137">
        <v>0.61</v>
      </c>
      <c r="M35" s="136">
        <v>962</v>
      </c>
      <c r="N35" s="137">
        <v>0.59599999999999997</v>
      </c>
      <c r="O35" s="136">
        <v>23</v>
      </c>
      <c r="P35" s="137">
        <v>1.4E-2</v>
      </c>
      <c r="Q35" s="136">
        <v>430</v>
      </c>
      <c r="R35" s="137">
        <v>0.26600000000000001</v>
      </c>
      <c r="S35" s="136">
        <v>199</v>
      </c>
      <c r="T35" s="137">
        <v>0.124</v>
      </c>
      <c r="U35" s="136">
        <v>1614</v>
      </c>
      <c r="V35" s="138" t="s">
        <v>255</v>
      </c>
      <c r="W35" s="134"/>
    </row>
    <row r="36" spans="1:36" x14ac:dyDescent="0.15">
      <c r="A36" s="48">
        <v>28</v>
      </c>
      <c r="B36" s="134" t="s">
        <v>277</v>
      </c>
      <c r="C36" s="134" t="s">
        <v>278</v>
      </c>
      <c r="D36" s="133" t="s">
        <v>452</v>
      </c>
      <c r="E36" s="134" t="s">
        <v>451</v>
      </c>
      <c r="F36" s="135">
        <v>757462774</v>
      </c>
      <c r="G36" s="135">
        <v>1669</v>
      </c>
      <c r="H36" s="135">
        <v>47308813</v>
      </c>
      <c r="I36" s="135">
        <v>16168190</v>
      </c>
      <c r="J36" s="135">
        <v>15</v>
      </c>
      <c r="K36" s="136">
        <v>1548</v>
      </c>
      <c r="L36" s="137">
        <v>0.95899999999999996</v>
      </c>
      <c r="M36" s="136">
        <v>1517</v>
      </c>
      <c r="N36" s="137">
        <v>0.94</v>
      </c>
      <c r="O36" s="136">
        <v>31</v>
      </c>
      <c r="P36" s="137">
        <v>1.9E-2</v>
      </c>
      <c r="Q36" s="136">
        <v>24</v>
      </c>
      <c r="R36" s="137">
        <v>1.4999999999999999E-2</v>
      </c>
      <c r="S36" s="136">
        <v>42</v>
      </c>
      <c r="T36" s="137">
        <v>2.5999999999999999E-2</v>
      </c>
      <c r="U36" s="136">
        <v>1614</v>
      </c>
      <c r="V36" s="138" t="s">
        <v>288</v>
      </c>
      <c r="W36" s="131"/>
    </row>
    <row r="37" spans="1:36" x14ac:dyDescent="0.15">
      <c r="A37" s="48">
        <v>29</v>
      </c>
      <c r="B37" s="134" t="s">
        <v>277</v>
      </c>
      <c r="C37" s="134" t="s">
        <v>278</v>
      </c>
      <c r="D37" s="133" t="s">
        <v>453</v>
      </c>
      <c r="E37" s="134" t="s">
        <v>451</v>
      </c>
      <c r="F37" s="135">
        <v>757016474</v>
      </c>
      <c r="G37" s="135">
        <v>1801</v>
      </c>
      <c r="H37" s="135">
        <v>32458460</v>
      </c>
      <c r="I37" s="135">
        <v>15051313</v>
      </c>
      <c r="J37" s="135">
        <v>18</v>
      </c>
      <c r="K37" s="136">
        <v>1550</v>
      </c>
      <c r="L37" s="137">
        <v>0.96</v>
      </c>
      <c r="M37" s="136">
        <v>1519</v>
      </c>
      <c r="N37" s="137">
        <v>0.94099999999999995</v>
      </c>
      <c r="O37" s="136">
        <v>31</v>
      </c>
      <c r="P37" s="137">
        <v>1.9E-2</v>
      </c>
      <c r="Q37" s="136">
        <v>23</v>
      </c>
      <c r="R37" s="137">
        <v>1.4E-2</v>
      </c>
      <c r="S37" s="136">
        <v>41</v>
      </c>
      <c r="T37" s="137">
        <v>2.5999999999999999E-2</v>
      </c>
      <c r="U37" s="136">
        <v>1614</v>
      </c>
      <c r="V37" s="138" t="s">
        <v>288</v>
      </c>
      <c r="W37" s="134"/>
    </row>
    <row r="38" spans="1:36" x14ac:dyDescent="0.15">
      <c r="B38" s="134" t="s">
        <v>277</v>
      </c>
      <c r="C38" s="134" t="s">
        <v>278</v>
      </c>
      <c r="D38" s="133" t="s">
        <v>454</v>
      </c>
      <c r="E38" s="134" t="s">
        <v>451</v>
      </c>
      <c r="F38" s="135">
        <v>752878903</v>
      </c>
      <c r="G38" s="135">
        <v>176</v>
      </c>
      <c r="H38" s="135">
        <v>32212346</v>
      </c>
      <c r="I38" s="135">
        <v>18633394</v>
      </c>
      <c r="J38" s="135">
        <v>16</v>
      </c>
      <c r="K38" s="136">
        <v>1564</v>
      </c>
      <c r="L38" s="137">
        <v>0.96899999999999997</v>
      </c>
      <c r="M38" s="136">
        <v>1537</v>
      </c>
      <c r="N38" s="137">
        <v>0.95199999999999996</v>
      </c>
      <c r="O38" s="136">
        <v>27</v>
      </c>
      <c r="P38" s="137">
        <v>1.7000000000000001E-2</v>
      </c>
      <c r="Q38" s="136">
        <v>15</v>
      </c>
      <c r="R38" s="137">
        <v>8.9999999999999993E-3</v>
      </c>
      <c r="S38" s="136">
        <v>35</v>
      </c>
      <c r="T38" s="137">
        <v>2.1999999999999999E-2</v>
      </c>
      <c r="U38" s="136">
        <v>1614</v>
      </c>
      <c r="V38" s="138" t="s">
        <v>288</v>
      </c>
      <c r="W38" s="134"/>
    </row>
    <row r="39" spans="1:36" x14ac:dyDescent="0.15">
      <c r="B39" s="134" t="s">
        <v>277</v>
      </c>
      <c r="C39" s="134" t="s">
        <v>278</v>
      </c>
      <c r="D39" s="133" t="s">
        <v>289</v>
      </c>
      <c r="E39" s="134" t="s">
        <v>250</v>
      </c>
      <c r="F39" s="41">
        <v>684191417</v>
      </c>
      <c r="G39" s="41">
        <v>140542</v>
      </c>
      <c r="H39" s="41">
        <v>312611</v>
      </c>
      <c r="I39" s="41">
        <v>10440</v>
      </c>
      <c r="J39" s="41">
        <v>17371</v>
      </c>
      <c r="K39" s="42">
        <v>1564</v>
      </c>
      <c r="L39" s="43">
        <v>0.96899999999999997</v>
      </c>
      <c r="M39" s="42">
        <v>1543</v>
      </c>
      <c r="N39" s="43">
        <v>0.95599999999999996</v>
      </c>
      <c r="O39" s="42">
        <v>21</v>
      </c>
      <c r="P39" s="43">
        <v>1.2999999999999999E-2</v>
      </c>
      <c r="Q39" s="42">
        <v>28</v>
      </c>
      <c r="R39" s="43">
        <v>1.7000000000000001E-2</v>
      </c>
      <c r="S39" s="44">
        <v>22</v>
      </c>
      <c r="T39" s="43">
        <v>1.4E-2</v>
      </c>
      <c r="U39" s="44">
        <v>1614</v>
      </c>
      <c r="V39" s="131" t="s">
        <v>290</v>
      </c>
      <c r="W39" s="134"/>
    </row>
    <row r="40" spans="1:36" x14ac:dyDescent="0.15">
      <c r="B40" s="131" t="s">
        <v>291</v>
      </c>
      <c r="C40" s="131" t="s">
        <v>292</v>
      </c>
      <c r="D40" s="133" t="s">
        <v>29</v>
      </c>
      <c r="E40" s="134" t="s">
        <v>250</v>
      </c>
      <c r="F40" s="45">
        <v>1614517073</v>
      </c>
      <c r="G40" s="45">
        <v>16307</v>
      </c>
      <c r="H40" s="45">
        <v>2219130</v>
      </c>
      <c r="I40" s="45">
        <v>287498</v>
      </c>
      <c r="J40" s="45">
        <v>1634</v>
      </c>
      <c r="K40" s="42">
        <v>1564</v>
      </c>
      <c r="L40" s="43">
        <v>0.96899999999999997</v>
      </c>
      <c r="M40" s="42">
        <v>1536</v>
      </c>
      <c r="N40" s="43">
        <v>0.95199999999999996</v>
      </c>
      <c r="O40" s="42">
        <f>K40-M40</f>
        <v>28</v>
      </c>
      <c r="P40" s="43">
        <f>L40-N40</f>
        <v>1.7000000000000015E-2</v>
      </c>
      <c r="Q40" s="42">
        <v>20</v>
      </c>
      <c r="R40" s="43">
        <v>1.2E-2</v>
      </c>
      <c r="S40" s="44">
        <f>1614-(K40+Q40)</f>
        <v>30</v>
      </c>
      <c r="T40" s="43">
        <f>1-(L40+R40)</f>
        <v>1.9000000000000017E-2</v>
      </c>
      <c r="U40" s="44">
        <f>K40+Q40+S40</f>
        <v>1614</v>
      </c>
      <c r="V40" s="131" t="s">
        <v>293</v>
      </c>
      <c r="W40" s="131" t="s">
        <v>260</v>
      </c>
    </row>
    <row r="41" spans="1:36" x14ac:dyDescent="0.15">
      <c r="D41" s="48" t="s">
        <v>294</v>
      </c>
    </row>
    <row r="42" spans="1:36" x14ac:dyDescent="0.15">
      <c r="D42" s="48" t="s">
        <v>295</v>
      </c>
      <c r="Y42" s="46"/>
      <c r="Z42" s="47"/>
      <c r="AA42" s="47"/>
      <c r="AB42" s="47"/>
    </row>
    <row r="43" spans="1:36" ht="17" customHeight="1" x14ac:dyDescent="0.15">
      <c r="Y43" s="47"/>
      <c r="Z43" s="47"/>
      <c r="AA43" s="47"/>
      <c r="AB43" s="47"/>
      <c r="AC43" s="47"/>
      <c r="AD43" s="47"/>
      <c r="AE43" s="47"/>
      <c r="AF43" s="47"/>
      <c r="AG43" s="47"/>
      <c r="AH43" s="47"/>
      <c r="AI43" s="47"/>
      <c r="AJ43" s="47"/>
    </row>
    <row r="44" spans="1:36" x14ac:dyDescent="0.15">
      <c r="B44" s="203" t="s">
        <v>450</v>
      </c>
      <c r="C44" s="203"/>
      <c r="D44" s="203"/>
      <c r="E44" s="203"/>
      <c r="Y44" s="47"/>
      <c r="Z44" s="47"/>
      <c r="AA44" s="47"/>
      <c r="AB44" s="47"/>
      <c r="AC44" s="47"/>
      <c r="AD44" s="47"/>
      <c r="AE44" s="47"/>
      <c r="AF44" s="47"/>
      <c r="AG44" s="47"/>
      <c r="AH44" s="47"/>
      <c r="AI44" s="47"/>
      <c r="AJ44" s="47"/>
    </row>
    <row r="45" spans="1:36" x14ac:dyDescent="0.15">
      <c r="B45" s="203"/>
      <c r="C45" s="203"/>
      <c r="D45" s="203"/>
      <c r="E45" s="203"/>
      <c r="Y45" s="47"/>
      <c r="Z45" s="47"/>
      <c r="AA45" s="47"/>
      <c r="AB45" s="47"/>
      <c r="AC45" s="47"/>
      <c r="AD45" s="47"/>
      <c r="AE45" s="47"/>
      <c r="AF45" s="47"/>
      <c r="AG45" s="47"/>
      <c r="AH45" s="47"/>
      <c r="AI45" s="47"/>
      <c r="AJ45" s="47"/>
    </row>
    <row r="46" spans="1:36" x14ac:dyDescent="0.15">
      <c r="B46" s="203"/>
      <c r="C46" s="203"/>
      <c r="D46" s="203"/>
      <c r="E46" s="203"/>
      <c r="Y46" s="47"/>
      <c r="Z46" s="47"/>
      <c r="AA46" s="47"/>
      <c r="AB46" s="47"/>
      <c r="AC46" s="47"/>
      <c r="AD46" s="47"/>
      <c r="AE46" s="47"/>
      <c r="AF46" s="47"/>
      <c r="AG46" s="47"/>
      <c r="AH46" s="47"/>
      <c r="AI46" s="47"/>
      <c r="AJ46" s="47"/>
    </row>
    <row r="47" spans="1:36" x14ac:dyDescent="0.15">
      <c r="B47" s="184"/>
      <c r="C47" s="184"/>
      <c r="D47" s="184"/>
      <c r="E47" s="184"/>
      <c r="Y47" s="47"/>
      <c r="Z47" s="47"/>
      <c r="AA47" s="47"/>
      <c r="AB47" s="47"/>
      <c r="AC47" s="47"/>
      <c r="AD47" s="47"/>
      <c r="AE47" s="47"/>
      <c r="AF47" s="47"/>
      <c r="AG47" s="47"/>
      <c r="AH47" s="47"/>
      <c r="AI47" s="47"/>
      <c r="AJ47" s="47"/>
    </row>
    <row r="48" spans="1:36" x14ac:dyDescent="0.15">
      <c r="Y48" s="47"/>
      <c r="Z48" s="47"/>
      <c r="AA48" s="47"/>
      <c r="AB48" s="47"/>
      <c r="AC48" s="47"/>
      <c r="AD48" s="47"/>
      <c r="AE48" s="47"/>
      <c r="AF48" s="47"/>
      <c r="AG48" s="47"/>
      <c r="AH48" s="47"/>
      <c r="AI48" s="47"/>
      <c r="AJ48" s="47"/>
    </row>
    <row r="49" spans="16:37" x14ac:dyDescent="0.15">
      <c r="Y49" s="47"/>
      <c r="Z49" s="47"/>
      <c r="AA49" s="47"/>
      <c r="AB49" s="47"/>
      <c r="AC49" s="47"/>
      <c r="AD49" s="47"/>
      <c r="AE49" s="47"/>
      <c r="AF49" s="47"/>
      <c r="AG49" s="47"/>
      <c r="AH49" s="47"/>
      <c r="AI49" s="47"/>
      <c r="AJ49" s="47"/>
    </row>
    <row r="50" spans="16:37" x14ac:dyDescent="0.15">
      <c r="Y50" s="47"/>
      <c r="Z50" s="47"/>
      <c r="AA50" s="47"/>
      <c r="AB50" s="47"/>
      <c r="AC50" s="47"/>
      <c r="AD50" s="47"/>
      <c r="AE50" s="47"/>
      <c r="AF50" s="47"/>
      <c r="AG50" s="47"/>
      <c r="AH50" s="47"/>
      <c r="AI50" s="47"/>
      <c r="AJ50" s="47"/>
    </row>
    <row r="51" spans="16:37" x14ac:dyDescent="0.15">
      <c r="Z51" s="47"/>
      <c r="AA51" s="47"/>
      <c r="AB51" s="47"/>
      <c r="AC51" s="47"/>
      <c r="AD51" s="47"/>
    </row>
    <row r="53" spans="16:37" x14ac:dyDescent="0.15">
      <c r="Y53" s="46"/>
      <c r="Z53" s="47"/>
      <c r="AA53" s="47"/>
      <c r="AB53" s="47"/>
      <c r="AC53" s="150"/>
      <c r="AD53" s="47"/>
      <c r="AE53" s="47"/>
      <c r="AF53" s="47"/>
      <c r="AG53" s="150"/>
      <c r="AH53" s="47"/>
      <c r="AI53" s="150"/>
      <c r="AJ53" s="47"/>
      <c r="AK53" s="47"/>
    </row>
    <row r="54" spans="16:37" x14ac:dyDescent="0.15">
      <c r="P54" s="47"/>
      <c r="Q54" s="47"/>
      <c r="R54" s="46"/>
      <c r="Y54" s="47"/>
      <c r="Z54" s="47"/>
      <c r="AA54" s="47"/>
      <c r="AB54" s="47"/>
      <c r="AC54" s="47"/>
      <c r="AD54" s="47"/>
      <c r="AE54" s="47"/>
      <c r="AF54" s="47"/>
      <c r="AG54" s="47"/>
      <c r="AH54" s="47"/>
      <c r="AI54" s="47"/>
      <c r="AJ54" s="47"/>
      <c r="AK54" s="47"/>
    </row>
    <row r="55" spans="16:37" x14ac:dyDescent="0.15">
      <c r="P55" s="47"/>
      <c r="Q55" s="47"/>
      <c r="Y55" s="47"/>
      <c r="Z55" s="47"/>
      <c r="AA55" s="47"/>
      <c r="AB55" s="47"/>
      <c r="AC55" s="47"/>
      <c r="AD55" s="47"/>
      <c r="AE55" s="47"/>
      <c r="AF55" s="47"/>
      <c r="AG55" s="47"/>
      <c r="AH55" s="47"/>
      <c r="AI55" s="47"/>
      <c r="AJ55" s="47"/>
      <c r="AK55" s="47"/>
    </row>
    <row r="56" spans="16:37" x14ac:dyDescent="0.15">
      <c r="P56" s="47"/>
      <c r="Q56" s="47"/>
      <c r="Y56" s="47"/>
      <c r="Z56" s="47"/>
      <c r="AA56" s="47"/>
      <c r="AB56" s="47"/>
      <c r="AC56" s="47"/>
      <c r="AD56" s="47"/>
      <c r="AE56" s="47"/>
      <c r="AF56" s="47"/>
      <c r="AG56" s="47"/>
      <c r="AH56" s="47"/>
      <c r="AI56" s="47"/>
      <c r="AJ56" s="47"/>
      <c r="AK56" s="47"/>
    </row>
    <row r="57" spans="16:37" x14ac:dyDescent="0.15">
      <c r="P57" s="47"/>
      <c r="Q57" s="47"/>
      <c r="Y57" s="47"/>
      <c r="Z57" s="47"/>
      <c r="AA57" s="47"/>
      <c r="AB57" s="47"/>
      <c r="AC57" s="47"/>
      <c r="AD57" s="47"/>
      <c r="AE57" s="47"/>
      <c r="AF57" s="47"/>
      <c r="AG57" s="47"/>
      <c r="AH57" s="47"/>
      <c r="AI57" s="47"/>
      <c r="AJ57" s="47"/>
      <c r="AK57" s="47"/>
    </row>
    <row r="58" spans="16:37" x14ac:dyDescent="0.15">
      <c r="P58" s="47"/>
      <c r="Q58" s="47"/>
      <c r="Y58" s="47"/>
      <c r="Z58" s="47"/>
      <c r="AA58" s="47"/>
      <c r="AB58" s="47"/>
      <c r="AC58" s="47"/>
      <c r="AD58" s="47"/>
      <c r="AE58" s="47"/>
      <c r="AF58" s="47"/>
      <c r="AG58" s="47"/>
      <c r="AH58" s="47"/>
      <c r="AI58" s="47"/>
      <c r="AJ58" s="47"/>
      <c r="AK58" s="47"/>
    </row>
    <row r="59" spans="16:37" x14ac:dyDescent="0.15">
      <c r="P59" s="47"/>
      <c r="Q59" s="47"/>
      <c r="Y59" s="47"/>
      <c r="Z59" s="47"/>
      <c r="AA59" s="47"/>
      <c r="AB59" s="47"/>
      <c r="AC59" s="47"/>
      <c r="AD59" s="47"/>
      <c r="AE59" s="47"/>
      <c r="AF59" s="47"/>
      <c r="AG59" s="47"/>
      <c r="AH59" s="47"/>
      <c r="AI59" s="47"/>
      <c r="AJ59" s="47"/>
      <c r="AK59" s="47"/>
    </row>
    <row r="61" spans="16:37" x14ac:dyDescent="0.15">
      <c r="AC61" s="151"/>
      <c r="AG61" s="151"/>
      <c r="AI61" s="151"/>
    </row>
  </sheetData>
  <sortState xmlns:xlrd2="http://schemas.microsoft.com/office/spreadsheetml/2017/richdata2" ref="B6:V40">
    <sortCondition ref="B6:B40"/>
    <sortCondition ref="C6:C40"/>
    <sortCondition ref="D6:D40"/>
  </sortState>
  <mergeCells count="11">
    <mergeCell ref="O4:P4"/>
    <mergeCell ref="K2:U2"/>
    <mergeCell ref="K3:P3"/>
    <mergeCell ref="Q3:R4"/>
    <mergeCell ref="S3:T4"/>
    <mergeCell ref="U3:U5"/>
    <mergeCell ref="D4:D5"/>
    <mergeCell ref="F4:J4"/>
    <mergeCell ref="K4:L4"/>
    <mergeCell ref="M4:N4"/>
    <mergeCell ref="B44:E4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8EE494-1D0D-1744-A88C-290C7A024A5F}">
  <dimension ref="A2:X72"/>
  <sheetViews>
    <sheetView topLeftCell="A29" zoomScale="88" zoomScaleNormal="91" workbookViewId="0">
      <selection activeCell="B57" sqref="B57:E59"/>
    </sheetView>
  </sheetViews>
  <sheetFormatPr baseColWidth="10" defaultRowHeight="16" x14ac:dyDescent="0.2"/>
  <cols>
    <col min="1" max="1" width="10.83203125" style="58"/>
    <col min="2" max="2" width="20" style="58" bestFit="1" customWidth="1"/>
    <col min="3" max="3" width="27.5" style="58" bestFit="1" customWidth="1"/>
    <col min="4" max="8" width="11.5" style="58" bestFit="1" customWidth="1"/>
    <col min="9" max="13" width="11.5" style="58" customWidth="1"/>
    <col min="14" max="22" width="11.5" style="58" bestFit="1" customWidth="1"/>
    <col min="23" max="23" width="15.1640625" style="58" bestFit="1" customWidth="1"/>
    <col min="24" max="24" width="21.5" style="58" bestFit="1" customWidth="1"/>
    <col min="25" max="16384" width="10.83203125" style="58"/>
  </cols>
  <sheetData>
    <row r="2" spans="2:24" x14ac:dyDescent="0.2">
      <c r="B2" s="242" t="s">
        <v>358</v>
      </c>
      <c r="C2" s="242" t="s">
        <v>356</v>
      </c>
      <c r="D2" s="238" t="s">
        <v>31</v>
      </c>
      <c r="E2" s="240"/>
      <c r="F2" s="238" t="s">
        <v>35</v>
      </c>
      <c r="G2" s="239"/>
      <c r="H2" s="239"/>
      <c r="I2" s="239"/>
      <c r="J2" s="239"/>
      <c r="K2" s="239"/>
      <c r="L2" s="239"/>
      <c r="M2" s="240"/>
      <c r="N2" s="238" t="s">
        <v>32</v>
      </c>
      <c r="O2" s="239"/>
      <c r="P2" s="239"/>
      <c r="Q2" s="239"/>
      <c r="R2" s="239"/>
      <c r="S2" s="240"/>
      <c r="T2" s="238" t="s">
        <v>33</v>
      </c>
      <c r="U2" s="239"/>
      <c r="V2" s="240"/>
      <c r="W2" s="61" t="s">
        <v>417</v>
      </c>
      <c r="X2" s="241" t="s">
        <v>39</v>
      </c>
    </row>
    <row r="3" spans="2:24" x14ac:dyDescent="0.2">
      <c r="B3" s="241"/>
      <c r="C3" s="241"/>
      <c r="D3" s="62" t="s">
        <v>36</v>
      </c>
      <c r="E3" s="63" t="s">
        <v>419</v>
      </c>
      <c r="F3" s="62" t="s">
        <v>412</v>
      </c>
      <c r="G3" s="58" t="s">
        <v>415</v>
      </c>
      <c r="H3" s="58" t="s">
        <v>420</v>
      </c>
      <c r="I3" s="58" t="s">
        <v>410</v>
      </c>
      <c r="J3" s="58" t="s">
        <v>421</v>
      </c>
      <c r="K3" s="58" t="s">
        <v>424</v>
      </c>
      <c r="L3" s="58" t="s">
        <v>425</v>
      </c>
      <c r="M3" s="63" t="s">
        <v>426</v>
      </c>
      <c r="N3" s="62" t="s">
        <v>37</v>
      </c>
      <c r="O3" s="58" t="s">
        <v>411</v>
      </c>
      <c r="P3" s="58" t="s">
        <v>427</v>
      </c>
      <c r="Q3" s="58" t="s">
        <v>428</v>
      </c>
      <c r="R3" s="58" t="s">
        <v>416</v>
      </c>
      <c r="S3" s="63" t="s">
        <v>429</v>
      </c>
      <c r="T3" s="62" t="s">
        <v>414</v>
      </c>
      <c r="U3" s="58" t="s">
        <v>430</v>
      </c>
      <c r="V3" s="63" t="s">
        <v>413</v>
      </c>
      <c r="W3" s="64" t="s">
        <v>418</v>
      </c>
      <c r="X3" s="241"/>
    </row>
    <row r="4" spans="2:24" x14ac:dyDescent="0.2">
      <c r="B4" s="144" t="s">
        <v>360</v>
      </c>
      <c r="C4" s="65" t="s">
        <v>357</v>
      </c>
      <c r="D4" s="66" t="s">
        <v>422</v>
      </c>
      <c r="E4" s="153" t="s">
        <v>423</v>
      </c>
      <c r="F4" s="66" t="s">
        <v>422</v>
      </c>
      <c r="G4" s="67" t="s">
        <v>422</v>
      </c>
      <c r="H4" s="67" t="s">
        <v>422</v>
      </c>
      <c r="I4" s="160" t="s">
        <v>423</v>
      </c>
      <c r="J4" s="160" t="s">
        <v>423</v>
      </c>
      <c r="K4" s="160" t="s">
        <v>423</v>
      </c>
      <c r="L4" s="160" t="s">
        <v>423</v>
      </c>
      <c r="M4" s="153" t="s">
        <v>423</v>
      </c>
      <c r="N4" s="66" t="s">
        <v>422</v>
      </c>
      <c r="O4" s="160" t="s">
        <v>423</v>
      </c>
      <c r="P4" s="160" t="s">
        <v>423</v>
      </c>
      <c r="Q4" s="160" t="s">
        <v>423</v>
      </c>
      <c r="R4" s="160" t="s">
        <v>423</v>
      </c>
      <c r="S4" s="153" t="s">
        <v>423</v>
      </c>
      <c r="T4" s="66" t="s">
        <v>422</v>
      </c>
      <c r="U4" s="67" t="s">
        <v>422</v>
      </c>
      <c r="V4" s="68" t="s">
        <v>422</v>
      </c>
      <c r="W4" s="163" t="s">
        <v>423</v>
      </c>
      <c r="X4" s="65" t="s">
        <v>442</v>
      </c>
    </row>
    <row r="5" spans="2:24" x14ac:dyDescent="0.2">
      <c r="B5" s="144" t="s">
        <v>28</v>
      </c>
      <c r="C5" s="65" t="s">
        <v>359</v>
      </c>
      <c r="D5" s="66" t="s">
        <v>422</v>
      </c>
      <c r="E5" s="153" t="s">
        <v>423</v>
      </c>
      <c r="F5" s="66" t="s">
        <v>422</v>
      </c>
      <c r="G5" s="67" t="s">
        <v>422</v>
      </c>
      <c r="H5" s="67" t="s">
        <v>422</v>
      </c>
      <c r="I5" s="160" t="s">
        <v>423</v>
      </c>
      <c r="J5" s="160" t="s">
        <v>423</v>
      </c>
      <c r="K5" s="160" t="s">
        <v>423</v>
      </c>
      <c r="L5" s="160" t="s">
        <v>423</v>
      </c>
      <c r="M5" s="153" t="s">
        <v>423</v>
      </c>
      <c r="N5" s="66" t="s">
        <v>422</v>
      </c>
      <c r="O5" s="160" t="s">
        <v>423</v>
      </c>
      <c r="P5" s="160" t="s">
        <v>423</v>
      </c>
      <c r="Q5" s="160" t="s">
        <v>423</v>
      </c>
      <c r="R5" s="160" t="s">
        <v>423</v>
      </c>
      <c r="S5" s="153" t="s">
        <v>423</v>
      </c>
      <c r="T5" s="162" t="s">
        <v>423</v>
      </c>
      <c r="U5" s="67" t="s">
        <v>422</v>
      </c>
      <c r="V5" s="68" t="s">
        <v>422</v>
      </c>
      <c r="W5" s="163" t="s">
        <v>423</v>
      </c>
      <c r="X5" s="85" t="s">
        <v>293</v>
      </c>
    </row>
    <row r="6" spans="2:24" x14ac:dyDescent="0.2">
      <c r="B6" s="145" t="s">
        <v>19</v>
      </c>
      <c r="C6" s="58" t="s">
        <v>376</v>
      </c>
      <c r="D6" s="69" t="s">
        <v>422</v>
      </c>
      <c r="E6" s="154" t="s">
        <v>423</v>
      </c>
      <c r="F6" s="69" t="s">
        <v>422</v>
      </c>
      <c r="G6" s="70" t="s">
        <v>422</v>
      </c>
      <c r="H6" s="70" t="s">
        <v>422</v>
      </c>
      <c r="I6" s="59" t="s">
        <v>423</v>
      </c>
      <c r="J6" s="59" t="s">
        <v>423</v>
      </c>
      <c r="K6" s="59" t="s">
        <v>423</v>
      </c>
      <c r="L6" s="59" t="s">
        <v>423</v>
      </c>
      <c r="M6" s="154" t="s">
        <v>423</v>
      </c>
      <c r="N6" s="69" t="s">
        <v>422</v>
      </c>
      <c r="O6" s="59" t="s">
        <v>423</v>
      </c>
      <c r="P6" s="59" t="s">
        <v>423</v>
      </c>
      <c r="Q6" s="59" t="s">
        <v>423</v>
      </c>
      <c r="R6" s="59" t="s">
        <v>423</v>
      </c>
      <c r="S6" s="154" t="s">
        <v>423</v>
      </c>
      <c r="T6" s="69" t="s">
        <v>422</v>
      </c>
      <c r="U6" s="70" t="s">
        <v>422</v>
      </c>
      <c r="V6" s="154" t="s">
        <v>423</v>
      </c>
      <c r="W6" s="164" t="s">
        <v>423</v>
      </c>
      <c r="X6" s="58" t="s">
        <v>409</v>
      </c>
    </row>
    <row r="7" spans="2:24" x14ac:dyDescent="0.2">
      <c r="B7" s="145" t="s">
        <v>19</v>
      </c>
      <c r="C7" s="58" t="s">
        <v>368</v>
      </c>
      <c r="D7" s="69" t="s">
        <v>422</v>
      </c>
      <c r="E7" s="154" t="s">
        <v>423</v>
      </c>
      <c r="F7" s="69" t="s">
        <v>422</v>
      </c>
      <c r="G7" s="70" t="s">
        <v>422</v>
      </c>
      <c r="H7" s="70" t="s">
        <v>422</v>
      </c>
      <c r="I7" s="59" t="s">
        <v>423</v>
      </c>
      <c r="J7" s="59" t="s">
        <v>423</v>
      </c>
      <c r="K7" s="59" t="s">
        <v>423</v>
      </c>
      <c r="L7" s="59" t="s">
        <v>423</v>
      </c>
      <c r="M7" s="154" t="s">
        <v>423</v>
      </c>
      <c r="N7" s="69" t="s">
        <v>422</v>
      </c>
      <c r="O7" s="59" t="s">
        <v>423</v>
      </c>
      <c r="P7" s="59" t="s">
        <v>423</v>
      </c>
      <c r="Q7" s="59" t="s">
        <v>423</v>
      </c>
      <c r="R7" s="59" t="s">
        <v>423</v>
      </c>
      <c r="S7" s="154" t="s">
        <v>423</v>
      </c>
      <c r="T7" s="69" t="s">
        <v>422</v>
      </c>
      <c r="U7" s="70" t="s">
        <v>422</v>
      </c>
      <c r="V7" s="154" t="s">
        <v>423</v>
      </c>
      <c r="W7" s="164" t="s">
        <v>423</v>
      </c>
      <c r="X7" s="58" t="s">
        <v>409</v>
      </c>
    </row>
    <row r="8" spans="2:24" x14ac:dyDescent="0.2">
      <c r="B8" s="145" t="s">
        <v>19</v>
      </c>
      <c r="C8" s="58" t="s">
        <v>369</v>
      </c>
      <c r="D8" s="69" t="s">
        <v>422</v>
      </c>
      <c r="E8" s="154" t="s">
        <v>423</v>
      </c>
      <c r="F8" s="69" t="s">
        <v>422</v>
      </c>
      <c r="G8" s="70" t="s">
        <v>422</v>
      </c>
      <c r="H8" s="70" t="s">
        <v>422</v>
      </c>
      <c r="I8" s="59" t="s">
        <v>423</v>
      </c>
      <c r="J8" s="59" t="s">
        <v>423</v>
      </c>
      <c r="K8" s="59" t="s">
        <v>423</v>
      </c>
      <c r="L8" s="59" t="s">
        <v>423</v>
      </c>
      <c r="M8" s="154" t="s">
        <v>423</v>
      </c>
      <c r="N8" s="69" t="s">
        <v>422</v>
      </c>
      <c r="O8" s="59" t="s">
        <v>423</v>
      </c>
      <c r="P8" s="59" t="s">
        <v>423</v>
      </c>
      <c r="Q8" s="59" t="s">
        <v>423</v>
      </c>
      <c r="R8" s="59" t="s">
        <v>423</v>
      </c>
      <c r="S8" s="154" t="s">
        <v>423</v>
      </c>
      <c r="T8" s="69" t="s">
        <v>422</v>
      </c>
      <c r="U8" s="70" t="s">
        <v>422</v>
      </c>
      <c r="V8" s="154" t="s">
        <v>423</v>
      </c>
      <c r="W8" s="164" t="s">
        <v>423</v>
      </c>
      <c r="X8" s="58" t="s">
        <v>409</v>
      </c>
    </row>
    <row r="9" spans="2:24" x14ac:dyDescent="0.2">
      <c r="B9" s="145" t="s">
        <v>19</v>
      </c>
      <c r="C9" s="58" t="s">
        <v>371</v>
      </c>
      <c r="D9" s="69" t="s">
        <v>422</v>
      </c>
      <c r="E9" s="154" t="s">
        <v>423</v>
      </c>
      <c r="F9" s="69" t="s">
        <v>422</v>
      </c>
      <c r="G9" s="70" t="s">
        <v>422</v>
      </c>
      <c r="H9" s="70" t="s">
        <v>422</v>
      </c>
      <c r="I9" s="59" t="s">
        <v>423</v>
      </c>
      <c r="J9" s="59" t="s">
        <v>423</v>
      </c>
      <c r="K9" s="59" t="s">
        <v>423</v>
      </c>
      <c r="L9" s="59" t="s">
        <v>423</v>
      </c>
      <c r="M9" s="154" t="s">
        <v>423</v>
      </c>
      <c r="N9" s="69" t="s">
        <v>422</v>
      </c>
      <c r="O9" s="59" t="s">
        <v>423</v>
      </c>
      <c r="P9" s="59" t="s">
        <v>423</v>
      </c>
      <c r="Q9" s="59" t="s">
        <v>423</v>
      </c>
      <c r="R9" s="59" t="s">
        <v>423</v>
      </c>
      <c r="S9" s="154" t="s">
        <v>423</v>
      </c>
      <c r="T9" s="69" t="s">
        <v>422</v>
      </c>
      <c r="U9" s="70" t="s">
        <v>422</v>
      </c>
      <c r="V9" s="154" t="s">
        <v>423</v>
      </c>
      <c r="W9" s="164" t="s">
        <v>423</v>
      </c>
      <c r="X9" s="58" t="s">
        <v>409</v>
      </c>
    </row>
    <row r="10" spans="2:24" x14ac:dyDescent="0.2">
      <c r="B10" s="145" t="s">
        <v>19</v>
      </c>
      <c r="C10" s="58" t="s">
        <v>373</v>
      </c>
      <c r="D10" s="69" t="s">
        <v>422</v>
      </c>
      <c r="E10" s="154" t="s">
        <v>423</v>
      </c>
      <c r="F10" s="69" t="s">
        <v>422</v>
      </c>
      <c r="G10" s="70" t="s">
        <v>422</v>
      </c>
      <c r="H10" s="70" t="s">
        <v>422</v>
      </c>
      <c r="I10" s="59" t="s">
        <v>423</v>
      </c>
      <c r="J10" s="59" t="s">
        <v>423</v>
      </c>
      <c r="K10" s="59" t="s">
        <v>423</v>
      </c>
      <c r="L10" s="59" t="s">
        <v>423</v>
      </c>
      <c r="M10" s="154" t="s">
        <v>423</v>
      </c>
      <c r="N10" s="69" t="s">
        <v>422</v>
      </c>
      <c r="O10" s="59" t="s">
        <v>423</v>
      </c>
      <c r="P10" s="59" t="s">
        <v>423</v>
      </c>
      <c r="Q10" s="59" t="s">
        <v>423</v>
      </c>
      <c r="R10" s="59" t="s">
        <v>423</v>
      </c>
      <c r="S10" s="154" t="s">
        <v>423</v>
      </c>
      <c r="T10" s="69" t="s">
        <v>422</v>
      </c>
      <c r="U10" s="70" t="s">
        <v>422</v>
      </c>
      <c r="V10" s="154" t="s">
        <v>423</v>
      </c>
      <c r="W10" s="164" t="s">
        <v>423</v>
      </c>
      <c r="X10" s="58" t="s">
        <v>409</v>
      </c>
    </row>
    <row r="11" spans="2:24" x14ac:dyDescent="0.2">
      <c r="B11" s="145" t="s">
        <v>19</v>
      </c>
      <c r="C11" s="58" t="s">
        <v>377</v>
      </c>
      <c r="D11" s="69" t="s">
        <v>422</v>
      </c>
      <c r="E11" s="154" t="s">
        <v>423</v>
      </c>
      <c r="F11" s="69" t="s">
        <v>422</v>
      </c>
      <c r="G11" s="70" t="s">
        <v>422</v>
      </c>
      <c r="H11" s="70" t="s">
        <v>422</v>
      </c>
      <c r="I11" s="59" t="s">
        <v>423</v>
      </c>
      <c r="J11" s="59" t="s">
        <v>423</v>
      </c>
      <c r="K11" s="59" t="s">
        <v>423</v>
      </c>
      <c r="L11" s="59" t="s">
        <v>423</v>
      </c>
      <c r="M11" s="154" t="s">
        <v>423</v>
      </c>
      <c r="N11" s="69" t="s">
        <v>422</v>
      </c>
      <c r="O11" s="59" t="s">
        <v>423</v>
      </c>
      <c r="P11" s="59" t="s">
        <v>423</v>
      </c>
      <c r="Q11" s="59" t="s">
        <v>423</v>
      </c>
      <c r="R11" s="59" t="s">
        <v>423</v>
      </c>
      <c r="S11" s="154" t="s">
        <v>423</v>
      </c>
      <c r="T11" s="69" t="s">
        <v>422</v>
      </c>
      <c r="U11" s="59" t="s">
        <v>423</v>
      </c>
      <c r="V11" s="71" t="s">
        <v>422</v>
      </c>
      <c r="W11" s="164" t="s">
        <v>423</v>
      </c>
      <c r="X11" s="58" t="s">
        <v>409</v>
      </c>
    </row>
    <row r="12" spans="2:24" x14ac:dyDescent="0.2">
      <c r="B12" s="145" t="s">
        <v>19</v>
      </c>
      <c r="C12" s="58" t="s">
        <v>374</v>
      </c>
      <c r="D12" s="69" t="s">
        <v>422</v>
      </c>
      <c r="E12" s="154" t="s">
        <v>423</v>
      </c>
      <c r="F12" s="69" t="s">
        <v>422</v>
      </c>
      <c r="G12" s="70" t="s">
        <v>422</v>
      </c>
      <c r="H12" s="70" t="s">
        <v>422</v>
      </c>
      <c r="I12" s="59" t="s">
        <v>423</v>
      </c>
      <c r="J12" s="59" t="s">
        <v>423</v>
      </c>
      <c r="K12" s="59" t="s">
        <v>423</v>
      </c>
      <c r="L12" s="59" t="s">
        <v>423</v>
      </c>
      <c r="M12" s="154" t="s">
        <v>423</v>
      </c>
      <c r="N12" s="69" t="s">
        <v>422</v>
      </c>
      <c r="O12" s="59" t="s">
        <v>423</v>
      </c>
      <c r="P12" s="59" t="s">
        <v>423</v>
      </c>
      <c r="Q12" s="59" t="s">
        <v>423</v>
      </c>
      <c r="R12" s="59" t="s">
        <v>423</v>
      </c>
      <c r="S12" s="154" t="s">
        <v>423</v>
      </c>
      <c r="T12" s="69" t="s">
        <v>422</v>
      </c>
      <c r="U12" s="59" t="s">
        <v>423</v>
      </c>
      <c r="V12" s="154" t="s">
        <v>423</v>
      </c>
      <c r="W12" s="164" t="s">
        <v>423</v>
      </c>
      <c r="X12" s="58" t="s">
        <v>409</v>
      </c>
    </row>
    <row r="13" spans="2:24" x14ac:dyDescent="0.2">
      <c r="B13" s="145" t="s">
        <v>19</v>
      </c>
      <c r="C13" s="58" t="s">
        <v>366</v>
      </c>
      <c r="D13" s="69" t="s">
        <v>422</v>
      </c>
      <c r="E13" s="154" t="s">
        <v>423</v>
      </c>
      <c r="F13" s="69" t="s">
        <v>422</v>
      </c>
      <c r="G13" s="70" t="s">
        <v>422</v>
      </c>
      <c r="H13" s="70" t="s">
        <v>422</v>
      </c>
      <c r="I13" s="70" t="s">
        <v>422</v>
      </c>
      <c r="J13" s="59" t="s">
        <v>423</v>
      </c>
      <c r="K13" s="59" t="s">
        <v>423</v>
      </c>
      <c r="L13" s="59" t="s">
        <v>423</v>
      </c>
      <c r="M13" s="154" t="s">
        <v>423</v>
      </c>
      <c r="N13" s="69" t="s">
        <v>422</v>
      </c>
      <c r="O13" s="70" t="s">
        <v>422</v>
      </c>
      <c r="P13" s="59" t="s">
        <v>423</v>
      </c>
      <c r="Q13" s="59" t="s">
        <v>423</v>
      </c>
      <c r="R13" s="59" t="s">
        <v>423</v>
      </c>
      <c r="S13" s="154" t="s">
        <v>423</v>
      </c>
      <c r="T13" s="156" t="s">
        <v>423</v>
      </c>
      <c r="U13" s="59" t="s">
        <v>423</v>
      </c>
      <c r="V13" s="71" t="s">
        <v>422</v>
      </c>
      <c r="W13" s="164" t="s">
        <v>423</v>
      </c>
      <c r="X13" s="58" t="s">
        <v>409</v>
      </c>
    </row>
    <row r="14" spans="2:24" x14ac:dyDescent="0.2">
      <c r="B14" s="145" t="s">
        <v>19</v>
      </c>
      <c r="C14" s="58" t="s">
        <v>363</v>
      </c>
      <c r="D14" s="69" t="s">
        <v>422</v>
      </c>
      <c r="E14" s="154" t="s">
        <v>423</v>
      </c>
      <c r="F14" s="69" t="s">
        <v>422</v>
      </c>
      <c r="G14" s="59" t="s">
        <v>423</v>
      </c>
      <c r="H14" s="59" t="s">
        <v>423</v>
      </c>
      <c r="I14" s="59" t="s">
        <v>423</v>
      </c>
      <c r="J14" s="59" t="s">
        <v>423</v>
      </c>
      <c r="K14" s="59" t="s">
        <v>423</v>
      </c>
      <c r="L14" s="59" t="s">
        <v>423</v>
      </c>
      <c r="M14" s="154" t="s">
        <v>423</v>
      </c>
      <c r="N14" s="69" t="s">
        <v>422</v>
      </c>
      <c r="O14" s="59" t="s">
        <v>423</v>
      </c>
      <c r="P14" s="59" t="s">
        <v>423</v>
      </c>
      <c r="Q14" s="59" t="s">
        <v>423</v>
      </c>
      <c r="R14" s="59" t="s">
        <v>423</v>
      </c>
      <c r="S14" s="154" t="s">
        <v>423</v>
      </c>
      <c r="T14" s="156" t="s">
        <v>423</v>
      </c>
      <c r="U14" s="59" t="s">
        <v>423</v>
      </c>
      <c r="V14" s="154" t="s">
        <v>423</v>
      </c>
      <c r="W14" s="164" t="s">
        <v>423</v>
      </c>
      <c r="X14" s="58" t="s">
        <v>409</v>
      </c>
    </row>
    <row r="15" spans="2:24" x14ac:dyDescent="0.2">
      <c r="B15" s="145" t="s">
        <v>19</v>
      </c>
      <c r="C15" s="58" t="s">
        <v>365</v>
      </c>
      <c r="D15" s="69" t="s">
        <v>422</v>
      </c>
      <c r="E15" s="154" t="s">
        <v>423</v>
      </c>
      <c r="F15" s="156" t="s">
        <v>423</v>
      </c>
      <c r="G15" s="70" t="s">
        <v>422</v>
      </c>
      <c r="H15" s="70" t="s">
        <v>422</v>
      </c>
      <c r="I15" s="70" t="s">
        <v>422</v>
      </c>
      <c r="J15" s="59" t="s">
        <v>423</v>
      </c>
      <c r="K15" s="59" t="s">
        <v>423</v>
      </c>
      <c r="L15" s="59" t="s">
        <v>423</v>
      </c>
      <c r="M15" s="154" t="s">
        <v>423</v>
      </c>
      <c r="N15" s="69" t="s">
        <v>422</v>
      </c>
      <c r="O15" s="70" t="s">
        <v>422</v>
      </c>
      <c r="P15" s="59" t="s">
        <v>423</v>
      </c>
      <c r="Q15" s="59" t="s">
        <v>423</v>
      </c>
      <c r="R15" s="59" t="s">
        <v>423</v>
      </c>
      <c r="S15" s="154" t="s">
        <v>423</v>
      </c>
      <c r="T15" s="156" t="s">
        <v>423</v>
      </c>
      <c r="U15" s="59" t="s">
        <v>423</v>
      </c>
      <c r="V15" s="71" t="s">
        <v>422</v>
      </c>
      <c r="W15" s="164" t="s">
        <v>423</v>
      </c>
      <c r="X15" s="58" t="s">
        <v>409</v>
      </c>
    </row>
    <row r="16" spans="2:24" x14ac:dyDescent="0.2">
      <c r="B16" s="145" t="s">
        <v>19</v>
      </c>
      <c r="C16" s="58" t="s">
        <v>362</v>
      </c>
      <c r="D16" s="69" t="s">
        <v>422</v>
      </c>
      <c r="E16" s="154" t="s">
        <v>423</v>
      </c>
      <c r="F16" s="156" t="s">
        <v>423</v>
      </c>
      <c r="G16" s="70" t="s">
        <v>422</v>
      </c>
      <c r="H16" s="59" t="s">
        <v>423</v>
      </c>
      <c r="I16" s="70" t="s">
        <v>422</v>
      </c>
      <c r="J16" s="59" t="s">
        <v>423</v>
      </c>
      <c r="K16" s="59" t="s">
        <v>423</v>
      </c>
      <c r="L16" s="59" t="s">
        <v>423</v>
      </c>
      <c r="M16" s="154" t="s">
        <v>423</v>
      </c>
      <c r="N16" s="69" t="s">
        <v>422</v>
      </c>
      <c r="O16" s="70" t="s">
        <v>422</v>
      </c>
      <c r="P16" s="59" t="s">
        <v>423</v>
      </c>
      <c r="Q16" s="59" t="s">
        <v>423</v>
      </c>
      <c r="R16" s="59" t="s">
        <v>423</v>
      </c>
      <c r="S16" s="154" t="s">
        <v>423</v>
      </c>
      <c r="T16" s="69" t="s">
        <v>422</v>
      </c>
      <c r="U16" s="70" t="s">
        <v>422</v>
      </c>
      <c r="V16" s="154" t="s">
        <v>423</v>
      </c>
      <c r="W16" s="164" t="s">
        <v>423</v>
      </c>
      <c r="X16" s="58" t="s">
        <v>409</v>
      </c>
    </row>
    <row r="17" spans="1:24" x14ac:dyDescent="0.2">
      <c r="B17" s="145" t="s">
        <v>19</v>
      </c>
      <c r="C17" s="58" t="s">
        <v>364</v>
      </c>
      <c r="D17" s="69" t="s">
        <v>422</v>
      </c>
      <c r="E17" s="154" t="s">
        <v>423</v>
      </c>
      <c r="F17" s="156" t="s">
        <v>423</v>
      </c>
      <c r="G17" s="70" t="s">
        <v>422</v>
      </c>
      <c r="H17" s="59" t="s">
        <v>423</v>
      </c>
      <c r="I17" s="59" t="s">
        <v>423</v>
      </c>
      <c r="J17" s="59" t="s">
        <v>423</v>
      </c>
      <c r="K17" s="59" t="s">
        <v>423</v>
      </c>
      <c r="L17" s="59" t="s">
        <v>423</v>
      </c>
      <c r="M17" s="154" t="s">
        <v>423</v>
      </c>
      <c r="N17" s="69" t="s">
        <v>422</v>
      </c>
      <c r="O17" s="59" t="s">
        <v>423</v>
      </c>
      <c r="P17" s="59" t="s">
        <v>423</v>
      </c>
      <c r="Q17" s="59" t="s">
        <v>423</v>
      </c>
      <c r="R17" s="59" t="s">
        <v>423</v>
      </c>
      <c r="S17" s="154" t="s">
        <v>423</v>
      </c>
      <c r="T17" s="69" t="s">
        <v>422</v>
      </c>
      <c r="U17" s="70" t="s">
        <v>422</v>
      </c>
      <c r="V17" s="154" t="s">
        <v>423</v>
      </c>
      <c r="W17" s="164" t="s">
        <v>423</v>
      </c>
      <c r="X17" s="58" t="s">
        <v>409</v>
      </c>
    </row>
    <row r="18" spans="1:24" x14ac:dyDescent="0.2">
      <c r="B18" s="145" t="s">
        <v>19</v>
      </c>
      <c r="C18" s="58" t="s">
        <v>375</v>
      </c>
      <c r="D18" s="156" t="s">
        <v>423</v>
      </c>
      <c r="E18" s="154" t="s">
        <v>423</v>
      </c>
      <c r="F18" s="69" t="s">
        <v>422</v>
      </c>
      <c r="G18" s="70" t="s">
        <v>422</v>
      </c>
      <c r="H18" s="59" t="s">
        <v>423</v>
      </c>
      <c r="I18" s="59" t="s">
        <v>423</v>
      </c>
      <c r="J18" s="59" t="s">
        <v>423</v>
      </c>
      <c r="K18" s="59" t="s">
        <v>423</v>
      </c>
      <c r="L18" s="59" t="s">
        <v>423</v>
      </c>
      <c r="M18" s="154" t="s">
        <v>423</v>
      </c>
      <c r="N18" s="69" t="s">
        <v>422</v>
      </c>
      <c r="O18" s="59" t="s">
        <v>423</v>
      </c>
      <c r="P18" s="59" t="s">
        <v>423</v>
      </c>
      <c r="Q18" s="59" t="s">
        <v>423</v>
      </c>
      <c r="R18" s="59" t="s">
        <v>423</v>
      </c>
      <c r="S18" s="154" t="s">
        <v>423</v>
      </c>
      <c r="T18" s="156" t="s">
        <v>423</v>
      </c>
      <c r="U18" s="59" t="s">
        <v>423</v>
      </c>
      <c r="V18" s="154" t="s">
        <v>423</v>
      </c>
      <c r="W18" s="164" t="s">
        <v>423</v>
      </c>
      <c r="X18" s="58" t="s">
        <v>409</v>
      </c>
    </row>
    <row r="19" spans="1:24" x14ac:dyDescent="0.2">
      <c r="B19" s="145" t="s">
        <v>19</v>
      </c>
      <c r="C19" s="58" t="s">
        <v>361</v>
      </c>
      <c r="D19" s="156" t="s">
        <v>423</v>
      </c>
      <c r="E19" s="154" t="s">
        <v>423</v>
      </c>
      <c r="F19" s="69" t="s">
        <v>422</v>
      </c>
      <c r="G19" s="59" t="s">
        <v>423</v>
      </c>
      <c r="H19" s="59" t="s">
        <v>423</v>
      </c>
      <c r="I19" s="59" t="s">
        <v>423</v>
      </c>
      <c r="J19" s="59" t="s">
        <v>423</v>
      </c>
      <c r="K19" s="59" t="s">
        <v>423</v>
      </c>
      <c r="L19" s="59" t="s">
        <v>423</v>
      </c>
      <c r="M19" s="154" t="s">
        <v>423</v>
      </c>
      <c r="N19" s="69" t="s">
        <v>422</v>
      </c>
      <c r="O19" s="59" t="s">
        <v>423</v>
      </c>
      <c r="P19" s="59" t="s">
        <v>423</v>
      </c>
      <c r="Q19" s="59" t="s">
        <v>423</v>
      </c>
      <c r="R19" s="59" t="s">
        <v>423</v>
      </c>
      <c r="S19" s="154" t="s">
        <v>423</v>
      </c>
      <c r="T19" s="156" t="s">
        <v>423</v>
      </c>
      <c r="U19" s="59" t="s">
        <v>423</v>
      </c>
      <c r="V19" s="154" t="s">
        <v>423</v>
      </c>
      <c r="W19" s="164" t="s">
        <v>423</v>
      </c>
      <c r="X19" s="58" t="s">
        <v>409</v>
      </c>
    </row>
    <row r="20" spans="1:24" x14ac:dyDescent="0.2">
      <c r="B20" s="145" t="s">
        <v>19</v>
      </c>
      <c r="C20" s="58" t="s">
        <v>367</v>
      </c>
      <c r="D20" s="156" t="s">
        <v>423</v>
      </c>
      <c r="E20" s="154" t="s">
        <v>423</v>
      </c>
      <c r="F20" s="69" t="s">
        <v>422</v>
      </c>
      <c r="G20" s="59" t="s">
        <v>423</v>
      </c>
      <c r="H20" s="59" t="s">
        <v>423</v>
      </c>
      <c r="I20" s="59" t="s">
        <v>423</v>
      </c>
      <c r="J20" s="59" t="s">
        <v>423</v>
      </c>
      <c r="K20" s="59" t="s">
        <v>423</v>
      </c>
      <c r="L20" s="59" t="s">
        <v>423</v>
      </c>
      <c r="M20" s="154" t="s">
        <v>423</v>
      </c>
      <c r="N20" s="69" t="s">
        <v>422</v>
      </c>
      <c r="O20" s="59" t="s">
        <v>423</v>
      </c>
      <c r="P20" s="59" t="s">
        <v>423</v>
      </c>
      <c r="Q20" s="59" t="s">
        <v>423</v>
      </c>
      <c r="R20" s="59" t="s">
        <v>423</v>
      </c>
      <c r="S20" s="154" t="s">
        <v>423</v>
      </c>
      <c r="T20" s="156" t="s">
        <v>423</v>
      </c>
      <c r="U20" s="59" t="s">
        <v>423</v>
      </c>
      <c r="V20" s="154" t="s">
        <v>423</v>
      </c>
      <c r="W20" s="164" t="s">
        <v>423</v>
      </c>
      <c r="X20" s="58" t="s">
        <v>409</v>
      </c>
    </row>
    <row r="21" spans="1:24" x14ac:dyDescent="0.2">
      <c r="B21" s="145" t="s">
        <v>19</v>
      </c>
      <c r="C21" s="58" t="s">
        <v>370</v>
      </c>
      <c r="D21" s="156" t="s">
        <v>423</v>
      </c>
      <c r="E21" s="154" t="s">
        <v>423</v>
      </c>
      <c r="F21" s="69" t="s">
        <v>422</v>
      </c>
      <c r="G21" s="59" t="s">
        <v>423</v>
      </c>
      <c r="H21" s="59" t="s">
        <v>423</v>
      </c>
      <c r="I21" s="59" t="s">
        <v>423</v>
      </c>
      <c r="J21" s="59" t="s">
        <v>423</v>
      </c>
      <c r="K21" s="59" t="s">
        <v>423</v>
      </c>
      <c r="L21" s="59" t="s">
        <v>423</v>
      </c>
      <c r="M21" s="154" t="s">
        <v>423</v>
      </c>
      <c r="N21" s="69" t="s">
        <v>422</v>
      </c>
      <c r="O21" s="59" t="s">
        <v>423</v>
      </c>
      <c r="P21" s="59" t="s">
        <v>423</v>
      </c>
      <c r="Q21" s="59" t="s">
        <v>423</v>
      </c>
      <c r="R21" s="59" t="s">
        <v>423</v>
      </c>
      <c r="S21" s="154" t="s">
        <v>423</v>
      </c>
      <c r="T21" s="156" t="s">
        <v>423</v>
      </c>
      <c r="U21" s="59" t="s">
        <v>423</v>
      </c>
      <c r="V21" s="154" t="s">
        <v>423</v>
      </c>
      <c r="W21" s="164" t="s">
        <v>423</v>
      </c>
      <c r="X21" s="58" t="s">
        <v>409</v>
      </c>
    </row>
    <row r="22" spans="1:24" x14ac:dyDescent="0.2">
      <c r="B22" s="145" t="s">
        <v>19</v>
      </c>
      <c r="C22" s="58" t="s">
        <v>372</v>
      </c>
      <c r="D22" s="156" t="s">
        <v>423</v>
      </c>
      <c r="E22" s="154" t="s">
        <v>423</v>
      </c>
      <c r="F22" s="69" t="s">
        <v>422</v>
      </c>
      <c r="G22" s="59" t="s">
        <v>423</v>
      </c>
      <c r="H22" s="59" t="s">
        <v>423</v>
      </c>
      <c r="I22" s="59" t="s">
        <v>423</v>
      </c>
      <c r="J22" s="59" t="s">
        <v>423</v>
      </c>
      <c r="K22" s="59" t="s">
        <v>423</v>
      </c>
      <c r="L22" s="59" t="s">
        <v>423</v>
      </c>
      <c r="M22" s="154" t="s">
        <v>423</v>
      </c>
      <c r="N22" s="69" t="s">
        <v>422</v>
      </c>
      <c r="O22" s="59" t="s">
        <v>423</v>
      </c>
      <c r="P22" s="59" t="s">
        <v>423</v>
      </c>
      <c r="Q22" s="59" t="s">
        <v>423</v>
      </c>
      <c r="R22" s="59" t="s">
        <v>423</v>
      </c>
      <c r="S22" s="154" t="s">
        <v>423</v>
      </c>
      <c r="T22" s="156" t="s">
        <v>423</v>
      </c>
      <c r="U22" s="59" t="s">
        <v>423</v>
      </c>
      <c r="V22" s="154" t="s">
        <v>423</v>
      </c>
      <c r="W22" s="164" t="s">
        <v>423</v>
      </c>
      <c r="X22" s="58" t="s">
        <v>409</v>
      </c>
    </row>
    <row r="23" spans="1:24" x14ac:dyDescent="0.2">
      <c r="B23" s="145" t="s">
        <v>19</v>
      </c>
      <c r="C23" s="58" t="s">
        <v>431</v>
      </c>
      <c r="D23" s="156" t="s">
        <v>423</v>
      </c>
      <c r="E23" s="154" t="s">
        <v>423</v>
      </c>
      <c r="F23" s="156" t="s">
        <v>423</v>
      </c>
      <c r="G23" s="59" t="s">
        <v>423</v>
      </c>
      <c r="H23" s="59" t="s">
        <v>423</v>
      </c>
      <c r="I23" s="59" t="s">
        <v>423</v>
      </c>
      <c r="J23" s="59" t="s">
        <v>423</v>
      </c>
      <c r="K23" s="59" t="s">
        <v>423</v>
      </c>
      <c r="L23" s="59" t="s">
        <v>423</v>
      </c>
      <c r="M23" s="154" t="s">
        <v>423</v>
      </c>
      <c r="N23" s="156" t="s">
        <v>423</v>
      </c>
      <c r="O23" s="59" t="s">
        <v>423</v>
      </c>
      <c r="P23" s="59" t="s">
        <v>423</v>
      </c>
      <c r="Q23" s="59" t="s">
        <v>423</v>
      </c>
      <c r="R23" s="59" t="s">
        <v>423</v>
      </c>
      <c r="S23" s="154" t="s">
        <v>423</v>
      </c>
      <c r="T23" s="156" t="s">
        <v>423</v>
      </c>
      <c r="U23" s="59" t="s">
        <v>423</v>
      </c>
      <c r="V23" s="154" t="s">
        <v>423</v>
      </c>
      <c r="W23" s="164" t="s">
        <v>423</v>
      </c>
      <c r="X23" s="58" t="s">
        <v>409</v>
      </c>
    </row>
    <row r="24" spans="1:24" x14ac:dyDescent="0.2">
      <c r="B24" s="145" t="s">
        <v>19</v>
      </c>
      <c r="C24" s="58" t="s">
        <v>432</v>
      </c>
      <c r="D24" s="156" t="s">
        <v>423</v>
      </c>
      <c r="E24" s="154" t="s">
        <v>423</v>
      </c>
      <c r="F24" s="156" t="s">
        <v>423</v>
      </c>
      <c r="G24" s="59" t="s">
        <v>423</v>
      </c>
      <c r="H24" s="59" t="s">
        <v>423</v>
      </c>
      <c r="I24" s="59" t="s">
        <v>423</v>
      </c>
      <c r="J24" s="59" t="s">
        <v>423</v>
      </c>
      <c r="K24" s="59" t="s">
        <v>423</v>
      </c>
      <c r="L24" s="59" t="s">
        <v>423</v>
      </c>
      <c r="M24" s="154" t="s">
        <v>423</v>
      </c>
      <c r="N24" s="156" t="s">
        <v>423</v>
      </c>
      <c r="O24" s="59" t="s">
        <v>423</v>
      </c>
      <c r="P24" s="59" t="s">
        <v>423</v>
      </c>
      <c r="Q24" s="59" t="s">
        <v>423</v>
      </c>
      <c r="R24" s="59" t="s">
        <v>423</v>
      </c>
      <c r="S24" s="154" t="s">
        <v>423</v>
      </c>
      <c r="T24" s="156" t="s">
        <v>423</v>
      </c>
      <c r="U24" s="59" t="s">
        <v>423</v>
      </c>
      <c r="V24" s="154" t="s">
        <v>423</v>
      </c>
      <c r="W24" s="164" t="s">
        <v>423</v>
      </c>
      <c r="X24" s="58" t="s">
        <v>409</v>
      </c>
    </row>
    <row r="25" spans="1:24" x14ac:dyDescent="0.2">
      <c r="B25" s="145" t="s">
        <v>19</v>
      </c>
      <c r="C25" s="58" t="s">
        <v>408</v>
      </c>
      <c r="D25" s="156" t="s">
        <v>423</v>
      </c>
      <c r="E25" s="154" t="s">
        <v>423</v>
      </c>
      <c r="F25" s="156" t="s">
        <v>423</v>
      </c>
      <c r="G25" s="59" t="s">
        <v>423</v>
      </c>
      <c r="H25" s="59" t="s">
        <v>423</v>
      </c>
      <c r="I25" s="70" t="s">
        <v>422</v>
      </c>
      <c r="J25" s="59" t="s">
        <v>423</v>
      </c>
      <c r="K25" s="59" t="s">
        <v>423</v>
      </c>
      <c r="L25" s="59" t="s">
        <v>423</v>
      </c>
      <c r="M25" s="154" t="s">
        <v>423</v>
      </c>
      <c r="N25" s="156" t="s">
        <v>423</v>
      </c>
      <c r="O25" s="70" t="s">
        <v>422</v>
      </c>
      <c r="P25" s="59" t="s">
        <v>423</v>
      </c>
      <c r="Q25" s="59" t="s">
        <v>423</v>
      </c>
      <c r="R25" s="59" t="s">
        <v>423</v>
      </c>
      <c r="S25" s="59" t="s">
        <v>423</v>
      </c>
      <c r="T25" s="156" t="s">
        <v>423</v>
      </c>
      <c r="U25" s="59" t="s">
        <v>423</v>
      </c>
      <c r="V25" s="154" t="s">
        <v>423</v>
      </c>
      <c r="W25" s="164" t="s">
        <v>423</v>
      </c>
      <c r="X25" s="58" t="s">
        <v>409</v>
      </c>
    </row>
    <row r="26" spans="1:24" x14ac:dyDescent="0.2">
      <c r="A26" s="176"/>
      <c r="B26" s="177" t="s">
        <v>30</v>
      </c>
      <c r="C26" s="178" t="s">
        <v>381</v>
      </c>
      <c r="D26" s="73" t="s">
        <v>422</v>
      </c>
      <c r="E26" s="155" t="s">
        <v>423</v>
      </c>
      <c r="F26" s="73" t="s">
        <v>422</v>
      </c>
      <c r="G26" s="75" t="s">
        <v>422</v>
      </c>
      <c r="H26" s="75" t="s">
        <v>422</v>
      </c>
      <c r="I26" s="161" t="s">
        <v>423</v>
      </c>
      <c r="J26" s="161" t="s">
        <v>423</v>
      </c>
      <c r="K26" s="161" t="s">
        <v>423</v>
      </c>
      <c r="L26" s="161" t="s">
        <v>423</v>
      </c>
      <c r="M26" s="155" t="s">
        <v>423</v>
      </c>
      <c r="N26" s="73" t="s">
        <v>422</v>
      </c>
      <c r="O26" s="161" t="s">
        <v>423</v>
      </c>
      <c r="P26" s="161" t="s">
        <v>423</v>
      </c>
      <c r="Q26" s="161" t="s">
        <v>423</v>
      </c>
      <c r="R26" s="161" t="s">
        <v>423</v>
      </c>
      <c r="S26" s="155" t="s">
        <v>423</v>
      </c>
      <c r="T26" s="73" t="s">
        <v>422</v>
      </c>
      <c r="U26" s="75" t="s">
        <v>422</v>
      </c>
      <c r="V26" s="74" t="s">
        <v>422</v>
      </c>
      <c r="W26" s="165" t="s">
        <v>423</v>
      </c>
      <c r="X26" s="86" t="s">
        <v>274</v>
      </c>
    </row>
    <row r="27" spans="1:24" x14ac:dyDescent="0.2">
      <c r="B27" s="145" t="s">
        <v>30</v>
      </c>
      <c r="C27" s="58" t="s">
        <v>385</v>
      </c>
      <c r="D27" s="69" t="s">
        <v>422</v>
      </c>
      <c r="E27" s="154" t="s">
        <v>423</v>
      </c>
      <c r="F27" s="69" t="s">
        <v>422</v>
      </c>
      <c r="G27" s="70" t="s">
        <v>422</v>
      </c>
      <c r="H27" s="70" t="s">
        <v>422</v>
      </c>
      <c r="I27" s="59" t="s">
        <v>423</v>
      </c>
      <c r="J27" s="59" t="s">
        <v>423</v>
      </c>
      <c r="K27" s="59" t="s">
        <v>423</v>
      </c>
      <c r="L27" s="59" t="s">
        <v>423</v>
      </c>
      <c r="M27" s="154" t="s">
        <v>423</v>
      </c>
      <c r="N27" s="69" t="s">
        <v>422</v>
      </c>
      <c r="O27" s="59" t="s">
        <v>423</v>
      </c>
      <c r="P27" s="59" t="s">
        <v>423</v>
      </c>
      <c r="Q27" s="59" t="s">
        <v>423</v>
      </c>
      <c r="R27" s="59" t="s">
        <v>423</v>
      </c>
      <c r="S27" s="154" t="s">
        <v>423</v>
      </c>
      <c r="T27" s="69" t="s">
        <v>422</v>
      </c>
      <c r="U27" s="70" t="s">
        <v>422</v>
      </c>
      <c r="V27" s="71" t="s">
        <v>422</v>
      </c>
      <c r="W27" s="156" t="s">
        <v>423</v>
      </c>
      <c r="X27" s="87" t="s">
        <v>274</v>
      </c>
    </row>
    <row r="28" spans="1:24" x14ac:dyDescent="0.2">
      <c r="B28" s="145" t="s">
        <v>30</v>
      </c>
      <c r="C28" s="58" t="s">
        <v>383</v>
      </c>
      <c r="D28" s="69" t="s">
        <v>422</v>
      </c>
      <c r="E28" s="154" t="s">
        <v>423</v>
      </c>
      <c r="F28" s="69" t="s">
        <v>422</v>
      </c>
      <c r="G28" s="70" t="s">
        <v>422</v>
      </c>
      <c r="H28" s="70" t="s">
        <v>422</v>
      </c>
      <c r="I28" s="59" t="s">
        <v>423</v>
      </c>
      <c r="J28" s="59" t="s">
        <v>423</v>
      </c>
      <c r="K28" s="59" t="s">
        <v>423</v>
      </c>
      <c r="L28" s="59" t="s">
        <v>423</v>
      </c>
      <c r="M28" s="154" t="s">
        <v>423</v>
      </c>
      <c r="N28" s="69" t="s">
        <v>422</v>
      </c>
      <c r="O28" s="59" t="s">
        <v>423</v>
      </c>
      <c r="P28" s="59" t="s">
        <v>423</v>
      </c>
      <c r="Q28" s="59" t="s">
        <v>423</v>
      </c>
      <c r="R28" s="59" t="s">
        <v>423</v>
      </c>
      <c r="S28" s="154" t="s">
        <v>423</v>
      </c>
      <c r="T28" s="69" t="s">
        <v>422</v>
      </c>
      <c r="U28" s="70" t="s">
        <v>422</v>
      </c>
      <c r="V28" s="71" t="s">
        <v>422</v>
      </c>
      <c r="W28" s="156" t="s">
        <v>423</v>
      </c>
      <c r="X28" s="87" t="s">
        <v>274</v>
      </c>
    </row>
    <row r="29" spans="1:24" x14ac:dyDescent="0.2">
      <c r="A29" s="176"/>
      <c r="B29" s="145" t="s">
        <v>30</v>
      </c>
      <c r="C29" s="58" t="s">
        <v>386</v>
      </c>
      <c r="D29" s="69" t="s">
        <v>422</v>
      </c>
      <c r="E29" s="154" t="s">
        <v>423</v>
      </c>
      <c r="F29" s="69" t="s">
        <v>422</v>
      </c>
      <c r="G29" s="70" t="s">
        <v>422</v>
      </c>
      <c r="H29" s="70" t="s">
        <v>422</v>
      </c>
      <c r="I29" s="59" t="s">
        <v>423</v>
      </c>
      <c r="J29" s="59" t="s">
        <v>423</v>
      </c>
      <c r="K29" s="59" t="s">
        <v>423</v>
      </c>
      <c r="L29" s="59" t="s">
        <v>423</v>
      </c>
      <c r="M29" s="154" t="s">
        <v>423</v>
      </c>
      <c r="N29" s="69" t="s">
        <v>422</v>
      </c>
      <c r="O29" s="59" t="s">
        <v>423</v>
      </c>
      <c r="P29" s="59" t="s">
        <v>423</v>
      </c>
      <c r="Q29" s="59" t="s">
        <v>423</v>
      </c>
      <c r="R29" s="59" t="s">
        <v>423</v>
      </c>
      <c r="S29" s="154" t="s">
        <v>423</v>
      </c>
      <c r="T29" s="69" t="s">
        <v>422</v>
      </c>
      <c r="U29" s="70" t="s">
        <v>422</v>
      </c>
      <c r="V29" s="71" t="s">
        <v>422</v>
      </c>
      <c r="W29" s="156" t="s">
        <v>423</v>
      </c>
      <c r="X29" s="87" t="s">
        <v>274</v>
      </c>
    </row>
    <row r="30" spans="1:24" x14ac:dyDescent="0.2">
      <c r="B30" s="145" t="s">
        <v>30</v>
      </c>
      <c r="C30" s="58" t="s">
        <v>395</v>
      </c>
      <c r="D30" s="69" t="s">
        <v>422</v>
      </c>
      <c r="E30" s="154" t="s">
        <v>423</v>
      </c>
      <c r="F30" s="69" t="s">
        <v>422</v>
      </c>
      <c r="G30" s="70" t="s">
        <v>422</v>
      </c>
      <c r="H30" s="70" t="s">
        <v>422</v>
      </c>
      <c r="I30" s="59" t="s">
        <v>423</v>
      </c>
      <c r="J30" s="59" t="s">
        <v>423</v>
      </c>
      <c r="K30" s="59" t="s">
        <v>423</v>
      </c>
      <c r="L30" s="59" t="s">
        <v>423</v>
      </c>
      <c r="M30" s="154" t="s">
        <v>423</v>
      </c>
      <c r="N30" s="69" t="s">
        <v>422</v>
      </c>
      <c r="O30" s="59" t="s">
        <v>423</v>
      </c>
      <c r="P30" s="59" t="s">
        <v>423</v>
      </c>
      <c r="Q30" s="59" t="s">
        <v>423</v>
      </c>
      <c r="R30" s="59" t="s">
        <v>423</v>
      </c>
      <c r="S30" s="154" t="s">
        <v>423</v>
      </c>
      <c r="T30" s="69" t="s">
        <v>422</v>
      </c>
      <c r="U30" s="70" t="s">
        <v>422</v>
      </c>
      <c r="V30" s="71" t="s">
        <v>422</v>
      </c>
      <c r="W30" s="156" t="s">
        <v>423</v>
      </c>
      <c r="X30" s="87" t="s">
        <v>274</v>
      </c>
    </row>
    <row r="31" spans="1:24" x14ac:dyDescent="0.2">
      <c r="B31" s="145" t="s">
        <v>30</v>
      </c>
      <c r="C31" s="58" t="s">
        <v>391</v>
      </c>
      <c r="D31" s="69" t="s">
        <v>422</v>
      </c>
      <c r="E31" s="154" t="s">
        <v>423</v>
      </c>
      <c r="F31" s="69" t="s">
        <v>422</v>
      </c>
      <c r="G31" s="70" t="s">
        <v>422</v>
      </c>
      <c r="H31" s="70" t="s">
        <v>422</v>
      </c>
      <c r="I31" s="59" t="s">
        <v>423</v>
      </c>
      <c r="J31" s="59" t="s">
        <v>423</v>
      </c>
      <c r="K31" s="59" t="s">
        <v>423</v>
      </c>
      <c r="L31" s="59" t="s">
        <v>423</v>
      </c>
      <c r="M31" s="154" t="s">
        <v>423</v>
      </c>
      <c r="N31" s="69" t="s">
        <v>422</v>
      </c>
      <c r="O31" s="59" t="s">
        <v>423</v>
      </c>
      <c r="P31" s="59" t="s">
        <v>423</v>
      </c>
      <c r="Q31" s="59" t="s">
        <v>423</v>
      </c>
      <c r="R31" s="59" t="s">
        <v>423</v>
      </c>
      <c r="S31" s="154" t="s">
        <v>423</v>
      </c>
      <c r="T31" s="69" t="s">
        <v>422</v>
      </c>
      <c r="U31" s="70" t="s">
        <v>422</v>
      </c>
      <c r="V31" s="71" t="s">
        <v>422</v>
      </c>
      <c r="W31" s="156" t="s">
        <v>423</v>
      </c>
      <c r="X31" s="87" t="s">
        <v>274</v>
      </c>
    </row>
    <row r="32" spans="1:24" x14ac:dyDescent="0.2">
      <c r="B32" s="145" t="s">
        <v>30</v>
      </c>
      <c r="C32" s="58" t="s">
        <v>390</v>
      </c>
      <c r="D32" s="69" t="s">
        <v>422</v>
      </c>
      <c r="E32" s="154" t="s">
        <v>423</v>
      </c>
      <c r="F32" s="69" t="s">
        <v>422</v>
      </c>
      <c r="G32" s="70" t="s">
        <v>422</v>
      </c>
      <c r="H32" s="70" t="s">
        <v>422</v>
      </c>
      <c r="I32" s="59" t="s">
        <v>423</v>
      </c>
      <c r="J32" s="59" t="s">
        <v>423</v>
      </c>
      <c r="K32" s="59" t="s">
        <v>423</v>
      </c>
      <c r="L32" s="59" t="s">
        <v>423</v>
      </c>
      <c r="M32" s="154" t="s">
        <v>423</v>
      </c>
      <c r="N32" s="69" t="s">
        <v>422</v>
      </c>
      <c r="O32" s="59" t="s">
        <v>423</v>
      </c>
      <c r="P32" s="59" t="s">
        <v>423</v>
      </c>
      <c r="Q32" s="59" t="s">
        <v>423</v>
      </c>
      <c r="R32" s="59" t="s">
        <v>423</v>
      </c>
      <c r="S32" s="154" t="s">
        <v>423</v>
      </c>
      <c r="T32" s="69" t="s">
        <v>422</v>
      </c>
      <c r="U32" s="70" t="s">
        <v>422</v>
      </c>
      <c r="V32" s="71" t="s">
        <v>422</v>
      </c>
      <c r="W32" s="156" t="s">
        <v>423</v>
      </c>
      <c r="X32" s="87" t="s">
        <v>274</v>
      </c>
    </row>
    <row r="33" spans="2:24" x14ac:dyDescent="0.2">
      <c r="B33" s="145" t="s">
        <v>30</v>
      </c>
      <c r="C33" s="58" t="s">
        <v>393</v>
      </c>
      <c r="D33" s="69" t="s">
        <v>422</v>
      </c>
      <c r="E33" s="154" t="s">
        <v>423</v>
      </c>
      <c r="F33" s="69" t="s">
        <v>422</v>
      </c>
      <c r="G33" s="70" t="s">
        <v>422</v>
      </c>
      <c r="H33" s="70" t="s">
        <v>422</v>
      </c>
      <c r="I33" s="59" t="s">
        <v>423</v>
      </c>
      <c r="J33" s="59" t="s">
        <v>423</v>
      </c>
      <c r="K33" s="59" t="s">
        <v>423</v>
      </c>
      <c r="L33" s="59" t="s">
        <v>423</v>
      </c>
      <c r="M33" s="154" t="s">
        <v>423</v>
      </c>
      <c r="N33" s="69" t="s">
        <v>422</v>
      </c>
      <c r="O33" s="59" t="s">
        <v>423</v>
      </c>
      <c r="P33" s="59" t="s">
        <v>423</v>
      </c>
      <c r="Q33" s="59" t="s">
        <v>423</v>
      </c>
      <c r="R33" s="59" t="s">
        <v>423</v>
      </c>
      <c r="S33" s="154" t="s">
        <v>423</v>
      </c>
      <c r="T33" s="69" t="s">
        <v>422</v>
      </c>
      <c r="U33" s="70" t="s">
        <v>422</v>
      </c>
      <c r="V33" s="71" t="s">
        <v>422</v>
      </c>
      <c r="W33" s="156" t="s">
        <v>423</v>
      </c>
      <c r="X33" s="87" t="s">
        <v>274</v>
      </c>
    </row>
    <row r="34" spans="2:24" x14ac:dyDescent="0.2">
      <c r="B34" s="145" t="s">
        <v>30</v>
      </c>
      <c r="C34" s="58" t="s">
        <v>388</v>
      </c>
      <c r="D34" s="69" t="s">
        <v>422</v>
      </c>
      <c r="E34" s="154" t="s">
        <v>423</v>
      </c>
      <c r="F34" s="69" t="s">
        <v>422</v>
      </c>
      <c r="G34" s="70" t="s">
        <v>422</v>
      </c>
      <c r="H34" s="70" t="s">
        <v>422</v>
      </c>
      <c r="I34" s="59" t="s">
        <v>423</v>
      </c>
      <c r="J34" s="59" t="s">
        <v>423</v>
      </c>
      <c r="K34" s="59" t="s">
        <v>423</v>
      </c>
      <c r="L34" s="59" t="s">
        <v>423</v>
      </c>
      <c r="M34" s="154" t="s">
        <v>423</v>
      </c>
      <c r="N34" s="69" t="s">
        <v>422</v>
      </c>
      <c r="O34" s="59" t="s">
        <v>423</v>
      </c>
      <c r="P34" s="59" t="s">
        <v>423</v>
      </c>
      <c r="Q34" s="59" t="s">
        <v>423</v>
      </c>
      <c r="R34" s="59" t="s">
        <v>423</v>
      </c>
      <c r="S34" s="154" t="s">
        <v>423</v>
      </c>
      <c r="T34" s="69" t="s">
        <v>422</v>
      </c>
      <c r="U34" s="70" t="s">
        <v>422</v>
      </c>
      <c r="V34" s="71" t="s">
        <v>422</v>
      </c>
      <c r="W34" s="156" t="s">
        <v>423</v>
      </c>
      <c r="X34" s="87" t="s">
        <v>274</v>
      </c>
    </row>
    <row r="35" spans="2:24" x14ac:dyDescent="0.2">
      <c r="B35" s="145" t="s">
        <v>30</v>
      </c>
      <c r="C35" s="58" t="s">
        <v>389</v>
      </c>
      <c r="D35" s="69" t="s">
        <v>422</v>
      </c>
      <c r="E35" s="154" t="s">
        <v>423</v>
      </c>
      <c r="F35" s="69" t="s">
        <v>422</v>
      </c>
      <c r="G35" s="70" t="s">
        <v>422</v>
      </c>
      <c r="H35" s="70" t="s">
        <v>422</v>
      </c>
      <c r="I35" s="59" t="s">
        <v>423</v>
      </c>
      <c r="J35" s="59" t="s">
        <v>423</v>
      </c>
      <c r="K35" s="59" t="s">
        <v>423</v>
      </c>
      <c r="L35" s="59" t="s">
        <v>423</v>
      </c>
      <c r="M35" s="154" t="s">
        <v>423</v>
      </c>
      <c r="N35" s="69" t="s">
        <v>422</v>
      </c>
      <c r="O35" s="59" t="s">
        <v>423</v>
      </c>
      <c r="P35" s="59" t="s">
        <v>423</v>
      </c>
      <c r="Q35" s="59" t="s">
        <v>423</v>
      </c>
      <c r="R35" s="59" t="s">
        <v>423</v>
      </c>
      <c r="S35" s="154" t="s">
        <v>423</v>
      </c>
      <c r="T35" s="69" t="s">
        <v>422</v>
      </c>
      <c r="U35" s="70" t="s">
        <v>422</v>
      </c>
      <c r="V35" s="71" t="s">
        <v>422</v>
      </c>
      <c r="W35" s="156" t="s">
        <v>423</v>
      </c>
      <c r="X35" s="87" t="s">
        <v>274</v>
      </c>
    </row>
    <row r="36" spans="2:24" x14ac:dyDescent="0.2">
      <c r="B36" s="145" t="s">
        <v>30</v>
      </c>
      <c r="C36" s="58" t="s">
        <v>405</v>
      </c>
      <c r="D36" s="69" t="s">
        <v>422</v>
      </c>
      <c r="E36" s="154" t="s">
        <v>423</v>
      </c>
      <c r="F36" s="69" t="s">
        <v>422</v>
      </c>
      <c r="G36" s="70" t="s">
        <v>422</v>
      </c>
      <c r="H36" s="70" t="s">
        <v>422</v>
      </c>
      <c r="I36" s="59" t="s">
        <v>423</v>
      </c>
      <c r="J36" s="59" t="s">
        <v>423</v>
      </c>
      <c r="K36" s="59" t="s">
        <v>423</v>
      </c>
      <c r="L36" s="59" t="s">
        <v>423</v>
      </c>
      <c r="M36" s="154" t="s">
        <v>423</v>
      </c>
      <c r="N36" s="69" t="s">
        <v>422</v>
      </c>
      <c r="O36" s="59" t="s">
        <v>423</v>
      </c>
      <c r="P36" s="59" t="s">
        <v>423</v>
      </c>
      <c r="Q36" s="59" t="s">
        <v>423</v>
      </c>
      <c r="R36" s="59" t="s">
        <v>423</v>
      </c>
      <c r="S36" s="154" t="s">
        <v>423</v>
      </c>
      <c r="T36" s="69" t="s">
        <v>422</v>
      </c>
      <c r="U36" s="70" t="s">
        <v>422</v>
      </c>
      <c r="V36" s="71" t="s">
        <v>422</v>
      </c>
      <c r="W36" s="156" t="s">
        <v>423</v>
      </c>
      <c r="X36" s="87" t="s">
        <v>274</v>
      </c>
    </row>
    <row r="37" spans="2:24" x14ac:dyDescent="0.2">
      <c r="B37" s="145" t="s">
        <v>30</v>
      </c>
      <c r="C37" s="58" t="s">
        <v>379</v>
      </c>
      <c r="D37" s="69" t="s">
        <v>422</v>
      </c>
      <c r="E37" s="71" t="s">
        <v>422</v>
      </c>
      <c r="F37" s="69" t="s">
        <v>422</v>
      </c>
      <c r="G37" s="70" t="s">
        <v>422</v>
      </c>
      <c r="H37" s="70" t="s">
        <v>422</v>
      </c>
      <c r="I37" s="59" t="s">
        <v>423</v>
      </c>
      <c r="J37" s="70" t="s">
        <v>422</v>
      </c>
      <c r="K37" s="59" t="s">
        <v>423</v>
      </c>
      <c r="L37" s="59" t="s">
        <v>423</v>
      </c>
      <c r="M37" s="154" t="s">
        <v>423</v>
      </c>
      <c r="N37" s="69" t="s">
        <v>422</v>
      </c>
      <c r="O37" s="59" t="s">
        <v>423</v>
      </c>
      <c r="P37" s="70" t="s">
        <v>422</v>
      </c>
      <c r="Q37" s="59" t="s">
        <v>423</v>
      </c>
      <c r="R37" s="59" t="s">
        <v>423</v>
      </c>
      <c r="S37" s="154" t="s">
        <v>423</v>
      </c>
      <c r="T37" s="69" t="s">
        <v>422</v>
      </c>
      <c r="U37" s="70" t="s">
        <v>422</v>
      </c>
      <c r="V37" s="71" t="s">
        <v>422</v>
      </c>
      <c r="W37" s="156" t="s">
        <v>423</v>
      </c>
      <c r="X37" s="87" t="s">
        <v>274</v>
      </c>
    </row>
    <row r="38" spans="2:24" x14ac:dyDescent="0.2">
      <c r="B38" s="145" t="s">
        <v>30</v>
      </c>
      <c r="C38" s="58" t="s">
        <v>403</v>
      </c>
      <c r="D38" s="69" t="s">
        <v>422</v>
      </c>
      <c r="E38" s="154" t="s">
        <v>423</v>
      </c>
      <c r="F38" s="69" t="s">
        <v>422</v>
      </c>
      <c r="G38" s="70" t="s">
        <v>422</v>
      </c>
      <c r="H38" s="70" t="s">
        <v>422</v>
      </c>
      <c r="I38" s="59" t="s">
        <v>423</v>
      </c>
      <c r="J38" s="59" t="s">
        <v>423</v>
      </c>
      <c r="K38" s="59" t="s">
        <v>423</v>
      </c>
      <c r="L38" s="59" t="s">
        <v>423</v>
      </c>
      <c r="M38" s="154" t="s">
        <v>423</v>
      </c>
      <c r="N38" s="69" t="s">
        <v>422</v>
      </c>
      <c r="O38" s="59" t="s">
        <v>423</v>
      </c>
      <c r="P38" s="59" t="s">
        <v>423</v>
      </c>
      <c r="Q38" s="59" t="s">
        <v>423</v>
      </c>
      <c r="R38" s="59" t="s">
        <v>423</v>
      </c>
      <c r="S38" s="154" t="s">
        <v>423</v>
      </c>
      <c r="T38" s="69" t="s">
        <v>422</v>
      </c>
      <c r="U38" s="70" t="s">
        <v>422</v>
      </c>
      <c r="V38" s="71" t="s">
        <v>422</v>
      </c>
      <c r="W38" s="156" t="s">
        <v>423</v>
      </c>
      <c r="X38" s="87" t="s">
        <v>274</v>
      </c>
    </row>
    <row r="39" spans="2:24" x14ac:dyDescent="0.2">
      <c r="B39" s="145" t="s">
        <v>30</v>
      </c>
      <c r="C39" s="58" t="s">
        <v>404</v>
      </c>
      <c r="D39" s="69" t="s">
        <v>422</v>
      </c>
      <c r="E39" s="154" t="s">
        <v>423</v>
      </c>
      <c r="F39" s="69" t="s">
        <v>422</v>
      </c>
      <c r="G39" s="70" t="s">
        <v>422</v>
      </c>
      <c r="H39" s="70" t="s">
        <v>422</v>
      </c>
      <c r="I39" s="59" t="s">
        <v>423</v>
      </c>
      <c r="J39" s="59" t="s">
        <v>423</v>
      </c>
      <c r="K39" s="59" t="s">
        <v>423</v>
      </c>
      <c r="L39" s="59" t="s">
        <v>423</v>
      </c>
      <c r="M39" s="154" t="s">
        <v>423</v>
      </c>
      <c r="N39" s="69" t="s">
        <v>422</v>
      </c>
      <c r="O39" s="59" t="s">
        <v>423</v>
      </c>
      <c r="P39" s="59" t="s">
        <v>423</v>
      </c>
      <c r="Q39" s="59" t="s">
        <v>423</v>
      </c>
      <c r="R39" s="59" t="s">
        <v>423</v>
      </c>
      <c r="S39" s="154" t="s">
        <v>423</v>
      </c>
      <c r="T39" s="69" t="s">
        <v>422</v>
      </c>
      <c r="U39" s="70" t="s">
        <v>422</v>
      </c>
      <c r="V39" s="71" t="s">
        <v>422</v>
      </c>
      <c r="W39" s="156" t="s">
        <v>423</v>
      </c>
      <c r="X39" s="87" t="s">
        <v>274</v>
      </c>
    </row>
    <row r="40" spans="2:24" x14ac:dyDescent="0.2">
      <c r="B40" s="145" t="s">
        <v>30</v>
      </c>
      <c r="C40" s="58" t="s">
        <v>400</v>
      </c>
      <c r="D40" s="69" t="s">
        <v>422</v>
      </c>
      <c r="E40" s="154" t="s">
        <v>423</v>
      </c>
      <c r="F40" s="69" t="s">
        <v>422</v>
      </c>
      <c r="G40" s="70" t="s">
        <v>422</v>
      </c>
      <c r="H40" s="70" t="s">
        <v>422</v>
      </c>
      <c r="I40" s="59" t="s">
        <v>423</v>
      </c>
      <c r="J40" s="59" t="s">
        <v>423</v>
      </c>
      <c r="K40" s="59" t="s">
        <v>423</v>
      </c>
      <c r="L40" s="59" t="s">
        <v>423</v>
      </c>
      <c r="M40" s="154" t="s">
        <v>423</v>
      </c>
      <c r="N40" s="69" t="s">
        <v>422</v>
      </c>
      <c r="O40" s="59" t="s">
        <v>423</v>
      </c>
      <c r="P40" s="59" t="s">
        <v>423</v>
      </c>
      <c r="Q40" s="59" t="s">
        <v>423</v>
      </c>
      <c r="R40" s="59" t="s">
        <v>423</v>
      </c>
      <c r="S40" s="154" t="s">
        <v>423</v>
      </c>
      <c r="T40" s="69" t="s">
        <v>422</v>
      </c>
      <c r="U40" s="70" t="s">
        <v>422</v>
      </c>
      <c r="V40" s="71" t="s">
        <v>422</v>
      </c>
      <c r="W40" s="156" t="s">
        <v>423</v>
      </c>
      <c r="X40" s="87" t="s">
        <v>274</v>
      </c>
    </row>
    <row r="41" spans="2:24" x14ac:dyDescent="0.2">
      <c r="B41" s="145" t="s">
        <v>30</v>
      </c>
      <c r="C41" s="58" t="s">
        <v>401</v>
      </c>
      <c r="D41" s="69" t="s">
        <v>422</v>
      </c>
      <c r="E41" s="154" t="s">
        <v>423</v>
      </c>
      <c r="F41" s="69" t="s">
        <v>422</v>
      </c>
      <c r="G41" s="70" t="s">
        <v>422</v>
      </c>
      <c r="H41" s="70" t="s">
        <v>422</v>
      </c>
      <c r="I41" s="59" t="s">
        <v>423</v>
      </c>
      <c r="J41" s="59" t="s">
        <v>423</v>
      </c>
      <c r="K41" s="59" t="s">
        <v>423</v>
      </c>
      <c r="L41" s="59" t="s">
        <v>423</v>
      </c>
      <c r="M41" s="154" t="s">
        <v>423</v>
      </c>
      <c r="N41" s="69" t="s">
        <v>422</v>
      </c>
      <c r="O41" s="59" t="s">
        <v>423</v>
      </c>
      <c r="P41" s="59" t="s">
        <v>423</v>
      </c>
      <c r="Q41" s="59" t="s">
        <v>423</v>
      </c>
      <c r="R41" s="59" t="s">
        <v>423</v>
      </c>
      <c r="S41" s="154" t="s">
        <v>423</v>
      </c>
      <c r="T41" s="69" t="s">
        <v>422</v>
      </c>
      <c r="U41" s="70" t="s">
        <v>422</v>
      </c>
      <c r="V41" s="71" t="s">
        <v>422</v>
      </c>
      <c r="W41" s="156" t="s">
        <v>423</v>
      </c>
      <c r="X41" s="87" t="s">
        <v>274</v>
      </c>
    </row>
    <row r="42" spans="2:24" x14ac:dyDescent="0.2">
      <c r="B42" s="145" t="s">
        <v>30</v>
      </c>
      <c r="C42" s="58" t="s">
        <v>394</v>
      </c>
      <c r="D42" s="69" t="s">
        <v>422</v>
      </c>
      <c r="E42" s="154" t="s">
        <v>423</v>
      </c>
      <c r="F42" s="69" t="s">
        <v>422</v>
      </c>
      <c r="G42" s="70" t="s">
        <v>422</v>
      </c>
      <c r="H42" s="70" t="s">
        <v>422</v>
      </c>
      <c r="I42" s="59" t="s">
        <v>423</v>
      </c>
      <c r="J42" s="59" t="s">
        <v>423</v>
      </c>
      <c r="K42" s="59" t="s">
        <v>423</v>
      </c>
      <c r="L42" s="59" t="s">
        <v>423</v>
      </c>
      <c r="M42" s="154" t="s">
        <v>423</v>
      </c>
      <c r="N42" s="69" t="s">
        <v>422</v>
      </c>
      <c r="O42" s="59" t="s">
        <v>423</v>
      </c>
      <c r="P42" s="59" t="s">
        <v>423</v>
      </c>
      <c r="Q42" s="59" t="s">
        <v>423</v>
      </c>
      <c r="R42" s="59" t="s">
        <v>423</v>
      </c>
      <c r="S42" s="154" t="s">
        <v>423</v>
      </c>
      <c r="T42" s="69" t="s">
        <v>422</v>
      </c>
      <c r="U42" s="70" t="s">
        <v>422</v>
      </c>
      <c r="V42" s="154" t="s">
        <v>423</v>
      </c>
      <c r="W42" s="156" t="s">
        <v>423</v>
      </c>
      <c r="X42" s="87" t="s">
        <v>274</v>
      </c>
    </row>
    <row r="43" spans="2:24" x14ac:dyDescent="0.2">
      <c r="B43" s="145" t="s">
        <v>30</v>
      </c>
      <c r="C43" s="58" t="s">
        <v>396</v>
      </c>
      <c r="D43" s="69" t="s">
        <v>422</v>
      </c>
      <c r="E43" s="154" t="s">
        <v>423</v>
      </c>
      <c r="F43" s="69" t="s">
        <v>422</v>
      </c>
      <c r="G43" s="70" t="s">
        <v>422</v>
      </c>
      <c r="H43" s="70" t="s">
        <v>422</v>
      </c>
      <c r="I43" s="59" t="s">
        <v>423</v>
      </c>
      <c r="J43" s="59" t="s">
        <v>423</v>
      </c>
      <c r="K43" s="59" t="s">
        <v>423</v>
      </c>
      <c r="L43" s="59" t="s">
        <v>423</v>
      </c>
      <c r="M43" s="154" t="s">
        <v>423</v>
      </c>
      <c r="N43" s="69" t="s">
        <v>422</v>
      </c>
      <c r="O43" s="59" t="s">
        <v>423</v>
      </c>
      <c r="P43" s="59" t="s">
        <v>423</v>
      </c>
      <c r="Q43" s="59" t="s">
        <v>423</v>
      </c>
      <c r="R43" s="59" t="s">
        <v>423</v>
      </c>
      <c r="S43" s="154" t="s">
        <v>423</v>
      </c>
      <c r="T43" s="69" t="s">
        <v>422</v>
      </c>
      <c r="U43" s="59" t="s">
        <v>423</v>
      </c>
      <c r="V43" s="71" t="s">
        <v>422</v>
      </c>
      <c r="W43" s="156" t="s">
        <v>423</v>
      </c>
      <c r="X43" s="87" t="s">
        <v>274</v>
      </c>
    </row>
    <row r="44" spans="2:24" x14ac:dyDescent="0.2">
      <c r="B44" s="145" t="s">
        <v>30</v>
      </c>
      <c r="C44" s="58" t="s">
        <v>397</v>
      </c>
      <c r="D44" s="69" t="s">
        <v>422</v>
      </c>
      <c r="E44" s="154" t="s">
        <v>423</v>
      </c>
      <c r="F44" s="69" t="s">
        <v>422</v>
      </c>
      <c r="G44" s="70" t="s">
        <v>422</v>
      </c>
      <c r="H44" s="70" t="s">
        <v>422</v>
      </c>
      <c r="I44" s="59" t="s">
        <v>423</v>
      </c>
      <c r="J44" s="59" t="s">
        <v>423</v>
      </c>
      <c r="K44" s="59" t="s">
        <v>423</v>
      </c>
      <c r="L44" s="59" t="s">
        <v>423</v>
      </c>
      <c r="M44" s="154" t="s">
        <v>423</v>
      </c>
      <c r="N44" s="69" t="s">
        <v>422</v>
      </c>
      <c r="O44" s="59" t="s">
        <v>423</v>
      </c>
      <c r="P44" s="59" t="s">
        <v>423</v>
      </c>
      <c r="Q44" s="59" t="s">
        <v>423</v>
      </c>
      <c r="R44" s="59" t="s">
        <v>423</v>
      </c>
      <c r="S44" s="154" t="s">
        <v>423</v>
      </c>
      <c r="T44" s="156" t="s">
        <v>423</v>
      </c>
      <c r="U44" s="70" t="s">
        <v>422</v>
      </c>
      <c r="V44" s="71" t="s">
        <v>422</v>
      </c>
      <c r="W44" s="156" t="s">
        <v>423</v>
      </c>
      <c r="X44" s="87" t="s">
        <v>274</v>
      </c>
    </row>
    <row r="45" spans="2:24" x14ac:dyDescent="0.2">
      <c r="B45" s="145" t="s">
        <v>30</v>
      </c>
      <c r="C45" s="58" t="s">
        <v>402</v>
      </c>
      <c r="D45" s="69" t="s">
        <v>422</v>
      </c>
      <c r="E45" s="154" t="s">
        <v>423</v>
      </c>
      <c r="F45" s="69" t="s">
        <v>422</v>
      </c>
      <c r="G45" s="70" t="s">
        <v>422</v>
      </c>
      <c r="H45" s="70" t="s">
        <v>422</v>
      </c>
      <c r="I45" s="59" t="s">
        <v>423</v>
      </c>
      <c r="J45" s="59" t="s">
        <v>423</v>
      </c>
      <c r="K45" s="59" t="s">
        <v>423</v>
      </c>
      <c r="L45" s="59" t="s">
        <v>423</v>
      </c>
      <c r="M45" s="154" t="s">
        <v>423</v>
      </c>
      <c r="N45" s="69" t="s">
        <v>422</v>
      </c>
      <c r="O45" s="59" t="s">
        <v>423</v>
      </c>
      <c r="P45" s="59" t="s">
        <v>423</v>
      </c>
      <c r="Q45" s="59" t="s">
        <v>423</v>
      </c>
      <c r="R45" s="59" t="s">
        <v>423</v>
      </c>
      <c r="S45" s="154" t="s">
        <v>423</v>
      </c>
      <c r="T45" s="156" t="s">
        <v>423</v>
      </c>
      <c r="U45" s="70" t="s">
        <v>422</v>
      </c>
      <c r="V45" s="71" t="s">
        <v>422</v>
      </c>
      <c r="W45" s="156" t="s">
        <v>423</v>
      </c>
      <c r="X45" s="87" t="s">
        <v>274</v>
      </c>
    </row>
    <row r="46" spans="2:24" x14ac:dyDescent="0.2">
      <c r="B46" s="145" t="s">
        <v>30</v>
      </c>
      <c r="C46" s="58" t="s">
        <v>392</v>
      </c>
      <c r="D46" s="69" t="s">
        <v>422</v>
      </c>
      <c r="E46" s="154" t="s">
        <v>423</v>
      </c>
      <c r="F46" s="69" t="s">
        <v>422</v>
      </c>
      <c r="G46" s="70" t="s">
        <v>422</v>
      </c>
      <c r="H46" s="70" t="s">
        <v>422</v>
      </c>
      <c r="I46" s="59" t="s">
        <v>423</v>
      </c>
      <c r="J46" s="59" t="s">
        <v>423</v>
      </c>
      <c r="K46" s="59" t="s">
        <v>423</v>
      </c>
      <c r="L46" s="59" t="s">
        <v>423</v>
      </c>
      <c r="M46" s="154" t="s">
        <v>423</v>
      </c>
      <c r="N46" s="69" t="s">
        <v>422</v>
      </c>
      <c r="O46" s="59" t="s">
        <v>423</v>
      </c>
      <c r="P46" s="59" t="s">
        <v>423</v>
      </c>
      <c r="Q46" s="59" t="s">
        <v>423</v>
      </c>
      <c r="R46" s="59" t="s">
        <v>423</v>
      </c>
      <c r="S46" s="154" t="s">
        <v>423</v>
      </c>
      <c r="T46" s="156" t="s">
        <v>423</v>
      </c>
      <c r="U46" s="59" t="s">
        <v>423</v>
      </c>
      <c r="V46" s="154" t="s">
        <v>423</v>
      </c>
      <c r="W46" s="156" t="s">
        <v>423</v>
      </c>
      <c r="X46" s="87" t="s">
        <v>274</v>
      </c>
    </row>
    <row r="47" spans="2:24" x14ac:dyDescent="0.2">
      <c r="B47" s="145" t="s">
        <v>30</v>
      </c>
      <c r="C47" s="58" t="s">
        <v>387</v>
      </c>
      <c r="D47" s="69" t="s">
        <v>422</v>
      </c>
      <c r="E47" s="154" t="s">
        <v>423</v>
      </c>
      <c r="F47" s="69" t="s">
        <v>422</v>
      </c>
      <c r="G47" s="70" t="s">
        <v>422</v>
      </c>
      <c r="H47" s="70" t="s">
        <v>422</v>
      </c>
      <c r="I47" s="59" t="s">
        <v>423</v>
      </c>
      <c r="J47" s="59" t="s">
        <v>423</v>
      </c>
      <c r="K47" s="59" t="s">
        <v>423</v>
      </c>
      <c r="L47" s="59" t="s">
        <v>423</v>
      </c>
      <c r="M47" s="154" t="s">
        <v>423</v>
      </c>
      <c r="N47" s="69" t="s">
        <v>422</v>
      </c>
      <c r="O47" s="59" t="s">
        <v>423</v>
      </c>
      <c r="P47" s="59" t="s">
        <v>423</v>
      </c>
      <c r="Q47" s="59" t="s">
        <v>423</v>
      </c>
      <c r="R47" s="59" t="s">
        <v>423</v>
      </c>
      <c r="S47" s="154" t="s">
        <v>423</v>
      </c>
      <c r="T47" s="156" t="s">
        <v>423</v>
      </c>
      <c r="U47" s="59" t="s">
        <v>423</v>
      </c>
      <c r="V47" s="154" t="s">
        <v>423</v>
      </c>
      <c r="W47" s="156" t="s">
        <v>423</v>
      </c>
      <c r="X47" s="87" t="s">
        <v>274</v>
      </c>
    </row>
    <row r="48" spans="2:24" x14ac:dyDescent="0.2">
      <c r="B48" s="145" t="s">
        <v>30</v>
      </c>
      <c r="C48" s="58" t="s">
        <v>384</v>
      </c>
      <c r="D48" s="69" t="s">
        <v>422</v>
      </c>
      <c r="E48" s="154" t="s">
        <v>423</v>
      </c>
      <c r="F48" s="156" t="s">
        <v>423</v>
      </c>
      <c r="G48" s="70" t="s">
        <v>422</v>
      </c>
      <c r="H48" s="70" t="s">
        <v>422</v>
      </c>
      <c r="I48" s="59" t="s">
        <v>423</v>
      </c>
      <c r="J48" s="59" t="s">
        <v>423</v>
      </c>
      <c r="K48" s="59" t="s">
        <v>423</v>
      </c>
      <c r="L48" s="59" t="s">
        <v>423</v>
      </c>
      <c r="M48" s="154" t="s">
        <v>423</v>
      </c>
      <c r="N48" s="69" t="s">
        <v>422</v>
      </c>
      <c r="O48" s="59" t="s">
        <v>423</v>
      </c>
      <c r="P48" s="59" t="s">
        <v>423</v>
      </c>
      <c r="Q48" s="59" t="s">
        <v>423</v>
      </c>
      <c r="R48" s="59" t="s">
        <v>423</v>
      </c>
      <c r="S48" s="154" t="s">
        <v>423</v>
      </c>
      <c r="T48" s="69" t="s">
        <v>422</v>
      </c>
      <c r="U48" s="70" t="s">
        <v>422</v>
      </c>
      <c r="V48" s="154" t="s">
        <v>423</v>
      </c>
      <c r="W48" s="156" t="s">
        <v>423</v>
      </c>
      <c r="X48" s="87" t="s">
        <v>274</v>
      </c>
    </row>
    <row r="49" spans="1:24" x14ac:dyDescent="0.2">
      <c r="B49" s="145" t="s">
        <v>30</v>
      </c>
      <c r="C49" s="58" t="s">
        <v>407</v>
      </c>
      <c r="D49" s="69" t="s">
        <v>422</v>
      </c>
      <c r="E49" s="154" t="s">
        <v>423</v>
      </c>
      <c r="F49" s="156" t="s">
        <v>423</v>
      </c>
      <c r="G49" s="70" t="s">
        <v>422</v>
      </c>
      <c r="H49" s="70" t="s">
        <v>422</v>
      </c>
      <c r="I49" s="59" t="s">
        <v>423</v>
      </c>
      <c r="J49" s="59" t="s">
        <v>423</v>
      </c>
      <c r="K49" s="59" t="s">
        <v>423</v>
      </c>
      <c r="L49" s="59" t="s">
        <v>423</v>
      </c>
      <c r="M49" s="154" t="s">
        <v>423</v>
      </c>
      <c r="N49" s="69" t="s">
        <v>422</v>
      </c>
      <c r="O49" s="59" t="s">
        <v>423</v>
      </c>
      <c r="P49" s="59" t="s">
        <v>423</v>
      </c>
      <c r="Q49" s="59" t="s">
        <v>423</v>
      </c>
      <c r="R49" s="59" t="s">
        <v>423</v>
      </c>
      <c r="S49" s="154" t="s">
        <v>423</v>
      </c>
      <c r="T49" s="69" t="s">
        <v>422</v>
      </c>
      <c r="U49" s="59" t="s">
        <v>423</v>
      </c>
      <c r="V49" s="154" t="s">
        <v>423</v>
      </c>
      <c r="W49" s="156" t="s">
        <v>423</v>
      </c>
      <c r="X49" s="87" t="s">
        <v>274</v>
      </c>
    </row>
    <row r="50" spans="1:24" x14ac:dyDescent="0.2">
      <c r="B50" s="145" t="s">
        <v>30</v>
      </c>
      <c r="C50" s="58" t="s">
        <v>399</v>
      </c>
      <c r="D50" s="69" t="s">
        <v>422</v>
      </c>
      <c r="E50" s="154" t="s">
        <v>423</v>
      </c>
      <c r="F50" s="156" t="s">
        <v>423</v>
      </c>
      <c r="G50" s="70" t="s">
        <v>422</v>
      </c>
      <c r="H50" s="70" t="s">
        <v>422</v>
      </c>
      <c r="I50" s="59" t="s">
        <v>423</v>
      </c>
      <c r="J50" s="59" t="s">
        <v>423</v>
      </c>
      <c r="K50" s="59" t="s">
        <v>423</v>
      </c>
      <c r="L50" s="59" t="s">
        <v>423</v>
      </c>
      <c r="M50" s="154" t="s">
        <v>423</v>
      </c>
      <c r="N50" s="69" t="s">
        <v>422</v>
      </c>
      <c r="O50" s="59" t="s">
        <v>423</v>
      </c>
      <c r="P50" s="59" t="s">
        <v>423</v>
      </c>
      <c r="Q50" s="59" t="s">
        <v>423</v>
      </c>
      <c r="R50" s="59" t="s">
        <v>423</v>
      </c>
      <c r="S50" s="154" t="s">
        <v>423</v>
      </c>
      <c r="T50" s="69" t="s">
        <v>422</v>
      </c>
      <c r="U50" s="59" t="s">
        <v>423</v>
      </c>
      <c r="V50" s="154" t="s">
        <v>423</v>
      </c>
      <c r="W50" s="156" t="s">
        <v>423</v>
      </c>
      <c r="X50" s="87" t="s">
        <v>274</v>
      </c>
    </row>
    <row r="51" spans="1:24" x14ac:dyDescent="0.2">
      <c r="A51" s="176"/>
      <c r="B51" s="145" t="s">
        <v>30</v>
      </c>
      <c r="C51" s="58" t="s">
        <v>382</v>
      </c>
      <c r="D51" s="69" t="s">
        <v>422</v>
      </c>
      <c r="E51" s="154" t="s">
        <v>423</v>
      </c>
      <c r="F51" s="156" t="s">
        <v>423</v>
      </c>
      <c r="G51" s="70" t="s">
        <v>422</v>
      </c>
      <c r="H51" s="59" t="s">
        <v>423</v>
      </c>
      <c r="I51" s="59" t="s">
        <v>423</v>
      </c>
      <c r="J51" s="59" t="s">
        <v>423</v>
      </c>
      <c r="K51" s="59" t="s">
        <v>423</v>
      </c>
      <c r="L51" s="59" t="s">
        <v>423</v>
      </c>
      <c r="M51" s="154" t="s">
        <v>423</v>
      </c>
      <c r="N51" s="69" t="s">
        <v>422</v>
      </c>
      <c r="O51" s="59" t="s">
        <v>423</v>
      </c>
      <c r="P51" s="59" t="s">
        <v>423</v>
      </c>
      <c r="Q51" s="59" t="s">
        <v>423</v>
      </c>
      <c r="R51" s="59" t="s">
        <v>423</v>
      </c>
      <c r="S51" s="154" t="s">
        <v>423</v>
      </c>
      <c r="T51" s="69" t="s">
        <v>422</v>
      </c>
      <c r="U51" s="59" t="s">
        <v>423</v>
      </c>
      <c r="V51" s="71" t="s">
        <v>422</v>
      </c>
      <c r="W51" s="156" t="s">
        <v>423</v>
      </c>
      <c r="X51" s="87" t="s">
        <v>274</v>
      </c>
    </row>
    <row r="52" spans="1:24" x14ac:dyDescent="0.2">
      <c r="B52" s="145" t="s">
        <v>30</v>
      </c>
      <c r="C52" s="58" t="s">
        <v>380</v>
      </c>
      <c r="D52" s="69" t="s">
        <v>422</v>
      </c>
      <c r="E52" s="154" t="s">
        <v>423</v>
      </c>
      <c r="F52" s="156" t="s">
        <v>423</v>
      </c>
      <c r="G52" s="70" t="s">
        <v>422</v>
      </c>
      <c r="H52" s="59" t="s">
        <v>423</v>
      </c>
      <c r="I52" s="59" t="s">
        <v>423</v>
      </c>
      <c r="J52" s="59" t="s">
        <v>423</v>
      </c>
      <c r="K52" s="70" t="s">
        <v>422</v>
      </c>
      <c r="L52" s="70" t="s">
        <v>422</v>
      </c>
      <c r="M52" s="71" t="s">
        <v>422</v>
      </c>
      <c r="N52" s="69" t="s">
        <v>422</v>
      </c>
      <c r="O52" s="59" t="s">
        <v>423</v>
      </c>
      <c r="P52" s="59" t="s">
        <v>423</v>
      </c>
      <c r="Q52" s="70" t="s">
        <v>422</v>
      </c>
      <c r="R52" s="70" t="s">
        <v>422</v>
      </c>
      <c r="S52" s="71" t="s">
        <v>422</v>
      </c>
      <c r="T52" s="69" t="s">
        <v>422</v>
      </c>
      <c r="U52" s="59" t="s">
        <v>423</v>
      </c>
      <c r="V52" s="154" t="s">
        <v>423</v>
      </c>
      <c r="W52" s="69" t="s">
        <v>422</v>
      </c>
      <c r="X52" s="87" t="s">
        <v>274</v>
      </c>
    </row>
    <row r="53" spans="1:24" x14ac:dyDescent="0.2">
      <c r="B53" s="145" t="s">
        <v>30</v>
      </c>
      <c r="C53" s="58" t="s">
        <v>406</v>
      </c>
      <c r="D53" s="156" t="s">
        <v>423</v>
      </c>
      <c r="E53" s="154" t="s">
        <v>423</v>
      </c>
      <c r="F53" s="69" t="s">
        <v>422</v>
      </c>
      <c r="G53" s="59" t="s">
        <v>423</v>
      </c>
      <c r="H53" s="59" t="s">
        <v>423</v>
      </c>
      <c r="I53" s="59" t="s">
        <v>423</v>
      </c>
      <c r="J53" s="59" t="s">
        <v>423</v>
      </c>
      <c r="K53" s="59" t="s">
        <v>423</v>
      </c>
      <c r="L53" s="59" t="s">
        <v>423</v>
      </c>
      <c r="M53" s="154" t="s">
        <v>423</v>
      </c>
      <c r="N53" s="69" t="s">
        <v>422</v>
      </c>
      <c r="O53" s="59" t="s">
        <v>423</v>
      </c>
      <c r="P53" s="59" t="s">
        <v>423</v>
      </c>
      <c r="Q53" s="59" t="s">
        <v>423</v>
      </c>
      <c r="R53" s="59" t="s">
        <v>423</v>
      </c>
      <c r="S53" s="154" t="s">
        <v>423</v>
      </c>
      <c r="T53" s="156" t="s">
        <v>423</v>
      </c>
      <c r="U53" s="59" t="s">
        <v>423</v>
      </c>
      <c r="V53" s="154" t="s">
        <v>423</v>
      </c>
      <c r="W53" s="156" t="s">
        <v>423</v>
      </c>
      <c r="X53" s="87" t="s">
        <v>274</v>
      </c>
    </row>
    <row r="54" spans="1:24" x14ac:dyDescent="0.2">
      <c r="B54" s="145" t="s">
        <v>30</v>
      </c>
      <c r="C54" s="58" t="s">
        <v>398</v>
      </c>
      <c r="D54" s="156" t="s">
        <v>423</v>
      </c>
      <c r="E54" s="154" t="s">
        <v>423</v>
      </c>
      <c r="F54" s="69" t="s">
        <v>422</v>
      </c>
      <c r="G54" s="59" t="s">
        <v>423</v>
      </c>
      <c r="H54" s="59" t="s">
        <v>423</v>
      </c>
      <c r="I54" s="59" t="s">
        <v>423</v>
      </c>
      <c r="J54" s="59" t="s">
        <v>423</v>
      </c>
      <c r="K54" s="59" t="s">
        <v>423</v>
      </c>
      <c r="L54" s="59" t="s">
        <v>423</v>
      </c>
      <c r="M54" s="154" t="s">
        <v>423</v>
      </c>
      <c r="N54" s="69" t="s">
        <v>422</v>
      </c>
      <c r="O54" s="59" t="s">
        <v>423</v>
      </c>
      <c r="P54" s="59" t="s">
        <v>423</v>
      </c>
      <c r="Q54" s="59" t="s">
        <v>423</v>
      </c>
      <c r="R54" s="59" t="s">
        <v>423</v>
      </c>
      <c r="S54" s="154" t="s">
        <v>423</v>
      </c>
      <c r="T54" s="156" t="s">
        <v>423</v>
      </c>
      <c r="U54" s="59" t="s">
        <v>423</v>
      </c>
      <c r="V54" s="154" t="s">
        <v>423</v>
      </c>
      <c r="W54" s="156" t="s">
        <v>423</v>
      </c>
      <c r="X54" s="87" t="s">
        <v>274</v>
      </c>
    </row>
    <row r="55" spans="1:24" x14ac:dyDescent="0.2">
      <c r="B55" s="179" t="s">
        <v>30</v>
      </c>
      <c r="C55" s="180" t="s">
        <v>378</v>
      </c>
      <c r="D55" s="158" t="s">
        <v>423</v>
      </c>
      <c r="E55" s="157" t="s">
        <v>423</v>
      </c>
      <c r="F55" s="72" t="s">
        <v>422</v>
      </c>
      <c r="G55" s="159" t="s">
        <v>423</v>
      </c>
      <c r="H55" s="159" t="s">
        <v>423</v>
      </c>
      <c r="I55" s="159" t="s">
        <v>423</v>
      </c>
      <c r="J55" s="159" t="s">
        <v>423</v>
      </c>
      <c r="K55" s="159" t="s">
        <v>423</v>
      </c>
      <c r="L55" s="159" t="s">
        <v>423</v>
      </c>
      <c r="M55" s="157" t="s">
        <v>423</v>
      </c>
      <c r="N55" s="72" t="s">
        <v>422</v>
      </c>
      <c r="O55" s="159" t="s">
        <v>423</v>
      </c>
      <c r="P55" s="159" t="s">
        <v>423</v>
      </c>
      <c r="Q55" s="159" t="s">
        <v>423</v>
      </c>
      <c r="R55" s="159" t="s">
        <v>423</v>
      </c>
      <c r="S55" s="157" t="s">
        <v>423</v>
      </c>
      <c r="T55" s="158" t="s">
        <v>423</v>
      </c>
      <c r="U55" s="159" t="s">
        <v>423</v>
      </c>
      <c r="V55" s="157" t="s">
        <v>423</v>
      </c>
      <c r="W55" s="158" t="s">
        <v>423</v>
      </c>
      <c r="X55" s="88" t="s">
        <v>274</v>
      </c>
    </row>
    <row r="56" spans="1:24" x14ac:dyDescent="0.2">
      <c r="D56" s="59"/>
      <c r="E56" s="59"/>
      <c r="F56" s="60"/>
      <c r="G56" s="59"/>
      <c r="H56" s="59"/>
      <c r="I56" s="59"/>
      <c r="J56" s="59"/>
      <c r="K56" s="59"/>
      <c r="L56" s="59"/>
      <c r="M56" s="59"/>
      <c r="N56" s="60"/>
      <c r="O56" s="59"/>
      <c r="P56" s="59"/>
      <c r="Q56" s="59"/>
      <c r="R56" s="59"/>
      <c r="S56" s="59"/>
      <c r="T56" s="59"/>
      <c r="U56" s="59"/>
      <c r="V56" s="59"/>
      <c r="W56" s="59"/>
    </row>
    <row r="57" spans="1:24" ht="16" customHeight="1" x14ac:dyDescent="0.2">
      <c r="B57" s="237" t="s">
        <v>769</v>
      </c>
      <c r="C57" s="237"/>
      <c r="D57" s="237"/>
      <c r="E57" s="237"/>
      <c r="F57" s="117"/>
      <c r="G57" s="117"/>
      <c r="H57" s="117"/>
      <c r="I57" s="117"/>
      <c r="J57" s="117"/>
      <c r="K57" s="117"/>
      <c r="L57" s="117"/>
      <c r="M57" s="117"/>
      <c r="N57" s="117"/>
      <c r="O57" s="76"/>
      <c r="P57" s="76"/>
      <c r="Q57" s="76"/>
      <c r="R57" s="76"/>
      <c r="S57" s="76"/>
      <c r="W57" s="59"/>
    </row>
    <row r="58" spans="1:24" x14ac:dyDescent="0.2">
      <c r="B58" s="237"/>
      <c r="C58" s="237"/>
      <c r="D58" s="237"/>
      <c r="E58" s="237"/>
      <c r="F58" s="117"/>
      <c r="G58" s="117"/>
      <c r="H58" s="117"/>
      <c r="I58" s="117"/>
      <c r="J58" s="117"/>
      <c r="K58" s="117"/>
      <c r="L58" s="117"/>
      <c r="M58" s="117"/>
      <c r="N58" s="117"/>
      <c r="O58" s="76"/>
      <c r="P58" s="76"/>
      <c r="Q58" s="76"/>
      <c r="R58" s="76"/>
      <c r="S58" s="76"/>
      <c r="W58" s="59"/>
    </row>
    <row r="59" spans="1:24" x14ac:dyDescent="0.2">
      <c r="B59" s="237"/>
      <c r="C59" s="237"/>
      <c r="D59" s="237"/>
      <c r="E59" s="237"/>
      <c r="W59" s="59"/>
    </row>
    <row r="60" spans="1:24" x14ac:dyDescent="0.2">
      <c r="B60" s="182"/>
      <c r="C60" s="182"/>
      <c r="D60" s="182"/>
      <c r="E60" s="182"/>
      <c r="W60" s="59"/>
    </row>
    <row r="63" spans="1:24" x14ac:dyDescent="0.2">
      <c r="D63" s="59"/>
      <c r="E63" s="59"/>
      <c r="F63" s="59"/>
      <c r="G63" s="59"/>
      <c r="H63" s="59"/>
      <c r="I63" s="60"/>
      <c r="J63" s="59"/>
      <c r="K63" s="59"/>
      <c r="L63" s="59"/>
      <c r="M63" s="59"/>
    </row>
    <row r="64" spans="1:24" x14ac:dyDescent="0.2">
      <c r="D64" s="59"/>
      <c r="E64" s="59"/>
      <c r="F64" s="59"/>
      <c r="G64" s="59"/>
      <c r="H64" s="59"/>
      <c r="I64" s="60"/>
      <c r="J64" s="59"/>
      <c r="K64" s="59"/>
      <c r="L64" s="59"/>
      <c r="M64" s="59"/>
    </row>
    <row r="65" spans="4:13" x14ac:dyDescent="0.2">
      <c r="D65" s="59"/>
      <c r="E65" s="59"/>
      <c r="F65" s="59"/>
      <c r="G65" s="59"/>
      <c r="H65" s="59"/>
      <c r="I65" s="60"/>
      <c r="J65" s="59"/>
      <c r="K65" s="59"/>
      <c r="L65" s="59"/>
      <c r="M65" s="59"/>
    </row>
    <row r="66" spans="4:13" x14ac:dyDescent="0.2">
      <c r="D66" s="59"/>
      <c r="E66" s="59"/>
      <c r="F66" s="59"/>
      <c r="G66" s="59"/>
      <c r="H66" s="59"/>
      <c r="I66" s="60"/>
      <c r="J66" s="59"/>
      <c r="K66" s="59"/>
      <c r="L66" s="59"/>
      <c r="M66" s="59"/>
    </row>
    <row r="67" spans="4:13" x14ac:dyDescent="0.2">
      <c r="D67" s="59"/>
      <c r="E67" s="59"/>
      <c r="F67" s="59"/>
      <c r="G67" s="59"/>
      <c r="H67" s="59"/>
      <c r="I67" s="59"/>
      <c r="J67" s="59"/>
      <c r="K67" s="59"/>
      <c r="L67" s="59"/>
      <c r="M67" s="59"/>
    </row>
    <row r="68" spans="4:13" x14ac:dyDescent="0.2">
      <c r="D68" s="59"/>
      <c r="E68" s="59"/>
      <c r="F68" s="59"/>
      <c r="G68" s="59"/>
      <c r="H68" s="59"/>
      <c r="I68" s="60"/>
      <c r="J68" s="59"/>
      <c r="K68" s="59"/>
      <c r="L68" s="59"/>
      <c r="M68" s="59"/>
    </row>
    <row r="69" spans="4:13" x14ac:dyDescent="0.2">
      <c r="D69" s="59"/>
      <c r="E69" s="59"/>
      <c r="F69" s="59"/>
      <c r="G69" s="59"/>
      <c r="H69" s="59"/>
      <c r="I69" s="60"/>
      <c r="J69" s="59"/>
      <c r="K69" s="59"/>
      <c r="L69" s="59"/>
      <c r="M69" s="59"/>
    </row>
    <row r="70" spans="4:13" x14ac:dyDescent="0.2">
      <c r="D70" s="59"/>
      <c r="E70" s="59"/>
      <c r="F70" s="59"/>
      <c r="G70" s="59"/>
      <c r="H70" s="59"/>
      <c r="I70" s="60"/>
      <c r="J70" s="59"/>
      <c r="K70" s="59"/>
      <c r="L70" s="59"/>
      <c r="M70" s="59"/>
    </row>
    <row r="71" spans="4:13" x14ac:dyDescent="0.2">
      <c r="D71" s="59"/>
      <c r="E71" s="59"/>
      <c r="F71" s="59"/>
      <c r="G71" s="59"/>
      <c r="H71" s="59"/>
      <c r="I71" s="59"/>
      <c r="J71" s="59"/>
      <c r="K71" s="59"/>
      <c r="L71" s="59"/>
      <c r="M71" s="59"/>
    </row>
    <row r="72" spans="4:13" x14ac:dyDescent="0.2">
      <c r="D72" s="59"/>
      <c r="E72" s="59"/>
      <c r="F72" s="59"/>
      <c r="G72" s="59"/>
      <c r="H72" s="59"/>
      <c r="I72" s="59"/>
      <c r="J72" s="59"/>
      <c r="K72" s="59"/>
      <c r="L72" s="59"/>
      <c r="M72" s="59"/>
    </row>
  </sheetData>
  <sortState xmlns:xlrd2="http://schemas.microsoft.com/office/spreadsheetml/2017/richdata2" ref="B4:X55">
    <sortCondition ref="B4:B55"/>
    <sortCondition ref="D4:D55"/>
    <sortCondition ref="F4:F55"/>
    <sortCondition ref="G4:G55"/>
    <sortCondition ref="H4:H55"/>
    <sortCondition ref="N4:N55"/>
    <sortCondition ref="T4:T55"/>
    <sortCondition ref="U4:U55"/>
    <sortCondition ref="V4:V55"/>
    <sortCondition ref="C4:C55"/>
  </sortState>
  <mergeCells count="8">
    <mergeCell ref="B57:E59"/>
    <mergeCell ref="T2:V2"/>
    <mergeCell ref="X2:X3"/>
    <mergeCell ref="D2:E2"/>
    <mergeCell ref="B2:B3"/>
    <mergeCell ref="C2:C3"/>
    <mergeCell ref="F2:M2"/>
    <mergeCell ref="N2:S2"/>
  </mergeCells>
  <phoneticPr fontId="11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DEB7F8-53C9-CE45-9445-362356060FF3}">
  <dimension ref="B2:Z335"/>
  <sheetViews>
    <sheetView topLeftCell="P1" zoomScale="88" workbookViewId="0">
      <selection activeCell="Z3" sqref="Z3"/>
    </sheetView>
  </sheetViews>
  <sheetFormatPr baseColWidth="10" defaultRowHeight="16" x14ac:dyDescent="0.2"/>
  <cols>
    <col min="1" max="1" width="10.83203125" style="7" customWidth="1"/>
    <col min="2" max="2" width="9.83203125" style="7" bestFit="1" customWidth="1"/>
    <col min="3" max="3" width="8.83203125" style="7" bestFit="1" customWidth="1"/>
    <col min="4" max="4" width="9" style="7" bestFit="1" customWidth="1"/>
    <col min="5" max="5" width="8.83203125" style="7" bestFit="1" customWidth="1"/>
    <col min="6" max="6" width="15.83203125" style="7" bestFit="1" customWidth="1"/>
    <col min="7" max="8" width="11.6640625" style="7" bestFit="1" customWidth="1"/>
    <col min="9" max="9" width="9.33203125" style="7" customWidth="1"/>
    <col min="10" max="10" width="13.5" style="7" bestFit="1" customWidth="1"/>
    <col min="11" max="11" width="2.6640625" style="7" bestFit="1" customWidth="1"/>
    <col min="12" max="12" width="19.1640625" style="7" bestFit="1" customWidth="1"/>
    <col min="13" max="13" width="18.1640625" style="7" bestFit="1" customWidth="1"/>
    <col min="14" max="14" width="7.6640625" style="7" bestFit="1" customWidth="1"/>
    <col min="15" max="15" width="5.83203125" style="7" bestFit="1" customWidth="1"/>
    <col min="16" max="16" width="6.5" style="7" bestFit="1" customWidth="1"/>
    <col min="17" max="17" width="8.1640625" style="7" bestFit="1" customWidth="1"/>
    <col min="18" max="18" width="2" style="7" bestFit="1" customWidth="1"/>
    <col min="19" max="19" width="10.83203125" style="7"/>
    <col min="20" max="20" width="18.1640625" style="7" bestFit="1" customWidth="1"/>
    <col min="21" max="21" width="19.33203125" style="7" bestFit="1" customWidth="1"/>
    <col min="22" max="22" width="11.6640625" style="7" bestFit="1" customWidth="1"/>
    <col min="23" max="25" width="10.83203125" style="7"/>
    <col min="26" max="26" width="13" style="7" bestFit="1" customWidth="1"/>
    <col min="27" max="16384" width="10.83203125" style="7"/>
  </cols>
  <sheetData>
    <row r="2" spans="2:26" x14ac:dyDescent="0.2">
      <c r="B2" s="217" t="s">
        <v>592</v>
      </c>
      <c r="C2" s="217" t="s">
        <v>591</v>
      </c>
      <c r="D2" s="217" t="s">
        <v>590</v>
      </c>
      <c r="E2" s="217" t="s">
        <v>589</v>
      </c>
      <c r="F2" s="217" t="s">
        <v>588</v>
      </c>
      <c r="G2" s="243" t="s">
        <v>587</v>
      </c>
      <c r="H2" s="243"/>
      <c r="I2" s="243"/>
      <c r="J2" s="243"/>
      <c r="K2" s="217"/>
      <c r="L2" s="217" t="s">
        <v>586</v>
      </c>
      <c r="M2" s="217" t="s">
        <v>584</v>
      </c>
      <c r="N2" s="243" t="s">
        <v>585</v>
      </c>
      <c r="O2" s="243"/>
      <c r="P2" s="243"/>
      <c r="Q2" s="217" t="s">
        <v>583</v>
      </c>
      <c r="R2" s="217"/>
      <c r="T2" s="7" t="s">
        <v>584</v>
      </c>
      <c r="U2" s="7" t="s">
        <v>594</v>
      </c>
      <c r="V2" s="7" t="s">
        <v>595</v>
      </c>
    </row>
    <row r="3" spans="2:26" x14ac:dyDescent="0.2">
      <c r="B3" s="217"/>
      <c r="C3" s="217"/>
      <c r="D3" s="217"/>
      <c r="E3" s="217"/>
      <c r="F3" s="217"/>
      <c r="G3" s="7" t="s">
        <v>580</v>
      </c>
      <c r="H3" s="7" t="s">
        <v>581</v>
      </c>
      <c r="J3" s="7" t="s">
        <v>582</v>
      </c>
      <c r="K3" s="217"/>
      <c r="L3" s="217"/>
      <c r="M3" s="217"/>
      <c r="N3" s="7" t="s">
        <v>580</v>
      </c>
      <c r="O3" s="7" t="s">
        <v>581</v>
      </c>
      <c r="P3" s="7" t="s">
        <v>582</v>
      </c>
      <c r="Q3" s="217"/>
      <c r="R3" s="217"/>
      <c r="T3" s="7" t="s">
        <v>568</v>
      </c>
      <c r="U3" s="7">
        <v>1</v>
      </c>
      <c r="V3" s="146">
        <f t="shared" ref="V3:V12" si="0">U3/327</f>
        <v>3.0581039755351682E-3</v>
      </c>
      <c r="Y3" s="147"/>
      <c r="Z3" s="17"/>
    </row>
    <row r="4" spans="2:26" x14ac:dyDescent="0.2">
      <c r="B4" s="7">
        <v>290</v>
      </c>
      <c r="C4" s="7">
        <v>23.2</v>
      </c>
      <c r="D4" s="7">
        <v>19.399999999999999</v>
      </c>
      <c r="E4" s="7">
        <v>0</v>
      </c>
      <c r="F4" s="7" t="s">
        <v>593</v>
      </c>
      <c r="G4" s="7">
        <v>1933829</v>
      </c>
      <c r="H4" s="7">
        <v>1933848</v>
      </c>
      <c r="I4" s="7">
        <f t="shared" ref="I4:I67" si="1">H4-G4</f>
        <v>19</v>
      </c>
      <c r="J4" s="17">
        <v>-54008675</v>
      </c>
      <c r="K4" s="7" t="s">
        <v>141</v>
      </c>
      <c r="L4" s="7" t="s">
        <v>567</v>
      </c>
      <c r="M4" s="7" t="s">
        <v>568</v>
      </c>
      <c r="N4" s="7">
        <v>-346</v>
      </c>
      <c r="O4" s="7">
        <v>190</v>
      </c>
      <c r="P4" s="7">
        <v>77</v>
      </c>
      <c r="Q4" s="7">
        <v>689881</v>
      </c>
      <c r="T4" s="7" t="s">
        <v>487</v>
      </c>
      <c r="U4" s="7">
        <v>1</v>
      </c>
      <c r="V4" s="146">
        <f t="shared" si="0"/>
        <v>3.0581039755351682E-3</v>
      </c>
      <c r="Y4" s="147"/>
    </row>
    <row r="5" spans="2:26" x14ac:dyDescent="0.2">
      <c r="B5" s="7">
        <v>689</v>
      </c>
      <c r="C5" s="7">
        <v>27.2</v>
      </c>
      <c r="D5" s="7">
        <v>2.9</v>
      </c>
      <c r="E5" s="7">
        <v>2</v>
      </c>
      <c r="F5" s="7" t="s">
        <v>593</v>
      </c>
      <c r="G5" s="7">
        <v>1761010</v>
      </c>
      <c r="H5" s="7">
        <v>1761351</v>
      </c>
      <c r="I5" s="7">
        <f t="shared" si="1"/>
        <v>341</v>
      </c>
      <c r="J5" s="17">
        <v>-54181172</v>
      </c>
      <c r="K5" s="7" t="s">
        <v>462</v>
      </c>
      <c r="L5" s="7" t="s">
        <v>480</v>
      </c>
      <c r="M5" s="7" t="s">
        <v>481</v>
      </c>
      <c r="N5" s="7">
        <v>576</v>
      </c>
      <c r="O5" s="7">
        <v>920</v>
      </c>
      <c r="P5" s="7">
        <v>-1</v>
      </c>
      <c r="Q5" s="7">
        <v>689594</v>
      </c>
      <c r="T5" s="7" t="s">
        <v>575</v>
      </c>
      <c r="U5" s="7">
        <v>2</v>
      </c>
      <c r="V5" s="146">
        <f t="shared" si="0"/>
        <v>6.1162079510703364E-3</v>
      </c>
      <c r="Y5" s="147"/>
    </row>
    <row r="6" spans="2:26" x14ac:dyDescent="0.2">
      <c r="B6" s="7">
        <v>261</v>
      </c>
      <c r="C6" s="7">
        <v>10</v>
      </c>
      <c r="D6" s="7">
        <v>2</v>
      </c>
      <c r="E6" s="7">
        <v>2</v>
      </c>
      <c r="F6" s="7" t="s">
        <v>593</v>
      </c>
      <c r="G6" s="7">
        <v>1771754</v>
      </c>
      <c r="H6" s="7">
        <v>1771804</v>
      </c>
      <c r="I6" s="7">
        <f t="shared" si="1"/>
        <v>50</v>
      </c>
      <c r="J6" s="17">
        <v>-54170719</v>
      </c>
      <c r="K6" s="7" t="s">
        <v>462</v>
      </c>
      <c r="L6" s="7" t="s">
        <v>499</v>
      </c>
      <c r="M6" s="7" t="s">
        <v>481</v>
      </c>
      <c r="N6" s="7">
        <v>1058</v>
      </c>
      <c r="O6" s="7">
        <v>1108</v>
      </c>
      <c r="P6" s="7">
        <v>-51</v>
      </c>
      <c r="Q6" s="7">
        <v>689611</v>
      </c>
      <c r="T6" s="7" t="s">
        <v>558</v>
      </c>
      <c r="U6" s="7">
        <v>3</v>
      </c>
      <c r="V6" s="146">
        <f t="shared" si="0"/>
        <v>9.1743119266055051E-3</v>
      </c>
      <c r="Y6" s="147"/>
    </row>
    <row r="7" spans="2:26" x14ac:dyDescent="0.2">
      <c r="B7" s="7">
        <v>753</v>
      </c>
      <c r="C7" s="7">
        <v>18.2</v>
      </c>
      <c r="D7" s="7">
        <v>2.1</v>
      </c>
      <c r="E7" s="7">
        <v>3.8</v>
      </c>
      <c r="F7" s="7" t="s">
        <v>593</v>
      </c>
      <c r="G7" s="7">
        <v>1781654</v>
      </c>
      <c r="H7" s="7">
        <v>1781893</v>
      </c>
      <c r="I7" s="7">
        <f t="shared" si="1"/>
        <v>239</v>
      </c>
      <c r="J7" s="17">
        <v>-54160630</v>
      </c>
      <c r="K7" s="7" t="s">
        <v>462</v>
      </c>
      <c r="L7" s="7" t="s">
        <v>512</v>
      </c>
      <c r="M7" s="7" t="s">
        <v>481</v>
      </c>
      <c r="N7" s="7">
        <v>848</v>
      </c>
      <c r="O7" s="7">
        <v>1083</v>
      </c>
      <c r="P7" s="7">
        <v>0</v>
      </c>
      <c r="Q7" s="7">
        <v>689634</v>
      </c>
      <c r="T7" s="7" t="s">
        <v>464</v>
      </c>
      <c r="U7" s="7">
        <v>7</v>
      </c>
      <c r="V7" s="146">
        <f t="shared" si="0"/>
        <v>2.1406727828746176E-2</v>
      </c>
      <c r="Y7" s="147"/>
    </row>
    <row r="8" spans="2:26" x14ac:dyDescent="0.2">
      <c r="B8" s="7">
        <v>233</v>
      </c>
      <c r="C8" s="7">
        <v>17.899999999999999</v>
      </c>
      <c r="D8" s="7">
        <v>0</v>
      </c>
      <c r="E8" s="7">
        <v>0</v>
      </c>
      <c r="F8" s="7" t="s">
        <v>593</v>
      </c>
      <c r="G8" s="7">
        <v>1784598</v>
      </c>
      <c r="H8" s="7">
        <v>1784636</v>
      </c>
      <c r="I8" s="7">
        <f t="shared" si="1"/>
        <v>38</v>
      </c>
      <c r="J8" s="17">
        <v>-54157887</v>
      </c>
      <c r="K8" s="7" t="s">
        <v>141</v>
      </c>
      <c r="L8" s="7" t="s">
        <v>518</v>
      </c>
      <c r="M8" s="7" t="s">
        <v>481</v>
      </c>
      <c r="N8" s="7">
        <v>-275</v>
      </c>
      <c r="O8" s="7">
        <v>147</v>
      </c>
      <c r="P8" s="7">
        <v>109</v>
      </c>
      <c r="Q8" s="7">
        <v>689641</v>
      </c>
      <c r="T8" s="7" t="s">
        <v>461</v>
      </c>
      <c r="U8" s="7">
        <v>12</v>
      </c>
      <c r="V8" s="146">
        <f t="shared" si="0"/>
        <v>3.669724770642202E-2</v>
      </c>
      <c r="Y8" s="147"/>
    </row>
    <row r="9" spans="2:26" x14ac:dyDescent="0.2">
      <c r="B9" s="7">
        <v>410</v>
      </c>
      <c r="C9" s="7">
        <v>21.9</v>
      </c>
      <c r="D9" s="7">
        <v>0.8</v>
      </c>
      <c r="E9" s="7">
        <v>0</v>
      </c>
      <c r="F9" s="7" t="s">
        <v>593</v>
      </c>
      <c r="G9" s="7">
        <v>1785148</v>
      </c>
      <c r="H9" s="7">
        <v>1785270</v>
      </c>
      <c r="I9" s="7">
        <f t="shared" si="1"/>
        <v>122</v>
      </c>
      <c r="J9" s="17">
        <v>-54157253</v>
      </c>
      <c r="K9" s="7" t="s">
        <v>462</v>
      </c>
      <c r="L9" s="7" t="s">
        <v>520</v>
      </c>
      <c r="M9" s="7" t="s">
        <v>481</v>
      </c>
      <c r="N9" s="7">
        <v>28</v>
      </c>
      <c r="O9" s="7">
        <v>151</v>
      </c>
      <c r="P9" s="7">
        <v>-164</v>
      </c>
      <c r="Q9" s="7">
        <v>689643</v>
      </c>
      <c r="T9" s="7" t="s">
        <v>481</v>
      </c>
      <c r="U9" s="7">
        <v>25</v>
      </c>
      <c r="V9" s="146">
        <f t="shared" si="0"/>
        <v>7.64525993883792E-2</v>
      </c>
      <c r="Y9" s="147"/>
    </row>
    <row r="10" spans="2:26" x14ac:dyDescent="0.2">
      <c r="B10" s="7">
        <v>372</v>
      </c>
      <c r="C10" s="7">
        <v>29.1</v>
      </c>
      <c r="D10" s="7">
        <v>0.5</v>
      </c>
      <c r="E10" s="7">
        <v>7.3</v>
      </c>
      <c r="F10" s="7" t="s">
        <v>593</v>
      </c>
      <c r="G10" s="7">
        <v>1785491</v>
      </c>
      <c r="H10" s="7">
        <v>1785679</v>
      </c>
      <c r="I10" s="7">
        <f t="shared" si="1"/>
        <v>188</v>
      </c>
      <c r="J10" s="17">
        <v>-54156844</v>
      </c>
      <c r="K10" s="7" t="s">
        <v>141</v>
      </c>
      <c r="L10" s="7" t="s">
        <v>518</v>
      </c>
      <c r="M10" s="7" t="s">
        <v>481</v>
      </c>
      <c r="N10" s="7">
        <v>0</v>
      </c>
      <c r="O10" s="7">
        <v>422</v>
      </c>
      <c r="P10" s="7">
        <v>246</v>
      </c>
      <c r="Q10" s="7">
        <v>689645</v>
      </c>
      <c r="T10" s="7" t="s">
        <v>466</v>
      </c>
      <c r="U10" s="7">
        <v>33</v>
      </c>
      <c r="V10" s="146">
        <f t="shared" si="0"/>
        <v>0.10091743119266056</v>
      </c>
      <c r="Y10" s="147"/>
    </row>
    <row r="11" spans="2:26" x14ac:dyDescent="0.2">
      <c r="B11" s="7">
        <v>310</v>
      </c>
      <c r="C11" s="7">
        <v>23.1</v>
      </c>
      <c r="D11" s="7">
        <v>3.2</v>
      </c>
      <c r="E11" s="7">
        <v>3.2</v>
      </c>
      <c r="F11" s="7" t="s">
        <v>593</v>
      </c>
      <c r="G11" s="7">
        <v>1805196</v>
      </c>
      <c r="H11" s="7">
        <v>1805320</v>
      </c>
      <c r="I11" s="7">
        <f t="shared" si="1"/>
        <v>124</v>
      </c>
      <c r="J11" s="17">
        <v>-54137203</v>
      </c>
      <c r="K11" s="7" t="s">
        <v>462</v>
      </c>
      <c r="L11" s="7" t="s">
        <v>545</v>
      </c>
      <c r="M11" s="7" t="s">
        <v>481</v>
      </c>
      <c r="N11" s="7">
        <v>3</v>
      </c>
      <c r="O11" s="7">
        <v>127</v>
      </c>
      <c r="P11" s="7">
        <v>-107</v>
      </c>
      <c r="Q11" s="7">
        <v>689678</v>
      </c>
      <c r="T11" s="7" t="s">
        <v>484</v>
      </c>
      <c r="U11" s="7">
        <v>34</v>
      </c>
      <c r="V11" s="146">
        <f t="shared" si="0"/>
        <v>0.10397553516819572</v>
      </c>
      <c r="Y11" s="147"/>
    </row>
    <row r="12" spans="2:26" x14ac:dyDescent="0.2">
      <c r="B12" s="7">
        <v>901</v>
      </c>
      <c r="C12" s="7">
        <v>23.9</v>
      </c>
      <c r="D12" s="7">
        <v>4.4000000000000004</v>
      </c>
      <c r="E12" s="7">
        <v>4.2</v>
      </c>
      <c r="F12" s="7" t="s">
        <v>593</v>
      </c>
      <c r="G12" s="7">
        <v>1812375</v>
      </c>
      <c r="H12" s="7">
        <v>1813152</v>
      </c>
      <c r="I12" s="7">
        <f t="shared" si="1"/>
        <v>777</v>
      </c>
      <c r="J12" s="17">
        <v>-54129371</v>
      </c>
      <c r="K12" s="7" t="s">
        <v>462</v>
      </c>
      <c r="L12" s="7" t="s">
        <v>547</v>
      </c>
      <c r="M12" s="7" t="s">
        <v>481</v>
      </c>
      <c r="N12" s="7">
        <v>66</v>
      </c>
      <c r="O12" s="7">
        <v>1032</v>
      </c>
      <c r="P12" s="7">
        <v>0</v>
      </c>
      <c r="Q12" s="7">
        <v>689688</v>
      </c>
      <c r="T12" s="7" t="s">
        <v>469</v>
      </c>
      <c r="U12" s="7">
        <v>209</v>
      </c>
      <c r="V12" s="146">
        <f t="shared" si="0"/>
        <v>0.63914373088685017</v>
      </c>
      <c r="Y12" s="147"/>
    </row>
    <row r="13" spans="2:26" x14ac:dyDescent="0.2">
      <c r="B13" s="7">
        <v>3178</v>
      </c>
      <c r="C13" s="7">
        <v>24.2</v>
      </c>
      <c r="D13" s="7">
        <v>1.4</v>
      </c>
      <c r="E13" s="7">
        <v>2.7</v>
      </c>
      <c r="F13" s="7" t="s">
        <v>593</v>
      </c>
      <c r="G13" s="7">
        <v>1813424</v>
      </c>
      <c r="H13" s="7">
        <v>1815134</v>
      </c>
      <c r="I13" s="7">
        <f t="shared" si="1"/>
        <v>1710</v>
      </c>
      <c r="J13" s="17">
        <v>-54127389</v>
      </c>
      <c r="K13" s="7" t="s">
        <v>462</v>
      </c>
      <c r="L13" s="7" t="s">
        <v>548</v>
      </c>
      <c r="M13" s="7" t="s">
        <v>481</v>
      </c>
      <c r="N13" s="7">
        <v>295</v>
      </c>
      <c r="O13" s="7">
        <v>2584</v>
      </c>
      <c r="P13" s="7">
        <v>-3</v>
      </c>
      <c r="Q13" s="7">
        <v>689689</v>
      </c>
      <c r="T13" s="7" t="s">
        <v>214</v>
      </c>
      <c r="U13" s="7">
        <f>SUM(U3:U12)</f>
        <v>327</v>
      </c>
    </row>
    <row r="14" spans="2:26" x14ac:dyDescent="0.2">
      <c r="B14" s="7">
        <v>342</v>
      </c>
      <c r="C14" s="7">
        <v>31.4</v>
      </c>
      <c r="D14" s="7">
        <v>0.4</v>
      </c>
      <c r="E14" s="7">
        <v>0</v>
      </c>
      <c r="F14" s="7" t="s">
        <v>593</v>
      </c>
      <c r="G14" s="7">
        <v>1815218</v>
      </c>
      <c r="H14" s="7">
        <v>1815459</v>
      </c>
      <c r="I14" s="7">
        <f t="shared" si="1"/>
        <v>241</v>
      </c>
      <c r="J14" s="17">
        <v>-54127064</v>
      </c>
      <c r="K14" s="7" t="s">
        <v>462</v>
      </c>
      <c r="L14" s="7" t="s">
        <v>549</v>
      </c>
      <c r="M14" s="7" t="s">
        <v>481</v>
      </c>
      <c r="N14" s="7">
        <v>46</v>
      </c>
      <c r="O14" s="7">
        <v>288</v>
      </c>
      <c r="P14" s="7">
        <v>-7</v>
      </c>
      <c r="Q14" s="7">
        <v>689690</v>
      </c>
      <c r="R14" s="7" t="s">
        <v>474</v>
      </c>
    </row>
    <row r="15" spans="2:26" x14ac:dyDescent="0.2">
      <c r="B15" s="7">
        <v>2747</v>
      </c>
      <c r="C15" s="7">
        <v>20.7</v>
      </c>
      <c r="D15" s="7">
        <v>2</v>
      </c>
      <c r="E15" s="7">
        <v>1</v>
      </c>
      <c r="F15" s="7" t="s">
        <v>593</v>
      </c>
      <c r="G15" s="7">
        <v>1815463</v>
      </c>
      <c r="H15" s="7">
        <v>1816261</v>
      </c>
      <c r="I15" s="7">
        <f t="shared" si="1"/>
        <v>798</v>
      </c>
      <c r="J15" s="17">
        <v>-54126262</v>
      </c>
      <c r="K15" s="7" t="s">
        <v>462</v>
      </c>
      <c r="L15" s="7" t="s">
        <v>550</v>
      </c>
      <c r="M15" s="7" t="s">
        <v>481</v>
      </c>
      <c r="N15" s="7">
        <v>1</v>
      </c>
      <c r="O15" s="7">
        <v>807</v>
      </c>
      <c r="P15" s="7">
        <v>0</v>
      </c>
      <c r="Q15" s="7">
        <v>689691</v>
      </c>
    </row>
    <row r="16" spans="2:26" x14ac:dyDescent="0.2">
      <c r="B16" s="7">
        <v>310</v>
      </c>
      <c r="C16" s="7">
        <v>23.1</v>
      </c>
      <c r="D16" s="7">
        <v>3.2</v>
      </c>
      <c r="E16" s="7">
        <v>3.2</v>
      </c>
      <c r="F16" s="7" t="s">
        <v>593</v>
      </c>
      <c r="G16" s="7">
        <v>1831649</v>
      </c>
      <c r="H16" s="7">
        <v>1831773</v>
      </c>
      <c r="I16" s="7">
        <f t="shared" si="1"/>
        <v>124</v>
      </c>
      <c r="J16" s="17">
        <v>-54110750</v>
      </c>
      <c r="K16" s="7" t="s">
        <v>462</v>
      </c>
      <c r="L16" s="7" t="s">
        <v>545</v>
      </c>
      <c r="M16" s="7" t="s">
        <v>481</v>
      </c>
      <c r="N16" s="7">
        <v>3</v>
      </c>
      <c r="O16" s="7">
        <v>127</v>
      </c>
      <c r="P16" s="7">
        <v>-107</v>
      </c>
      <c r="Q16" s="7">
        <v>689727</v>
      </c>
    </row>
    <row r="17" spans="2:18" x14ac:dyDescent="0.2">
      <c r="B17" s="7">
        <v>716</v>
      </c>
      <c r="C17" s="7">
        <v>24.8</v>
      </c>
      <c r="D17" s="7">
        <v>4</v>
      </c>
      <c r="E17" s="7">
        <v>3.5</v>
      </c>
      <c r="F17" s="7" t="s">
        <v>593</v>
      </c>
      <c r="G17" s="7">
        <v>1838798</v>
      </c>
      <c r="H17" s="7">
        <v>1839572</v>
      </c>
      <c r="I17" s="7">
        <f t="shared" si="1"/>
        <v>774</v>
      </c>
      <c r="J17" s="17">
        <v>-54102951</v>
      </c>
      <c r="K17" s="7" t="s">
        <v>462</v>
      </c>
      <c r="L17" s="7" t="s">
        <v>547</v>
      </c>
      <c r="M17" s="7" t="s">
        <v>481</v>
      </c>
      <c r="N17" s="7">
        <v>66</v>
      </c>
      <c r="O17" s="7">
        <v>1032</v>
      </c>
      <c r="P17" s="7">
        <v>0</v>
      </c>
      <c r="Q17" s="7">
        <v>689737</v>
      </c>
    </row>
    <row r="18" spans="2:18" x14ac:dyDescent="0.2">
      <c r="B18" s="7">
        <v>3013</v>
      </c>
      <c r="C18" s="7">
        <v>24.1</v>
      </c>
      <c r="D18" s="7">
        <v>1.5</v>
      </c>
      <c r="E18" s="7">
        <v>3.1</v>
      </c>
      <c r="F18" s="7" t="s">
        <v>593</v>
      </c>
      <c r="G18" s="7">
        <v>1839849</v>
      </c>
      <c r="H18" s="7">
        <v>1841558</v>
      </c>
      <c r="I18" s="7">
        <f t="shared" si="1"/>
        <v>1709</v>
      </c>
      <c r="J18" s="17">
        <v>-54100965</v>
      </c>
      <c r="K18" s="7" t="s">
        <v>462</v>
      </c>
      <c r="L18" s="7" t="s">
        <v>548</v>
      </c>
      <c r="M18" s="7" t="s">
        <v>481</v>
      </c>
      <c r="N18" s="7">
        <v>26</v>
      </c>
      <c r="O18" s="7">
        <v>1709</v>
      </c>
      <c r="P18" s="7">
        <v>-6</v>
      </c>
      <c r="Q18" s="7">
        <v>689738</v>
      </c>
    </row>
    <row r="19" spans="2:18" x14ac:dyDescent="0.2">
      <c r="B19" s="7">
        <v>325</v>
      </c>
      <c r="C19" s="7">
        <v>31.1</v>
      </c>
      <c r="D19" s="7">
        <v>0.8</v>
      </c>
      <c r="E19" s="7">
        <v>0</v>
      </c>
      <c r="F19" s="7" t="s">
        <v>593</v>
      </c>
      <c r="G19" s="7">
        <v>1841637</v>
      </c>
      <c r="H19" s="7">
        <v>1841877</v>
      </c>
      <c r="I19" s="7">
        <f t="shared" si="1"/>
        <v>240</v>
      </c>
      <c r="J19" s="17">
        <v>-54100646</v>
      </c>
      <c r="K19" s="7" t="s">
        <v>462</v>
      </c>
      <c r="L19" s="7" t="s">
        <v>549</v>
      </c>
      <c r="M19" s="7" t="s">
        <v>481</v>
      </c>
      <c r="N19" s="7">
        <v>46</v>
      </c>
      <c r="O19" s="7">
        <v>288</v>
      </c>
      <c r="P19" s="7">
        <v>-7</v>
      </c>
      <c r="Q19" s="7">
        <v>689739</v>
      </c>
      <c r="R19" s="7" t="s">
        <v>474</v>
      </c>
    </row>
    <row r="20" spans="2:18" x14ac:dyDescent="0.2">
      <c r="B20" s="7">
        <v>2335</v>
      </c>
      <c r="C20" s="7">
        <v>21.5</v>
      </c>
      <c r="D20" s="7">
        <v>2.5</v>
      </c>
      <c r="E20" s="7">
        <v>2.2000000000000002</v>
      </c>
      <c r="F20" s="7" t="s">
        <v>593</v>
      </c>
      <c r="G20" s="7">
        <v>1841879</v>
      </c>
      <c r="H20" s="7">
        <v>1842683</v>
      </c>
      <c r="I20" s="7">
        <f t="shared" si="1"/>
        <v>804</v>
      </c>
      <c r="J20" s="17">
        <v>-54099840</v>
      </c>
      <c r="K20" s="7" t="s">
        <v>462</v>
      </c>
      <c r="L20" s="7" t="s">
        <v>550</v>
      </c>
      <c r="M20" s="7" t="s">
        <v>481</v>
      </c>
      <c r="N20" s="7">
        <v>1</v>
      </c>
      <c r="O20" s="7">
        <v>807</v>
      </c>
      <c r="P20" s="7">
        <v>0</v>
      </c>
      <c r="Q20" s="7">
        <v>689740</v>
      </c>
    </row>
    <row r="21" spans="2:18" x14ac:dyDescent="0.2">
      <c r="B21" s="7">
        <v>310</v>
      </c>
      <c r="C21" s="7">
        <v>23.1</v>
      </c>
      <c r="D21" s="7">
        <v>3.2</v>
      </c>
      <c r="E21" s="7">
        <v>3.2</v>
      </c>
      <c r="F21" s="7" t="s">
        <v>593</v>
      </c>
      <c r="G21" s="7">
        <v>1862059</v>
      </c>
      <c r="H21" s="7">
        <v>1862183</v>
      </c>
      <c r="I21" s="7">
        <f t="shared" si="1"/>
        <v>124</v>
      </c>
      <c r="J21" s="17">
        <v>-54080340</v>
      </c>
      <c r="K21" s="7" t="s">
        <v>462</v>
      </c>
      <c r="L21" s="7" t="s">
        <v>545</v>
      </c>
      <c r="M21" s="7" t="s">
        <v>481</v>
      </c>
      <c r="N21" s="7">
        <v>3</v>
      </c>
      <c r="O21" s="7">
        <v>127</v>
      </c>
      <c r="P21" s="7">
        <v>-107</v>
      </c>
      <c r="Q21" s="7">
        <v>689770</v>
      </c>
    </row>
    <row r="22" spans="2:18" x14ac:dyDescent="0.2">
      <c r="B22" s="7">
        <v>695</v>
      </c>
      <c r="C22" s="7">
        <v>25.5</v>
      </c>
      <c r="D22" s="7">
        <v>3.8</v>
      </c>
      <c r="E22" s="7">
        <v>3.2</v>
      </c>
      <c r="F22" s="7" t="s">
        <v>593</v>
      </c>
      <c r="G22" s="7">
        <v>1869200</v>
      </c>
      <c r="H22" s="7">
        <v>1869884</v>
      </c>
      <c r="I22" s="7">
        <f t="shared" si="1"/>
        <v>684</v>
      </c>
      <c r="J22" s="17">
        <v>-54072639</v>
      </c>
      <c r="K22" s="7" t="s">
        <v>462</v>
      </c>
      <c r="L22" s="7" t="s">
        <v>563</v>
      </c>
      <c r="M22" s="7" t="s">
        <v>481</v>
      </c>
      <c r="N22" s="7">
        <v>344</v>
      </c>
      <c r="O22" s="7">
        <v>1032</v>
      </c>
      <c r="P22" s="7">
        <v>0</v>
      </c>
      <c r="Q22" s="7">
        <v>689780</v>
      </c>
    </row>
    <row r="23" spans="2:18" x14ac:dyDescent="0.2">
      <c r="B23" s="7">
        <v>3072</v>
      </c>
      <c r="C23" s="7">
        <v>23.9</v>
      </c>
      <c r="D23" s="7">
        <v>1.8</v>
      </c>
      <c r="E23" s="7">
        <v>3.6</v>
      </c>
      <c r="F23" s="7" t="s">
        <v>593</v>
      </c>
      <c r="G23" s="7">
        <v>1870261</v>
      </c>
      <c r="H23" s="7">
        <v>1871975</v>
      </c>
      <c r="I23" s="7">
        <f t="shared" si="1"/>
        <v>1714</v>
      </c>
      <c r="J23" s="17">
        <v>-54070548</v>
      </c>
      <c r="K23" s="7" t="s">
        <v>462</v>
      </c>
      <c r="L23" s="7" t="s">
        <v>548</v>
      </c>
      <c r="M23" s="7" t="s">
        <v>481</v>
      </c>
      <c r="N23" s="7">
        <v>26</v>
      </c>
      <c r="O23" s="7">
        <v>1710</v>
      </c>
      <c r="P23" s="7">
        <v>-5</v>
      </c>
      <c r="Q23" s="7">
        <v>689781</v>
      </c>
    </row>
    <row r="24" spans="2:18" x14ac:dyDescent="0.2">
      <c r="B24" s="7">
        <v>268</v>
      </c>
      <c r="C24" s="7">
        <v>30.5</v>
      </c>
      <c r="D24" s="7">
        <v>1.3</v>
      </c>
      <c r="E24" s="7">
        <v>0</v>
      </c>
      <c r="F24" s="7" t="s">
        <v>593</v>
      </c>
      <c r="G24" s="7">
        <v>1872072</v>
      </c>
      <c r="H24" s="7">
        <v>1872297</v>
      </c>
      <c r="I24" s="7">
        <f t="shared" si="1"/>
        <v>225</v>
      </c>
      <c r="J24" s="17">
        <v>-54070226</v>
      </c>
      <c r="K24" s="7" t="s">
        <v>462</v>
      </c>
      <c r="L24" s="7" t="s">
        <v>549</v>
      </c>
      <c r="M24" s="7" t="s">
        <v>481</v>
      </c>
      <c r="N24" s="7">
        <v>60</v>
      </c>
      <c r="O24" s="7">
        <v>288</v>
      </c>
      <c r="P24" s="7">
        <v>-7</v>
      </c>
      <c r="Q24" s="7">
        <v>689782</v>
      </c>
    </row>
    <row r="25" spans="2:18" x14ac:dyDescent="0.2">
      <c r="B25" s="7">
        <v>2283</v>
      </c>
      <c r="C25" s="7">
        <v>21.6</v>
      </c>
      <c r="D25" s="7">
        <v>2.9</v>
      </c>
      <c r="E25" s="7">
        <v>2.4</v>
      </c>
      <c r="F25" s="7" t="s">
        <v>593</v>
      </c>
      <c r="G25" s="7">
        <v>1872301</v>
      </c>
      <c r="H25" s="7">
        <v>1873101</v>
      </c>
      <c r="I25" s="7">
        <f t="shared" si="1"/>
        <v>800</v>
      </c>
      <c r="J25" s="17">
        <v>-54069422</v>
      </c>
      <c r="K25" s="7" t="s">
        <v>462</v>
      </c>
      <c r="L25" s="7" t="s">
        <v>550</v>
      </c>
      <c r="M25" s="7" t="s">
        <v>481</v>
      </c>
      <c r="N25" s="7">
        <v>1</v>
      </c>
      <c r="O25" s="7">
        <v>805</v>
      </c>
      <c r="P25" s="7">
        <v>-2</v>
      </c>
      <c r="Q25" s="7">
        <v>689783</v>
      </c>
    </row>
    <row r="26" spans="2:18" x14ac:dyDescent="0.2">
      <c r="B26" s="7">
        <v>310</v>
      </c>
      <c r="C26" s="7">
        <v>23.1</v>
      </c>
      <c r="D26" s="7">
        <v>3.2</v>
      </c>
      <c r="E26" s="7">
        <v>3.2</v>
      </c>
      <c r="F26" s="7" t="s">
        <v>593</v>
      </c>
      <c r="G26" s="7">
        <v>1892492</v>
      </c>
      <c r="H26" s="7">
        <v>1892616</v>
      </c>
      <c r="I26" s="7">
        <f t="shared" si="1"/>
        <v>124</v>
      </c>
      <c r="J26" s="17">
        <v>-54049907</v>
      </c>
      <c r="K26" s="7" t="s">
        <v>462</v>
      </c>
      <c r="L26" s="7" t="s">
        <v>545</v>
      </c>
      <c r="M26" s="7" t="s">
        <v>481</v>
      </c>
      <c r="N26" s="7">
        <v>3</v>
      </c>
      <c r="O26" s="7">
        <v>127</v>
      </c>
      <c r="P26" s="7">
        <v>-107</v>
      </c>
      <c r="Q26" s="7">
        <v>689811</v>
      </c>
    </row>
    <row r="27" spans="2:18" x14ac:dyDescent="0.2">
      <c r="B27" s="7">
        <v>759</v>
      </c>
      <c r="C27" s="7">
        <v>26.1</v>
      </c>
      <c r="D27" s="7">
        <v>4.8</v>
      </c>
      <c r="E27" s="7">
        <v>3.9</v>
      </c>
      <c r="F27" s="7" t="s">
        <v>593</v>
      </c>
      <c r="G27" s="7">
        <v>1899664</v>
      </c>
      <c r="H27" s="7">
        <v>1900562</v>
      </c>
      <c r="I27" s="7">
        <f t="shared" si="1"/>
        <v>898</v>
      </c>
      <c r="J27" s="17">
        <v>-54041961</v>
      </c>
      <c r="K27" s="7" t="s">
        <v>462</v>
      </c>
      <c r="L27" s="7" t="s">
        <v>547</v>
      </c>
      <c r="M27" s="7" t="s">
        <v>481</v>
      </c>
      <c r="N27" s="7">
        <v>66</v>
      </c>
      <c r="O27" s="7">
        <v>1032</v>
      </c>
      <c r="P27" s="7">
        <v>0</v>
      </c>
      <c r="Q27" s="7">
        <v>689823</v>
      </c>
      <c r="R27" s="7" t="s">
        <v>474</v>
      </c>
    </row>
    <row r="28" spans="2:18" x14ac:dyDescent="0.2">
      <c r="B28" s="7">
        <v>3180</v>
      </c>
      <c r="C28" s="7">
        <v>24.3</v>
      </c>
      <c r="D28" s="7">
        <v>1.4</v>
      </c>
      <c r="E28" s="7">
        <v>2.6</v>
      </c>
      <c r="F28" s="7" t="s">
        <v>593</v>
      </c>
      <c r="G28" s="7">
        <v>1900716</v>
      </c>
      <c r="H28" s="7">
        <v>1902425</v>
      </c>
      <c r="I28" s="7">
        <f t="shared" si="1"/>
        <v>1709</v>
      </c>
      <c r="J28" s="17">
        <v>-54040098</v>
      </c>
      <c r="K28" s="7" t="s">
        <v>462</v>
      </c>
      <c r="L28" s="7" t="s">
        <v>548</v>
      </c>
      <c r="M28" s="7" t="s">
        <v>481</v>
      </c>
      <c r="N28" s="7">
        <v>26</v>
      </c>
      <c r="O28" s="7">
        <v>1715</v>
      </c>
      <c r="P28" s="7">
        <v>0</v>
      </c>
      <c r="Q28" s="7">
        <v>689824</v>
      </c>
    </row>
    <row r="29" spans="2:18" x14ac:dyDescent="0.2">
      <c r="B29" s="7">
        <v>2468</v>
      </c>
      <c r="C29" s="7">
        <v>21</v>
      </c>
      <c r="D29" s="7">
        <v>2.5</v>
      </c>
      <c r="E29" s="7">
        <v>1.6</v>
      </c>
      <c r="F29" s="7" t="s">
        <v>593</v>
      </c>
      <c r="G29" s="7">
        <v>1902744</v>
      </c>
      <c r="H29" s="7">
        <v>1903542</v>
      </c>
      <c r="I29" s="7">
        <f t="shared" si="1"/>
        <v>798</v>
      </c>
      <c r="J29" s="17">
        <v>-54038981</v>
      </c>
      <c r="K29" s="7" t="s">
        <v>462</v>
      </c>
      <c r="L29" s="7" t="s">
        <v>550</v>
      </c>
      <c r="M29" s="7" t="s">
        <v>481</v>
      </c>
      <c r="N29" s="7">
        <v>1</v>
      </c>
      <c r="O29" s="7">
        <v>806</v>
      </c>
      <c r="P29" s="7">
        <v>-1</v>
      </c>
      <c r="Q29" s="7">
        <v>689825</v>
      </c>
    </row>
    <row r="30" spans="2:18" x14ac:dyDescent="0.2">
      <c r="B30" s="7">
        <v>12</v>
      </c>
      <c r="C30" s="7">
        <v>24.2</v>
      </c>
      <c r="D30" s="7">
        <v>0</v>
      </c>
      <c r="E30" s="7">
        <v>7.7</v>
      </c>
      <c r="F30" s="7" t="s">
        <v>593</v>
      </c>
      <c r="G30" s="7">
        <v>1756385</v>
      </c>
      <c r="H30" s="7">
        <v>1756440</v>
      </c>
      <c r="I30" s="7">
        <f t="shared" si="1"/>
        <v>55</v>
      </c>
      <c r="J30" s="17">
        <v>-54186083</v>
      </c>
      <c r="K30" s="7" t="s">
        <v>462</v>
      </c>
      <c r="L30" s="7" t="s">
        <v>463</v>
      </c>
      <c r="M30" s="7" t="s">
        <v>464</v>
      </c>
      <c r="N30" s="7">
        <v>1</v>
      </c>
      <c r="O30" s="7">
        <v>52</v>
      </c>
      <c r="P30" s="7">
        <v>0</v>
      </c>
      <c r="Q30" s="7">
        <v>689578</v>
      </c>
    </row>
    <row r="31" spans="2:18" x14ac:dyDescent="0.2">
      <c r="B31" s="7">
        <v>13</v>
      </c>
      <c r="C31" s="7">
        <v>24</v>
      </c>
      <c r="D31" s="7">
        <v>0</v>
      </c>
      <c r="E31" s="7">
        <v>2.5</v>
      </c>
      <c r="F31" s="7" t="s">
        <v>593</v>
      </c>
      <c r="G31" s="7">
        <v>1758269</v>
      </c>
      <c r="H31" s="7">
        <v>1758309</v>
      </c>
      <c r="I31" s="7">
        <f t="shared" si="1"/>
        <v>40</v>
      </c>
      <c r="J31" s="17">
        <v>-54184214</v>
      </c>
      <c r="K31" s="7" t="s">
        <v>462</v>
      </c>
      <c r="L31" s="7" t="s">
        <v>471</v>
      </c>
      <c r="M31" s="7" t="s">
        <v>464</v>
      </c>
      <c r="N31" s="7">
        <v>1</v>
      </c>
      <c r="O31" s="7">
        <v>40</v>
      </c>
      <c r="P31" s="7">
        <v>0</v>
      </c>
      <c r="Q31" s="7">
        <v>689583</v>
      </c>
    </row>
    <row r="32" spans="2:18" x14ac:dyDescent="0.2">
      <c r="B32" s="7">
        <v>13</v>
      </c>
      <c r="C32" s="7">
        <v>23.2</v>
      </c>
      <c r="D32" s="7">
        <v>0</v>
      </c>
      <c r="E32" s="7">
        <v>2.4</v>
      </c>
      <c r="F32" s="7" t="s">
        <v>593</v>
      </c>
      <c r="G32" s="7">
        <v>1760856</v>
      </c>
      <c r="H32" s="7">
        <v>1760897</v>
      </c>
      <c r="I32" s="7">
        <f t="shared" si="1"/>
        <v>41</v>
      </c>
      <c r="J32" s="17">
        <v>-54181626</v>
      </c>
      <c r="K32" s="7" t="s">
        <v>462</v>
      </c>
      <c r="L32" s="7" t="s">
        <v>463</v>
      </c>
      <c r="M32" s="7" t="s">
        <v>464</v>
      </c>
      <c r="N32" s="7">
        <v>1</v>
      </c>
      <c r="O32" s="7">
        <v>41</v>
      </c>
      <c r="P32" s="7">
        <v>0</v>
      </c>
      <c r="Q32" s="7">
        <v>689593</v>
      </c>
    </row>
    <row r="33" spans="2:17" x14ac:dyDescent="0.2">
      <c r="B33" s="7">
        <v>15</v>
      </c>
      <c r="C33" s="7">
        <v>20.6</v>
      </c>
      <c r="D33" s="7">
        <v>6</v>
      </c>
      <c r="E33" s="7">
        <v>0</v>
      </c>
      <c r="F33" s="7" t="s">
        <v>593</v>
      </c>
      <c r="G33" s="7">
        <v>1772155</v>
      </c>
      <c r="H33" s="7">
        <v>1772171</v>
      </c>
      <c r="I33" s="7">
        <f t="shared" si="1"/>
        <v>16</v>
      </c>
      <c r="J33" s="17">
        <v>-54170352</v>
      </c>
      <c r="K33" s="7" t="s">
        <v>462</v>
      </c>
      <c r="L33" s="7" t="s">
        <v>463</v>
      </c>
      <c r="M33" s="7" t="s">
        <v>464</v>
      </c>
      <c r="N33" s="7">
        <v>1</v>
      </c>
      <c r="O33" s="7">
        <v>32</v>
      </c>
      <c r="P33" s="7">
        <v>-21</v>
      </c>
      <c r="Q33" s="7">
        <v>689614</v>
      </c>
    </row>
    <row r="34" spans="2:17" x14ac:dyDescent="0.2">
      <c r="B34" s="7">
        <v>13</v>
      </c>
      <c r="C34" s="7">
        <v>13.3</v>
      </c>
      <c r="D34" s="7">
        <v>6.1</v>
      </c>
      <c r="E34" s="7">
        <v>0</v>
      </c>
      <c r="F34" s="7" t="s">
        <v>593</v>
      </c>
      <c r="G34" s="7">
        <v>1895442</v>
      </c>
      <c r="H34" s="7">
        <v>1895474</v>
      </c>
      <c r="I34" s="7">
        <f t="shared" si="1"/>
        <v>32</v>
      </c>
      <c r="J34" s="17">
        <v>-54047049</v>
      </c>
      <c r="K34" s="7" t="s">
        <v>462</v>
      </c>
      <c r="L34" s="7" t="s">
        <v>463</v>
      </c>
      <c r="M34" s="7" t="s">
        <v>464</v>
      </c>
      <c r="N34" s="7">
        <v>1</v>
      </c>
      <c r="O34" s="7">
        <v>35</v>
      </c>
      <c r="P34" s="7">
        <v>0</v>
      </c>
      <c r="Q34" s="7">
        <v>689819</v>
      </c>
    </row>
    <row r="35" spans="2:17" x14ac:dyDescent="0.2">
      <c r="B35" s="7">
        <v>14</v>
      </c>
      <c r="C35" s="7">
        <v>12.8</v>
      </c>
      <c r="D35" s="7">
        <v>11.3</v>
      </c>
      <c r="E35" s="7">
        <v>1.7</v>
      </c>
      <c r="F35" s="7" t="s">
        <v>593</v>
      </c>
      <c r="G35" s="7">
        <v>1921862</v>
      </c>
      <c r="H35" s="7">
        <v>1921914</v>
      </c>
      <c r="I35" s="7">
        <f t="shared" si="1"/>
        <v>52</v>
      </c>
      <c r="J35" s="17">
        <v>-54020609</v>
      </c>
      <c r="K35" s="7" t="s">
        <v>462</v>
      </c>
      <c r="L35" s="7" t="s">
        <v>463</v>
      </c>
      <c r="M35" s="7" t="s">
        <v>464</v>
      </c>
      <c r="N35" s="7">
        <v>1</v>
      </c>
      <c r="O35" s="7">
        <v>58</v>
      </c>
      <c r="P35" s="7">
        <v>0</v>
      </c>
      <c r="Q35" s="7">
        <v>689851</v>
      </c>
    </row>
    <row r="36" spans="2:17" x14ac:dyDescent="0.2">
      <c r="B36" s="7">
        <v>13</v>
      </c>
      <c r="C36" s="7">
        <v>23.3</v>
      </c>
      <c r="D36" s="7">
        <v>2.5</v>
      </c>
      <c r="E36" s="7">
        <v>0</v>
      </c>
      <c r="F36" s="7" t="s">
        <v>593</v>
      </c>
      <c r="G36" s="7">
        <v>1942803</v>
      </c>
      <c r="H36" s="7">
        <v>1942842</v>
      </c>
      <c r="I36" s="7">
        <f t="shared" si="1"/>
        <v>39</v>
      </c>
      <c r="J36" s="17">
        <v>-53999681</v>
      </c>
      <c r="K36" s="7" t="s">
        <v>462</v>
      </c>
      <c r="L36" s="7" t="s">
        <v>463</v>
      </c>
      <c r="M36" s="7" t="s">
        <v>464</v>
      </c>
      <c r="N36" s="7">
        <v>1</v>
      </c>
      <c r="O36" s="7">
        <v>41</v>
      </c>
      <c r="P36" s="7">
        <v>0</v>
      </c>
      <c r="Q36" s="7">
        <v>689902</v>
      </c>
    </row>
    <row r="37" spans="2:17" x14ac:dyDescent="0.2">
      <c r="B37" s="170">
        <v>2035</v>
      </c>
      <c r="C37" s="170">
        <v>15</v>
      </c>
      <c r="D37" s="170">
        <v>3.6</v>
      </c>
      <c r="E37" s="170">
        <v>8.4</v>
      </c>
      <c r="F37" s="170" t="s">
        <v>593</v>
      </c>
      <c r="G37" s="170">
        <v>1762201</v>
      </c>
      <c r="H37" s="170">
        <v>1762733</v>
      </c>
      <c r="I37" s="170">
        <f t="shared" si="1"/>
        <v>532</v>
      </c>
      <c r="J37" s="171">
        <v>-54179790</v>
      </c>
      <c r="K37" s="170" t="s">
        <v>462</v>
      </c>
      <c r="L37" s="170" t="s">
        <v>483</v>
      </c>
      <c r="M37" s="170" t="s">
        <v>484</v>
      </c>
      <c r="N37" s="7">
        <v>3582</v>
      </c>
      <c r="O37" s="7">
        <v>4090</v>
      </c>
      <c r="P37" s="7">
        <v>-1064</v>
      </c>
      <c r="Q37" s="7">
        <v>689596</v>
      </c>
    </row>
    <row r="38" spans="2:17" x14ac:dyDescent="0.2">
      <c r="B38" s="170">
        <v>656</v>
      </c>
      <c r="C38" s="170">
        <v>24</v>
      </c>
      <c r="D38" s="170">
        <v>2.2999999999999998</v>
      </c>
      <c r="E38" s="170">
        <v>1.1000000000000001</v>
      </c>
      <c r="F38" s="170" t="s">
        <v>593</v>
      </c>
      <c r="G38" s="170">
        <v>1763834</v>
      </c>
      <c r="H38" s="170">
        <v>1764006</v>
      </c>
      <c r="I38" s="170">
        <f t="shared" si="1"/>
        <v>172</v>
      </c>
      <c r="J38" s="171">
        <v>-54178517</v>
      </c>
      <c r="K38" s="170" t="s">
        <v>141</v>
      </c>
      <c r="L38" s="170" t="s">
        <v>488</v>
      </c>
      <c r="M38" s="170" t="s">
        <v>484</v>
      </c>
      <c r="N38" s="7">
        <v>-1603</v>
      </c>
      <c r="O38" s="7">
        <v>4651</v>
      </c>
      <c r="P38" s="7">
        <v>4477</v>
      </c>
      <c r="Q38" s="7">
        <v>689599</v>
      </c>
    </row>
    <row r="39" spans="2:17" x14ac:dyDescent="0.2">
      <c r="B39" s="170">
        <v>613</v>
      </c>
      <c r="C39" s="170">
        <v>13.9</v>
      </c>
      <c r="D39" s="170">
        <v>4.8</v>
      </c>
      <c r="E39" s="170">
        <v>2.2999999999999998</v>
      </c>
      <c r="F39" s="170" t="s">
        <v>593</v>
      </c>
      <c r="G39" s="170">
        <v>1769926</v>
      </c>
      <c r="H39" s="170">
        <v>1770050</v>
      </c>
      <c r="I39" s="170">
        <f t="shared" si="1"/>
        <v>124</v>
      </c>
      <c r="J39" s="171">
        <v>-54172473</v>
      </c>
      <c r="K39" s="170" t="s">
        <v>141</v>
      </c>
      <c r="L39" s="170" t="s">
        <v>497</v>
      </c>
      <c r="M39" s="170" t="s">
        <v>484</v>
      </c>
      <c r="N39" s="7">
        <v>-1770</v>
      </c>
      <c r="O39" s="7">
        <v>2889</v>
      </c>
      <c r="P39" s="7">
        <v>2762</v>
      </c>
      <c r="Q39" s="7">
        <v>689609</v>
      </c>
    </row>
    <row r="40" spans="2:17" x14ac:dyDescent="0.2">
      <c r="B40" s="170">
        <v>2719</v>
      </c>
      <c r="C40" s="170">
        <v>12.6</v>
      </c>
      <c r="D40" s="170">
        <v>7.7</v>
      </c>
      <c r="E40" s="170">
        <v>0.8</v>
      </c>
      <c r="F40" s="170" t="s">
        <v>593</v>
      </c>
      <c r="G40" s="170">
        <v>1771065</v>
      </c>
      <c r="H40" s="170">
        <v>1771545</v>
      </c>
      <c r="I40" s="170">
        <f t="shared" si="1"/>
        <v>480</v>
      </c>
      <c r="J40" s="171">
        <v>-54170978</v>
      </c>
      <c r="K40" s="170" t="s">
        <v>462</v>
      </c>
      <c r="L40" s="170" t="s">
        <v>498</v>
      </c>
      <c r="M40" s="170" t="s">
        <v>484</v>
      </c>
      <c r="N40" s="7">
        <v>160</v>
      </c>
      <c r="O40" s="7">
        <v>673</v>
      </c>
      <c r="P40" s="7">
        <v>-4610</v>
      </c>
      <c r="Q40" s="7">
        <v>689610</v>
      </c>
    </row>
    <row r="41" spans="2:17" x14ac:dyDescent="0.2">
      <c r="B41" s="170">
        <v>2203</v>
      </c>
      <c r="C41" s="170">
        <v>12.9</v>
      </c>
      <c r="D41" s="170">
        <v>7.1</v>
      </c>
      <c r="E41" s="170">
        <v>0.9</v>
      </c>
      <c r="F41" s="170" t="s">
        <v>593</v>
      </c>
      <c r="G41" s="170">
        <v>1775459</v>
      </c>
      <c r="H41" s="170">
        <v>1775895</v>
      </c>
      <c r="I41" s="170">
        <f t="shared" si="1"/>
        <v>436</v>
      </c>
      <c r="J41" s="171">
        <v>-54166628</v>
      </c>
      <c r="K41" s="170" t="s">
        <v>141</v>
      </c>
      <c r="L41" s="170" t="s">
        <v>498</v>
      </c>
      <c r="M41" s="170" t="s">
        <v>484</v>
      </c>
      <c r="N41" s="7">
        <v>-4589</v>
      </c>
      <c r="O41" s="7">
        <v>694</v>
      </c>
      <c r="P41" s="7">
        <v>231</v>
      </c>
      <c r="Q41" s="7">
        <v>689622</v>
      </c>
    </row>
    <row r="42" spans="2:17" x14ac:dyDescent="0.2">
      <c r="B42" s="170">
        <v>38760</v>
      </c>
      <c r="C42" s="170">
        <v>6.8</v>
      </c>
      <c r="D42" s="170">
        <v>2.7</v>
      </c>
      <c r="E42" s="170">
        <v>2.4</v>
      </c>
      <c r="F42" s="170" t="s">
        <v>593</v>
      </c>
      <c r="G42" s="170">
        <v>1793222</v>
      </c>
      <c r="H42" s="170">
        <v>1799312</v>
      </c>
      <c r="I42" s="170">
        <f t="shared" si="1"/>
        <v>6090</v>
      </c>
      <c r="J42" s="171">
        <v>-54143211</v>
      </c>
      <c r="K42" s="170" t="s">
        <v>141</v>
      </c>
      <c r="L42" s="170" t="s">
        <v>534</v>
      </c>
      <c r="M42" s="170" t="s">
        <v>484</v>
      </c>
      <c r="N42" s="7">
        <v>-3</v>
      </c>
      <c r="O42" s="7">
        <v>7152</v>
      </c>
      <c r="P42" s="7">
        <v>222</v>
      </c>
      <c r="Q42" s="7">
        <v>689664</v>
      </c>
    </row>
    <row r="43" spans="2:17" x14ac:dyDescent="0.2">
      <c r="B43" s="170">
        <v>3580</v>
      </c>
      <c r="C43" s="170">
        <v>12.9</v>
      </c>
      <c r="D43" s="170">
        <v>6.4</v>
      </c>
      <c r="E43" s="170">
        <v>6.2</v>
      </c>
      <c r="F43" s="170" t="s">
        <v>593</v>
      </c>
      <c r="G43" s="170">
        <v>1799308</v>
      </c>
      <c r="H43" s="170">
        <v>1800293</v>
      </c>
      <c r="I43" s="170">
        <f t="shared" si="1"/>
        <v>985</v>
      </c>
      <c r="J43" s="171">
        <v>-54142230</v>
      </c>
      <c r="K43" s="170" t="s">
        <v>141</v>
      </c>
      <c r="L43" s="170" t="s">
        <v>535</v>
      </c>
      <c r="M43" s="170" t="s">
        <v>484</v>
      </c>
      <c r="N43" s="7">
        <v>-5262</v>
      </c>
      <c r="O43" s="7">
        <v>989</v>
      </c>
      <c r="P43" s="7">
        <v>2</v>
      </c>
      <c r="Q43" s="7">
        <v>689665</v>
      </c>
    </row>
    <row r="44" spans="2:17" x14ac:dyDescent="0.2">
      <c r="B44" s="170">
        <v>832</v>
      </c>
      <c r="C44" s="170">
        <v>8.4</v>
      </c>
      <c r="D44" s="170">
        <v>0.6</v>
      </c>
      <c r="E44" s="170">
        <v>11</v>
      </c>
      <c r="F44" s="170" t="s">
        <v>593</v>
      </c>
      <c r="G44" s="170">
        <v>1802515</v>
      </c>
      <c r="H44" s="170">
        <v>1802674</v>
      </c>
      <c r="I44" s="170">
        <f t="shared" si="1"/>
        <v>159</v>
      </c>
      <c r="J44" s="171">
        <v>-54139849</v>
      </c>
      <c r="K44" s="170" t="s">
        <v>462</v>
      </c>
      <c r="L44" s="170" t="s">
        <v>539</v>
      </c>
      <c r="M44" s="170" t="s">
        <v>484</v>
      </c>
      <c r="N44" s="7">
        <v>716</v>
      </c>
      <c r="O44" s="7">
        <v>860</v>
      </c>
      <c r="P44" s="7">
        <v>-2514</v>
      </c>
      <c r="Q44" s="7">
        <v>689670</v>
      </c>
    </row>
    <row r="45" spans="2:17" x14ac:dyDescent="0.2">
      <c r="B45" s="170">
        <v>3988</v>
      </c>
      <c r="C45" s="170">
        <v>19.3</v>
      </c>
      <c r="D45" s="170">
        <v>2.6</v>
      </c>
      <c r="E45" s="170">
        <v>3.1</v>
      </c>
      <c r="F45" s="170" t="s">
        <v>593</v>
      </c>
      <c r="G45" s="170">
        <v>1818486</v>
      </c>
      <c r="H45" s="170">
        <v>1819661</v>
      </c>
      <c r="I45" s="170">
        <f t="shared" si="1"/>
        <v>1175</v>
      </c>
      <c r="J45" s="171">
        <v>-54122862</v>
      </c>
      <c r="K45" s="170" t="s">
        <v>462</v>
      </c>
      <c r="L45" s="170" t="s">
        <v>552</v>
      </c>
      <c r="M45" s="170" t="s">
        <v>484</v>
      </c>
      <c r="N45" s="7">
        <v>4713</v>
      </c>
      <c r="O45" s="7">
        <v>5883</v>
      </c>
      <c r="P45" s="7">
        <v>-202</v>
      </c>
      <c r="Q45" s="7">
        <v>689701</v>
      </c>
    </row>
    <row r="46" spans="2:17" x14ac:dyDescent="0.2">
      <c r="B46" s="170">
        <v>4229</v>
      </c>
      <c r="C46" s="170">
        <v>8.9</v>
      </c>
      <c r="D46" s="170">
        <v>1.2</v>
      </c>
      <c r="E46" s="170">
        <v>1.5</v>
      </c>
      <c r="F46" s="170" t="s">
        <v>593</v>
      </c>
      <c r="G46" s="170">
        <v>1822181</v>
      </c>
      <c r="H46" s="170">
        <v>1822850</v>
      </c>
      <c r="I46" s="170">
        <f t="shared" si="1"/>
        <v>669</v>
      </c>
      <c r="J46" s="171">
        <v>-54119673</v>
      </c>
      <c r="K46" s="170" t="s">
        <v>141</v>
      </c>
      <c r="L46" s="170" t="s">
        <v>554</v>
      </c>
      <c r="M46" s="170" t="s">
        <v>484</v>
      </c>
      <c r="N46" s="7">
        <v>-884</v>
      </c>
      <c r="O46" s="7">
        <v>2868</v>
      </c>
      <c r="P46" s="7">
        <v>2201</v>
      </c>
      <c r="Q46" s="7">
        <v>689704</v>
      </c>
    </row>
    <row r="47" spans="2:17" x14ac:dyDescent="0.2">
      <c r="B47" s="170">
        <v>1294</v>
      </c>
      <c r="C47" s="170">
        <v>5.2</v>
      </c>
      <c r="D47" s="170">
        <v>0</v>
      </c>
      <c r="E47" s="170">
        <v>5.7</v>
      </c>
      <c r="F47" s="170" t="s">
        <v>593</v>
      </c>
      <c r="G47" s="170">
        <v>1828941</v>
      </c>
      <c r="H47" s="170">
        <v>1829125</v>
      </c>
      <c r="I47" s="170">
        <f t="shared" si="1"/>
        <v>184</v>
      </c>
      <c r="J47" s="171">
        <v>-54113398</v>
      </c>
      <c r="K47" s="170" t="s">
        <v>462</v>
      </c>
      <c r="L47" s="170" t="s">
        <v>539</v>
      </c>
      <c r="M47" s="170" t="s">
        <v>484</v>
      </c>
      <c r="N47" s="7">
        <v>686</v>
      </c>
      <c r="O47" s="7">
        <v>860</v>
      </c>
      <c r="P47" s="7">
        <v>-2514</v>
      </c>
      <c r="Q47" s="7">
        <v>689719</v>
      </c>
    </row>
    <row r="48" spans="2:17" x14ac:dyDescent="0.2">
      <c r="B48" s="170">
        <v>3726</v>
      </c>
      <c r="C48" s="170">
        <v>19.7</v>
      </c>
      <c r="D48" s="170">
        <v>3.6</v>
      </c>
      <c r="E48" s="170">
        <v>2.6</v>
      </c>
      <c r="F48" s="170" t="s">
        <v>593</v>
      </c>
      <c r="G48" s="170">
        <v>1844917</v>
      </c>
      <c r="H48" s="170">
        <v>1846076</v>
      </c>
      <c r="I48" s="170">
        <f t="shared" si="1"/>
        <v>1159</v>
      </c>
      <c r="J48" s="171">
        <v>-54096447</v>
      </c>
      <c r="K48" s="170" t="s">
        <v>462</v>
      </c>
      <c r="L48" s="170" t="s">
        <v>552</v>
      </c>
      <c r="M48" s="170" t="s">
        <v>484</v>
      </c>
      <c r="N48" s="7">
        <v>4713</v>
      </c>
      <c r="O48" s="7">
        <v>5883</v>
      </c>
      <c r="P48" s="7">
        <v>-202</v>
      </c>
      <c r="Q48" s="7">
        <v>689749</v>
      </c>
    </row>
    <row r="49" spans="2:18" x14ac:dyDescent="0.2">
      <c r="B49" s="170">
        <v>12028</v>
      </c>
      <c r="C49" s="170">
        <v>4.9000000000000004</v>
      </c>
      <c r="D49" s="170">
        <v>1</v>
      </c>
      <c r="E49" s="170">
        <v>1</v>
      </c>
      <c r="F49" s="170" t="s">
        <v>593</v>
      </c>
      <c r="G49" s="170">
        <v>1848592</v>
      </c>
      <c r="H49" s="170">
        <v>1850237</v>
      </c>
      <c r="I49" s="170">
        <f t="shared" si="1"/>
        <v>1645</v>
      </c>
      <c r="J49" s="171">
        <v>-54092286</v>
      </c>
      <c r="K49" s="170" t="s">
        <v>141</v>
      </c>
      <c r="L49" s="170" t="s">
        <v>554</v>
      </c>
      <c r="M49" s="170" t="s">
        <v>484</v>
      </c>
      <c r="N49" s="7">
        <v>-884</v>
      </c>
      <c r="O49" s="7">
        <v>2868</v>
      </c>
      <c r="P49" s="7">
        <v>1223</v>
      </c>
      <c r="Q49" s="7">
        <v>689752</v>
      </c>
    </row>
    <row r="50" spans="2:18" x14ac:dyDescent="0.2">
      <c r="B50" s="170">
        <v>325</v>
      </c>
      <c r="C50" s="170">
        <v>0</v>
      </c>
      <c r="D50" s="170">
        <v>0</v>
      </c>
      <c r="E50" s="170">
        <v>0</v>
      </c>
      <c r="F50" s="170" t="s">
        <v>593</v>
      </c>
      <c r="G50" s="170">
        <v>1857181</v>
      </c>
      <c r="H50" s="170">
        <v>1857218</v>
      </c>
      <c r="I50" s="170">
        <f t="shared" si="1"/>
        <v>37</v>
      </c>
      <c r="J50" s="171">
        <v>-54085305</v>
      </c>
      <c r="K50" s="170" t="s">
        <v>462</v>
      </c>
      <c r="L50" s="170" t="s">
        <v>559</v>
      </c>
      <c r="M50" s="170" t="s">
        <v>484</v>
      </c>
      <c r="N50" s="7">
        <v>5217</v>
      </c>
      <c r="O50" s="7">
        <v>5254</v>
      </c>
      <c r="P50" s="7">
        <v>-1225</v>
      </c>
      <c r="Q50" s="7">
        <v>689756</v>
      </c>
    </row>
    <row r="51" spans="2:18" x14ac:dyDescent="0.2">
      <c r="B51" s="170">
        <v>686</v>
      </c>
      <c r="C51" s="170">
        <v>22.7</v>
      </c>
      <c r="D51" s="170">
        <v>2.6</v>
      </c>
      <c r="E51" s="170">
        <v>4</v>
      </c>
      <c r="F51" s="170" t="s">
        <v>593</v>
      </c>
      <c r="G51" s="170">
        <v>1857219</v>
      </c>
      <c r="H51" s="170">
        <v>1857447</v>
      </c>
      <c r="I51" s="170">
        <f t="shared" si="1"/>
        <v>228</v>
      </c>
      <c r="J51" s="171">
        <v>-54085076</v>
      </c>
      <c r="K51" s="170" t="s">
        <v>462</v>
      </c>
      <c r="L51" s="170" t="s">
        <v>560</v>
      </c>
      <c r="M51" s="170" t="s">
        <v>484</v>
      </c>
      <c r="N51" s="7">
        <v>1</v>
      </c>
      <c r="O51" s="7">
        <v>226</v>
      </c>
      <c r="P51" s="7">
        <v>-6849</v>
      </c>
      <c r="Q51" s="7">
        <v>689757</v>
      </c>
    </row>
    <row r="52" spans="2:18" x14ac:dyDescent="0.2">
      <c r="B52" s="170">
        <v>8836</v>
      </c>
      <c r="C52" s="170">
        <v>5.3</v>
      </c>
      <c r="D52" s="170">
        <v>0.8</v>
      </c>
      <c r="E52" s="170">
        <v>1.3</v>
      </c>
      <c r="F52" s="170" t="s">
        <v>593</v>
      </c>
      <c r="G52" s="170">
        <v>1857449</v>
      </c>
      <c r="H52" s="170">
        <v>1858661</v>
      </c>
      <c r="I52" s="170">
        <f t="shared" si="1"/>
        <v>1212</v>
      </c>
      <c r="J52" s="171">
        <v>-54083862</v>
      </c>
      <c r="K52" s="170" t="s">
        <v>141</v>
      </c>
      <c r="L52" s="170" t="s">
        <v>554</v>
      </c>
      <c r="M52" s="170" t="s">
        <v>484</v>
      </c>
      <c r="N52" s="7">
        <v>-2545</v>
      </c>
      <c r="O52" s="7">
        <v>1207</v>
      </c>
      <c r="P52" s="7">
        <v>1</v>
      </c>
      <c r="Q52" s="7">
        <v>689758</v>
      </c>
    </row>
    <row r="53" spans="2:18" x14ac:dyDescent="0.2">
      <c r="B53" s="170">
        <v>5869</v>
      </c>
      <c r="C53" s="170">
        <v>3.6</v>
      </c>
      <c r="D53" s="170">
        <v>2.1</v>
      </c>
      <c r="E53" s="170">
        <v>0.8</v>
      </c>
      <c r="F53" s="170" t="s">
        <v>593</v>
      </c>
      <c r="G53" s="170">
        <v>1858662</v>
      </c>
      <c r="H53" s="170">
        <v>1858892</v>
      </c>
      <c r="I53" s="170">
        <f t="shared" si="1"/>
        <v>230</v>
      </c>
      <c r="J53" s="171">
        <v>-54083631</v>
      </c>
      <c r="K53" s="170" t="s">
        <v>462</v>
      </c>
      <c r="L53" s="170" t="s">
        <v>561</v>
      </c>
      <c r="M53" s="170" t="s">
        <v>484</v>
      </c>
      <c r="N53" s="7">
        <v>3537</v>
      </c>
      <c r="O53" s="7">
        <v>3639</v>
      </c>
      <c r="P53" s="7">
        <v>0</v>
      </c>
      <c r="Q53" s="7">
        <v>689759</v>
      </c>
    </row>
    <row r="54" spans="2:18" x14ac:dyDescent="0.2">
      <c r="B54" s="170">
        <v>931</v>
      </c>
      <c r="C54" s="170">
        <v>9.1</v>
      </c>
      <c r="D54" s="170">
        <v>2.8</v>
      </c>
      <c r="E54" s="170">
        <v>7.7</v>
      </c>
      <c r="F54" s="170" t="s">
        <v>593</v>
      </c>
      <c r="G54" s="170">
        <v>1859340</v>
      </c>
      <c r="H54" s="170">
        <v>1859517</v>
      </c>
      <c r="I54" s="170">
        <f t="shared" si="1"/>
        <v>177</v>
      </c>
      <c r="J54" s="171">
        <v>-54083006</v>
      </c>
      <c r="K54" s="170" t="s">
        <v>462</v>
      </c>
      <c r="L54" s="170" t="s">
        <v>539</v>
      </c>
      <c r="M54" s="170" t="s">
        <v>484</v>
      </c>
      <c r="N54" s="7">
        <v>683</v>
      </c>
      <c r="O54" s="7">
        <v>852</v>
      </c>
      <c r="P54" s="7">
        <v>-2522</v>
      </c>
      <c r="Q54" s="7">
        <v>689763</v>
      </c>
      <c r="R54" s="7" t="s">
        <v>474</v>
      </c>
    </row>
    <row r="55" spans="2:18" x14ac:dyDescent="0.2">
      <c r="B55" s="170">
        <v>4118</v>
      </c>
      <c r="C55" s="170">
        <v>18.899999999999999</v>
      </c>
      <c r="D55" s="170">
        <v>3</v>
      </c>
      <c r="E55" s="170">
        <v>3.6</v>
      </c>
      <c r="F55" s="170" t="s">
        <v>593</v>
      </c>
      <c r="G55" s="170">
        <v>1875332</v>
      </c>
      <c r="H55" s="170">
        <v>1876509</v>
      </c>
      <c r="I55" s="170">
        <f t="shared" si="1"/>
        <v>1177</v>
      </c>
      <c r="J55" s="171">
        <v>-54066014</v>
      </c>
      <c r="K55" s="170" t="s">
        <v>462</v>
      </c>
      <c r="L55" s="170" t="s">
        <v>552</v>
      </c>
      <c r="M55" s="170" t="s">
        <v>484</v>
      </c>
      <c r="N55" s="7">
        <v>4713</v>
      </c>
      <c r="O55" s="7">
        <v>5883</v>
      </c>
      <c r="P55" s="7">
        <v>-202</v>
      </c>
      <c r="Q55" s="7">
        <v>689790</v>
      </c>
    </row>
    <row r="56" spans="2:18" x14ac:dyDescent="0.2">
      <c r="B56" s="170">
        <v>11424</v>
      </c>
      <c r="C56" s="170">
        <v>5.8</v>
      </c>
      <c r="D56" s="170">
        <v>1.3</v>
      </c>
      <c r="E56" s="170">
        <v>1.3</v>
      </c>
      <c r="F56" s="170" t="s">
        <v>593</v>
      </c>
      <c r="G56" s="170">
        <v>1879036</v>
      </c>
      <c r="H56" s="170">
        <v>1880681</v>
      </c>
      <c r="I56" s="170">
        <f t="shared" si="1"/>
        <v>1645</v>
      </c>
      <c r="J56" s="171">
        <v>-54061842</v>
      </c>
      <c r="K56" s="170" t="s">
        <v>141</v>
      </c>
      <c r="L56" s="170" t="s">
        <v>554</v>
      </c>
      <c r="M56" s="170" t="s">
        <v>484</v>
      </c>
      <c r="N56" s="7">
        <v>-884</v>
      </c>
      <c r="O56" s="7">
        <v>2868</v>
      </c>
      <c r="P56" s="7">
        <v>1223</v>
      </c>
      <c r="Q56" s="7">
        <v>689793</v>
      </c>
      <c r="R56" s="7" t="s">
        <v>474</v>
      </c>
    </row>
    <row r="57" spans="2:18" x14ac:dyDescent="0.2">
      <c r="B57" s="170">
        <v>325</v>
      </c>
      <c r="C57" s="170">
        <v>0</v>
      </c>
      <c r="D57" s="170">
        <v>0</v>
      </c>
      <c r="E57" s="170">
        <v>0</v>
      </c>
      <c r="F57" s="170" t="s">
        <v>593</v>
      </c>
      <c r="G57" s="170">
        <v>1887604</v>
      </c>
      <c r="H57" s="170">
        <v>1887641</v>
      </c>
      <c r="I57" s="170">
        <f t="shared" si="1"/>
        <v>37</v>
      </c>
      <c r="J57" s="171">
        <v>-54054882</v>
      </c>
      <c r="K57" s="170" t="s">
        <v>462</v>
      </c>
      <c r="L57" s="170" t="s">
        <v>559</v>
      </c>
      <c r="M57" s="170" t="s">
        <v>484</v>
      </c>
      <c r="N57" s="7">
        <v>5217</v>
      </c>
      <c r="O57" s="7">
        <v>5254</v>
      </c>
      <c r="P57" s="7">
        <v>-1225</v>
      </c>
      <c r="Q57" s="7">
        <v>689797</v>
      </c>
    </row>
    <row r="58" spans="2:18" x14ac:dyDescent="0.2">
      <c r="B58" s="170">
        <v>730</v>
      </c>
      <c r="C58" s="170">
        <v>18.600000000000001</v>
      </c>
      <c r="D58" s="170">
        <v>3.5</v>
      </c>
      <c r="E58" s="170">
        <v>4.8</v>
      </c>
      <c r="F58" s="170" t="s">
        <v>593</v>
      </c>
      <c r="G58" s="170">
        <v>1887642</v>
      </c>
      <c r="H58" s="170">
        <v>1887873</v>
      </c>
      <c r="I58" s="170">
        <f t="shared" si="1"/>
        <v>231</v>
      </c>
      <c r="J58" s="171">
        <v>-54054650</v>
      </c>
      <c r="K58" s="170" t="s">
        <v>462</v>
      </c>
      <c r="L58" s="170" t="s">
        <v>560</v>
      </c>
      <c r="M58" s="170" t="s">
        <v>484</v>
      </c>
      <c r="N58" s="7">
        <v>1</v>
      </c>
      <c r="O58" s="7">
        <v>229</v>
      </c>
      <c r="P58" s="7">
        <v>-6846</v>
      </c>
      <c r="Q58" s="7">
        <v>689798</v>
      </c>
    </row>
    <row r="59" spans="2:18" x14ac:dyDescent="0.2">
      <c r="B59" s="170">
        <v>8436</v>
      </c>
      <c r="C59" s="170">
        <v>5.0999999999999996</v>
      </c>
      <c r="D59" s="170">
        <v>1.4</v>
      </c>
      <c r="E59" s="170">
        <v>3.4</v>
      </c>
      <c r="F59" s="170" t="s">
        <v>593</v>
      </c>
      <c r="G59" s="170">
        <v>1887873</v>
      </c>
      <c r="H59" s="170">
        <v>1889191</v>
      </c>
      <c r="I59" s="170">
        <f t="shared" si="1"/>
        <v>1318</v>
      </c>
      <c r="J59" s="171">
        <v>-54053332</v>
      </c>
      <c r="K59" s="170" t="s">
        <v>462</v>
      </c>
      <c r="L59" s="170" t="s">
        <v>559</v>
      </c>
      <c r="M59" s="170" t="s">
        <v>484</v>
      </c>
      <c r="N59" s="7">
        <v>5241</v>
      </c>
      <c r="O59" s="7">
        <v>6311</v>
      </c>
      <c r="P59" s="7">
        <v>-168</v>
      </c>
      <c r="Q59" s="7">
        <v>689799</v>
      </c>
      <c r="R59" s="7" t="s">
        <v>474</v>
      </c>
    </row>
    <row r="60" spans="2:18" x14ac:dyDescent="0.2">
      <c r="B60" s="170">
        <v>1088</v>
      </c>
      <c r="C60" s="170">
        <v>8.1</v>
      </c>
      <c r="D60" s="170">
        <v>2.2000000000000002</v>
      </c>
      <c r="E60" s="170">
        <v>5.7</v>
      </c>
      <c r="F60" s="170" t="s">
        <v>593</v>
      </c>
      <c r="G60" s="170">
        <v>1889789</v>
      </c>
      <c r="H60" s="170">
        <v>1889971</v>
      </c>
      <c r="I60" s="170">
        <f t="shared" si="1"/>
        <v>182</v>
      </c>
      <c r="J60" s="171">
        <v>-54052552</v>
      </c>
      <c r="K60" s="170" t="s">
        <v>462</v>
      </c>
      <c r="L60" s="170" t="s">
        <v>539</v>
      </c>
      <c r="M60" s="170" t="s">
        <v>484</v>
      </c>
      <c r="N60" s="7">
        <v>684</v>
      </c>
      <c r="O60" s="7">
        <v>860</v>
      </c>
      <c r="P60" s="7">
        <v>-2514</v>
      </c>
      <c r="Q60" s="7">
        <v>689803</v>
      </c>
    </row>
    <row r="61" spans="2:18" x14ac:dyDescent="0.2">
      <c r="B61" s="170">
        <v>3993</v>
      </c>
      <c r="C61" s="170">
        <v>18.899999999999999</v>
      </c>
      <c r="D61" s="170">
        <v>3.5</v>
      </c>
      <c r="E61" s="170">
        <v>3.5</v>
      </c>
      <c r="F61" s="170" t="s">
        <v>593</v>
      </c>
      <c r="G61" s="170">
        <v>1905764</v>
      </c>
      <c r="H61" s="170">
        <v>1906934</v>
      </c>
      <c r="I61" s="170">
        <f t="shared" si="1"/>
        <v>1170</v>
      </c>
      <c r="J61" s="171">
        <v>-54035589</v>
      </c>
      <c r="K61" s="170" t="s">
        <v>462</v>
      </c>
      <c r="L61" s="170" t="s">
        <v>552</v>
      </c>
      <c r="M61" s="170" t="s">
        <v>484</v>
      </c>
      <c r="N61" s="7">
        <v>4713</v>
      </c>
      <c r="O61" s="7">
        <v>5883</v>
      </c>
      <c r="P61" s="7">
        <v>-202</v>
      </c>
      <c r="Q61" s="7">
        <v>689833</v>
      </c>
    </row>
    <row r="62" spans="2:18" x14ac:dyDescent="0.2">
      <c r="B62" s="170">
        <v>12034</v>
      </c>
      <c r="C62" s="170">
        <v>5.8</v>
      </c>
      <c r="D62" s="170">
        <v>0.7</v>
      </c>
      <c r="E62" s="170">
        <v>0.9</v>
      </c>
      <c r="F62" s="170" t="s">
        <v>593</v>
      </c>
      <c r="G62" s="170">
        <v>1909465</v>
      </c>
      <c r="H62" s="170">
        <v>1911114</v>
      </c>
      <c r="I62" s="170">
        <f t="shared" si="1"/>
        <v>1649</v>
      </c>
      <c r="J62" s="171">
        <v>-54031409</v>
      </c>
      <c r="K62" s="170" t="s">
        <v>141</v>
      </c>
      <c r="L62" s="170" t="s">
        <v>554</v>
      </c>
      <c r="M62" s="170" t="s">
        <v>484</v>
      </c>
      <c r="N62" s="7">
        <v>-884</v>
      </c>
      <c r="O62" s="7">
        <v>2868</v>
      </c>
      <c r="P62" s="7">
        <v>1223</v>
      </c>
      <c r="Q62" s="7">
        <v>689836</v>
      </c>
    </row>
    <row r="63" spans="2:18" x14ac:dyDescent="0.2">
      <c r="B63" s="170">
        <v>338</v>
      </c>
      <c r="C63" s="170">
        <v>2.1</v>
      </c>
      <c r="D63" s="170">
        <v>0.7</v>
      </c>
      <c r="E63" s="170">
        <v>0.3</v>
      </c>
      <c r="F63" s="170" t="s">
        <v>593</v>
      </c>
      <c r="G63" s="170">
        <v>1918048</v>
      </c>
      <c r="H63" s="170">
        <v>1918095</v>
      </c>
      <c r="I63" s="170">
        <f t="shared" si="1"/>
        <v>47</v>
      </c>
      <c r="J63" s="171">
        <v>-54024428</v>
      </c>
      <c r="K63" s="170" t="s">
        <v>462</v>
      </c>
      <c r="L63" s="170" t="s">
        <v>559</v>
      </c>
      <c r="M63" s="170" t="s">
        <v>484</v>
      </c>
      <c r="N63" s="7">
        <v>5217</v>
      </c>
      <c r="O63" s="7">
        <v>5256</v>
      </c>
      <c r="P63" s="7">
        <v>-1223</v>
      </c>
      <c r="Q63" s="7">
        <v>689840</v>
      </c>
    </row>
    <row r="64" spans="2:18" x14ac:dyDescent="0.2">
      <c r="B64" s="170">
        <v>847</v>
      </c>
      <c r="C64" s="170">
        <v>20.2</v>
      </c>
      <c r="D64" s="170">
        <v>6.9</v>
      </c>
      <c r="E64" s="170">
        <v>3.8</v>
      </c>
      <c r="F64" s="170" t="s">
        <v>593</v>
      </c>
      <c r="G64" s="170">
        <v>1918094</v>
      </c>
      <c r="H64" s="170">
        <v>1918324</v>
      </c>
      <c r="I64" s="170">
        <f t="shared" si="1"/>
        <v>230</v>
      </c>
      <c r="J64" s="171">
        <v>-54024199</v>
      </c>
      <c r="K64" s="170" t="s">
        <v>462</v>
      </c>
      <c r="L64" s="170" t="s">
        <v>564</v>
      </c>
      <c r="M64" s="170" t="s">
        <v>484</v>
      </c>
      <c r="N64" s="7">
        <v>2476</v>
      </c>
      <c r="O64" s="7">
        <v>2713</v>
      </c>
      <c r="P64" s="7">
        <v>-2623</v>
      </c>
      <c r="Q64" s="7">
        <v>689841</v>
      </c>
    </row>
    <row r="65" spans="2:18" x14ac:dyDescent="0.2">
      <c r="B65" s="170">
        <v>8615</v>
      </c>
      <c r="C65" s="170">
        <v>5.9</v>
      </c>
      <c r="D65" s="170">
        <v>1.5</v>
      </c>
      <c r="E65" s="170">
        <v>2.2999999999999998</v>
      </c>
      <c r="F65" s="170" t="s">
        <v>593</v>
      </c>
      <c r="G65" s="170">
        <v>1918324</v>
      </c>
      <c r="H65" s="170">
        <v>1919540</v>
      </c>
      <c r="I65" s="170">
        <f t="shared" si="1"/>
        <v>1216</v>
      </c>
      <c r="J65" s="171">
        <v>-54022983</v>
      </c>
      <c r="K65" s="170" t="s">
        <v>141</v>
      </c>
      <c r="L65" s="170" t="s">
        <v>554</v>
      </c>
      <c r="M65" s="170" t="s">
        <v>484</v>
      </c>
      <c r="N65" s="7">
        <v>-2545</v>
      </c>
      <c r="O65" s="7">
        <v>1207</v>
      </c>
      <c r="P65" s="7">
        <v>1</v>
      </c>
      <c r="Q65" s="7">
        <v>689842</v>
      </c>
      <c r="R65" s="7" t="s">
        <v>474</v>
      </c>
    </row>
    <row r="66" spans="2:18" x14ac:dyDescent="0.2">
      <c r="B66" s="170">
        <v>5425</v>
      </c>
      <c r="C66" s="170">
        <v>5.0999999999999996</v>
      </c>
      <c r="D66" s="170">
        <v>3.1</v>
      </c>
      <c r="E66" s="170">
        <v>2.5</v>
      </c>
      <c r="F66" s="170" t="s">
        <v>593</v>
      </c>
      <c r="G66" s="170">
        <v>1919541</v>
      </c>
      <c r="H66" s="170">
        <v>1919773</v>
      </c>
      <c r="I66" s="170">
        <f t="shared" si="1"/>
        <v>232</v>
      </c>
      <c r="J66" s="171">
        <v>-54022750</v>
      </c>
      <c r="K66" s="170" t="s">
        <v>462</v>
      </c>
      <c r="L66" s="170" t="s">
        <v>561</v>
      </c>
      <c r="M66" s="170" t="s">
        <v>484</v>
      </c>
      <c r="N66" s="7">
        <v>3539</v>
      </c>
      <c r="O66" s="7">
        <v>3637</v>
      </c>
      <c r="P66" s="7">
        <v>-2</v>
      </c>
      <c r="Q66" s="7">
        <v>689843</v>
      </c>
    </row>
    <row r="67" spans="2:18" x14ac:dyDescent="0.2">
      <c r="B67" s="170">
        <v>990</v>
      </c>
      <c r="C67" s="170">
        <v>8.8000000000000007</v>
      </c>
      <c r="D67" s="170">
        <v>3.2</v>
      </c>
      <c r="E67" s="170">
        <v>7.3</v>
      </c>
      <c r="F67" s="170" t="s">
        <v>593</v>
      </c>
      <c r="G67" s="170">
        <v>1920224</v>
      </c>
      <c r="H67" s="170">
        <v>1920408</v>
      </c>
      <c r="I67" s="170">
        <f t="shared" si="1"/>
        <v>184</v>
      </c>
      <c r="J67" s="171">
        <v>-54022115</v>
      </c>
      <c r="K67" s="170" t="s">
        <v>462</v>
      </c>
      <c r="L67" s="170" t="s">
        <v>539</v>
      </c>
      <c r="M67" s="170" t="s">
        <v>484</v>
      </c>
      <c r="N67" s="7">
        <v>683</v>
      </c>
      <c r="O67" s="7">
        <v>860</v>
      </c>
      <c r="P67" s="7">
        <v>-2514</v>
      </c>
      <c r="Q67" s="7">
        <v>689846</v>
      </c>
      <c r="R67" s="7" t="s">
        <v>474</v>
      </c>
    </row>
    <row r="68" spans="2:18" x14ac:dyDescent="0.2">
      <c r="B68" s="170">
        <v>799</v>
      </c>
      <c r="C68" s="170">
        <v>12.9</v>
      </c>
      <c r="D68" s="170">
        <v>2.8</v>
      </c>
      <c r="E68" s="170">
        <v>1.4</v>
      </c>
      <c r="F68" s="170" t="s">
        <v>593</v>
      </c>
      <c r="G68" s="170">
        <v>1931790</v>
      </c>
      <c r="H68" s="170">
        <v>1931931</v>
      </c>
      <c r="I68" s="170">
        <f t="shared" ref="I68:I131" si="2">H68-G68</f>
        <v>141</v>
      </c>
      <c r="J68" s="171">
        <v>-54010592</v>
      </c>
      <c r="K68" s="170" t="s">
        <v>462</v>
      </c>
      <c r="L68" s="170" t="s">
        <v>539</v>
      </c>
      <c r="M68" s="170" t="s">
        <v>484</v>
      </c>
      <c r="N68" s="7">
        <v>686</v>
      </c>
      <c r="O68" s="7">
        <v>829</v>
      </c>
      <c r="P68" s="7">
        <v>-2545</v>
      </c>
      <c r="Q68" s="7">
        <v>689874</v>
      </c>
    </row>
    <row r="69" spans="2:18" x14ac:dyDescent="0.2">
      <c r="B69" s="170">
        <v>372</v>
      </c>
      <c r="C69" s="170">
        <v>15.2</v>
      </c>
      <c r="D69" s="170">
        <v>3.8</v>
      </c>
      <c r="E69" s="170">
        <v>0</v>
      </c>
      <c r="F69" s="170" t="s">
        <v>593</v>
      </c>
      <c r="G69" s="170">
        <v>1931896</v>
      </c>
      <c r="H69" s="170">
        <v>1931974</v>
      </c>
      <c r="I69" s="170">
        <f t="shared" si="2"/>
        <v>78</v>
      </c>
      <c r="J69" s="171">
        <v>-54010549</v>
      </c>
      <c r="K69" s="170" t="s">
        <v>141</v>
      </c>
      <c r="L69" s="170" t="s">
        <v>539</v>
      </c>
      <c r="M69" s="170" t="s">
        <v>484</v>
      </c>
      <c r="N69" s="7">
        <v>-2617</v>
      </c>
      <c r="O69" s="7">
        <v>757</v>
      </c>
      <c r="P69" s="7">
        <v>676</v>
      </c>
      <c r="Q69" s="7">
        <v>689875</v>
      </c>
    </row>
    <row r="70" spans="2:18" x14ac:dyDescent="0.2">
      <c r="B70" s="170">
        <v>259</v>
      </c>
      <c r="C70" s="170">
        <v>21.4</v>
      </c>
      <c r="D70" s="170">
        <v>4.2</v>
      </c>
      <c r="E70" s="170">
        <v>1.4</v>
      </c>
      <c r="F70" s="170" t="s">
        <v>593</v>
      </c>
      <c r="G70" s="170">
        <v>1938113</v>
      </c>
      <c r="H70" s="170">
        <v>1938183</v>
      </c>
      <c r="I70" s="170">
        <f t="shared" si="2"/>
        <v>70</v>
      </c>
      <c r="J70" s="171">
        <v>-54004340</v>
      </c>
      <c r="K70" s="170" t="s">
        <v>462</v>
      </c>
      <c r="L70" s="170" t="s">
        <v>539</v>
      </c>
      <c r="M70" s="170" t="s">
        <v>484</v>
      </c>
      <c r="N70" s="7">
        <v>697</v>
      </c>
      <c r="O70" s="7">
        <v>769</v>
      </c>
      <c r="P70" s="7">
        <v>-2605</v>
      </c>
      <c r="Q70" s="7">
        <v>689890</v>
      </c>
    </row>
    <row r="71" spans="2:18" x14ac:dyDescent="0.2">
      <c r="B71" s="7">
        <v>38636</v>
      </c>
      <c r="C71" s="7">
        <v>3</v>
      </c>
      <c r="D71" s="7">
        <v>1.4</v>
      </c>
      <c r="E71" s="7">
        <v>1.5</v>
      </c>
      <c r="F71" s="7" t="s">
        <v>593</v>
      </c>
      <c r="G71" s="7">
        <v>1851103</v>
      </c>
      <c r="H71" s="7">
        <v>1856277</v>
      </c>
      <c r="I71" s="7">
        <f t="shared" si="2"/>
        <v>5174</v>
      </c>
      <c r="J71" s="17">
        <v>-54086246</v>
      </c>
      <c r="K71" s="7" t="s">
        <v>141</v>
      </c>
      <c r="L71" s="7" t="s">
        <v>557</v>
      </c>
      <c r="M71" s="7" t="s">
        <v>558</v>
      </c>
      <c r="N71" s="7">
        <v>-1</v>
      </c>
      <c r="O71" s="7">
        <v>5138</v>
      </c>
      <c r="P71" s="7">
        <v>1</v>
      </c>
      <c r="Q71" s="7">
        <v>689754</v>
      </c>
    </row>
    <row r="72" spans="2:18" x14ac:dyDescent="0.2">
      <c r="B72" s="7">
        <v>41544</v>
      </c>
      <c r="C72" s="7">
        <v>1.8</v>
      </c>
      <c r="D72" s="7">
        <v>0.8</v>
      </c>
      <c r="E72" s="7">
        <v>0.6</v>
      </c>
      <c r="F72" s="7" t="s">
        <v>593</v>
      </c>
      <c r="G72" s="7">
        <v>1881544</v>
      </c>
      <c r="H72" s="7">
        <v>1886705</v>
      </c>
      <c r="I72" s="7">
        <f t="shared" si="2"/>
        <v>5161</v>
      </c>
      <c r="J72" s="17">
        <v>-54055818</v>
      </c>
      <c r="K72" s="7" t="s">
        <v>141</v>
      </c>
      <c r="L72" s="7" t="s">
        <v>557</v>
      </c>
      <c r="M72" s="7" t="s">
        <v>558</v>
      </c>
      <c r="N72" s="7">
        <v>0</v>
      </c>
      <c r="O72" s="7">
        <v>5139</v>
      </c>
      <c r="P72" s="7">
        <v>1</v>
      </c>
      <c r="Q72" s="7">
        <v>689795</v>
      </c>
    </row>
    <row r="73" spans="2:18" x14ac:dyDescent="0.2">
      <c r="B73" s="7">
        <v>34191</v>
      </c>
      <c r="C73" s="7">
        <v>2.2000000000000002</v>
      </c>
      <c r="D73" s="7">
        <v>1</v>
      </c>
      <c r="E73" s="7">
        <v>1.2</v>
      </c>
      <c r="F73" s="7" t="s">
        <v>593</v>
      </c>
      <c r="G73" s="7">
        <v>1911982</v>
      </c>
      <c r="H73" s="7">
        <v>1917157</v>
      </c>
      <c r="I73" s="7">
        <f t="shared" si="2"/>
        <v>5175</v>
      </c>
      <c r="J73" s="17">
        <v>-54025366</v>
      </c>
      <c r="K73" s="7" t="s">
        <v>141</v>
      </c>
      <c r="L73" s="7" t="s">
        <v>557</v>
      </c>
      <c r="M73" s="7" t="s">
        <v>558</v>
      </c>
      <c r="N73" s="7">
        <v>0</v>
      </c>
      <c r="O73" s="7">
        <v>5139</v>
      </c>
      <c r="P73" s="7">
        <v>2</v>
      </c>
      <c r="Q73" s="7">
        <v>689838</v>
      </c>
    </row>
    <row r="74" spans="2:18" x14ac:dyDescent="0.2">
      <c r="B74" s="7">
        <v>374</v>
      </c>
      <c r="C74" s="7">
        <v>22.6</v>
      </c>
      <c r="D74" s="7">
        <v>7.4</v>
      </c>
      <c r="E74" s="7">
        <v>1.9</v>
      </c>
      <c r="F74" s="7" t="s">
        <v>593</v>
      </c>
      <c r="G74" s="7">
        <v>1756076</v>
      </c>
      <c r="H74" s="7">
        <v>1756372</v>
      </c>
      <c r="I74" s="7">
        <f t="shared" si="2"/>
        <v>296</v>
      </c>
      <c r="J74" s="17">
        <v>-54186151</v>
      </c>
      <c r="K74" s="7" t="s">
        <v>141</v>
      </c>
      <c r="L74" s="7" t="s">
        <v>460</v>
      </c>
      <c r="M74" s="7" t="s">
        <v>461</v>
      </c>
      <c r="N74" s="7">
        <v>-2095</v>
      </c>
      <c r="O74" s="7">
        <v>1256</v>
      </c>
      <c r="P74" s="7">
        <v>944</v>
      </c>
      <c r="Q74" s="7">
        <v>689577</v>
      </c>
    </row>
    <row r="75" spans="2:18" x14ac:dyDescent="0.2">
      <c r="B75" s="7">
        <v>1346</v>
      </c>
      <c r="C75" s="7">
        <v>14.4</v>
      </c>
      <c r="D75" s="7">
        <v>9.5</v>
      </c>
      <c r="E75" s="7">
        <v>1.6</v>
      </c>
      <c r="F75" s="7" t="s">
        <v>593</v>
      </c>
      <c r="G75" s="7">
        <v>1774786</v>
      </c>
      <c r="H75" s="7">
        <v>1775144</v>
      </c>
      <c r="I75" s="7">
        <f t="shared" si="2"/>
        <v>358</v>
      </c>
      <c r="J75" s="17">
        <v>-54167379</v>
      </c>
      <c r="K75" s="7" t="s">
        <v>141</v>
      </c>
      <c r="L75" s="7" t="s">
        <v>460</v>
      </c>
      <c r="M75" s="7" t="s">
        <v>461</v>
      </c>
      <c r="N75" s="7">
        <v>-2091</v>
      </c>
      <c r="O75" s="7">
        <v>1260</v>
      </c>
      <c r="P75" s="7">
        <v>874</v>
      </c>
      <c r="Q75" s="7">
        <v>689621</v>
      </c>
    </row>
    <row r="76" spans="2:18" x14ac:dyDescent="0.2">
      <c r="B76" s="7">
        <v>1331</v>
      </c>
      <c r="C76" s="7">
        <v>14.9</v>
      </c>
      <c r="D76" s="7">
        <v>3.7</v>
      </c>
      <c r="E76" s="7">
        <v>3.6</v>
      </c>
      <c r="F76" s="7" t="s">
        <v>593</v>
      </c>
      <c r="G76" s="7">
        <v>1792862</v>
      </c>
      <c r="H76" s="7">
        <v>1793218</v>
      </c>
      <c r="I76" s="7">
        <f t="shared" si="2"/>
        <v>356</v>
      </c>
      <c r="J76" s="17">
        <v>-54149305</v>
      </c>
      <c r="K76" s="7" t="s">
        <v>141</v>
      </c>
      <c r="L76" s="7" t="s">
        <v>533</v>
      </c>
      <c r="M76" s="7" t="s">
        <v>461</v>
      </c>
      <c r="N76" s="7">
        <v>-9</v>
      </c>
      <c r="O76" s="7">
        <v>360</v>
      </c>
      <c r="P76" s="7">
        <v>2</v>
      </c>
      <c r="Q76" s="7">
        <v>689663</v>
      </c>
    </row>
    <row r="77" spans="2:18" x14ac:dyDescent="0.2">
      <c r="B77" s="7">
        <v>1241</v>
      </c>
      <c r="C77" s="7">
        <v>15.4</v>
      </c>
      <c r="D77" s="7">
        <v>7</v>
      </c>
      <c r="E77" s="7">
        <v>2.1</v>
      </c>
      <c r="F77" s="7" t="s">
        <v>593</v>
      </c>
      <c r="G77" s="7">
        <v>1800367</v>
      </c>
      <c r="H77" s="7">
        <v>1800678</v>
      </c>
      <c r="I77" s="7">
        <f t="shared" si="2"/>
        <v>311</v>
      </c>
      <c r="J77" s="17">
        <v>-54141845</v>
      </c>
      <c r="K77" s="7" t="s">
        <v>141</v>
      </c>
      <c r="L77" s="7" t="s">
        <v>533</v>
      </c>
      <c r="M77" s="7" t="s">
        <v>461</v>
      </c>
      <c r="N77" s="7">
        <v>-59</v>
      </c>
      <c r="O77" s="7">
        <v>327</v>
      </c>
      <c r="P77" s="7">
        <v>1</v>
      </c>
      <c r="Q77" s="7">
        <v>689667</v>
      </c>
    </row>
    <row r="78" spans="2:18" x14ac:dyDescent="0.2">
      <c r="B78" s="7">
        <v>2678</v>
      </c>
      <c r="C78" s="7">
        <v>2.1</v>
      </c>
      <c r="D78" s="7">
        <v>0.9</v>
      </c>
      <c r="E78" s="7">
        <v>0.3</v>
      </c>
      <c r="F78" s="7" t="s">
        <v>593</v>
      </c>
      <c r="G78" s="7">
        <v>1821853</v>
      </c>
      <c r="H78" s="7">
        <v>1822184</v>
      </c>
      <c r="I78" s="7">
        <f t="shared" si="2"/>
        <v>331</v>
      </c>
      <c r="J78" s="17">
        <v>-54120339</v>
      </c>
      <c r="K78" s="7" t="s">
        <v>462</v>
      </c>
      <c r="L78" s="7" t="s">
        <v>553</v>
      </c>
      <c r="M78" s="7" t="s">
        <v>461</v>
      </c>
      <c r="N78" s="7">
        <v>1</v>
      </c>
      <c r="O78" s="7">
        <v>334</v>
      </c>
      <c r="P78" s="7">
        <v>-74</v>
      </c>
      <c r="Q78" s="7">
        <v>689703</v>
      </c>
    </row>
    <row r="79" spans="2:18" x14ac:dyDescent="0.2">
      <c r="B79" s="7">
        <v>2646</v>
      </c>
      <c r="C79" s="7">
        <v>3</v>
      </c>
      <c r="D79" s="7">
        <v>0.9</v>
      </c>
      <c r="E79" s="7">
        <v>0.3</v>
      </c>
      <c r="F79" s="7" t="s">
        <v>593</v>
      </c>
      <c r="G79" s="7">
        <v>1848263</v>
      </c>
      <c r="H79" s="7">
        <v>1848598</v>
      </c>
      <c r="I79" s="7">
        <f t="shared" si="2"/>
        <v>335</v>
      </c>
      <c r="J79" s="17">
        <v>-54093925</v>
      </c>
      <c r="K79" s="7" t="s">
        <v>462</v>
      </c>
      <c r="L79" s="7" t="s">
        <v>553</v>
      </c>
      <c r="M79" s="7" t="s">
        <v>461</v>
      </c>
      <c r="N79" s="7">
        <v>1</v>
      </c>
      <c r="O79" s="7">
        <v>338</v>
      </c>
      <c r="P79" s="7">
        <v>-70</v>
      </c>
      <c r="Q79" s="7">
        <v>689751</v>
      </c>
    </row>
    <row r="80" spans="2:18" x14ac:dyDescent="0.2">
      <c r="B80" s="7">
        <v>2986</v>
      </c>
      <c r="C80" s="7">
        <v>3.9</v>
      </c>
      <c r="D80" s="7">
        <v>2.6</v>
      </c>
      <c r="E80" s="7">
        <v>0.2</v>
      </c>
      <c r="F80" s="7" t="s">
        <v>593</v>
      </c>
      <c r="G80" s="7">
        <v>1858747</v>
      </c>
      <c r="H80" s="7">
        <v>1859135</v>
      </c>
      <c r="I80" s="7">
        <f t="shared" si="2"/>
        <v>388</v>
      </c>
      <c r="J80" s="17">
        <v>-54083388</v>
      </c>
      <c r="K80" s="7" t="s">
        <v>462</v>
      </c>
      <c r="L80" s="7" t="s">
        <v>553</v>
      </c>
      <c r="M80" s="7" t="s">
        <v>461</v>
      </c>
      <c r="N80" s="7">
        <v>1</v>
      </c>
      <c r="O80" s="7">
        <v>398</v>
      </c>
      <c r="P80" s="7">
        <v>-10</v>
      </c>
      <c r="Q80" s="7">
        <v>689760</v>
      </c>
    </row>
    <row r="81" spans="2:18" x14ac:dyDescent="0.2">
      <c r="B81" s="7">
        <v>2666</v>
      </c>
      <c r="C81" s="7">
        <v>3.6</v>
      </c>
      <c r="D81" s="7">
        <v>0.3</v>
      </c>
      <c r="E81" s="7">
        <v>0</v>
      </c>
      <c r="F81" s="7" t="s">
        <v>593</v>
      </c>
      <c r="G81" s="7">
        <v>1878706</v>
      </c>
      <c r="H81" s="7">
        <v>1879042</v>
      </c>
      <c r="I81" s="7">
        <f t="shared" si="2"/>
        <v>336</v>
      </c>
      <c r="J81" s="17">
        <v>-54063481</v>
      </c>
      <c r="K81" s="7" t="s">
        <v>462</v>
      </c>
      <c r="L81" s="7" t="s">
        <v>553</v>
      </c>
      <c r="M81" s="7" t="s">
        <v>461</v>
      </c>
      <c r="N81" s="7">
        <v>1</v>
      </c>
      <c r="O81" s="7">
        <v>338</v>
      </c>
      <c r="P81" s="7">
        <v>-70</v>
      </c>
      <c r="Q81" s="7">
        <v>689792</v>
      </c>
    </row>
    <row r="82" spans="2:18" x14ac:dyDescent="0.2">
      <c r="B82" s="7">
        <v>2836</v>
      </c>
      <c r="C82" s="7">
        <v>4.0999999999999996</v>
      </c>
      <c r="D82" s="7">
        <v>3.1</v>
      </c>
      <c r="E82" s="7">
        <v>0.8</v>
      </c>
      <c r="F82" s="7" t="s">
        <v>593</v>
      </c>
      <c r="G82" s="7">
        <v>1889192</v>
      </c>
      <c r="H82" s="7">
        <v>1889580</v>
      </c>
      <c r="I82" s="7">
        <f t="shared" si="2"/>
        <v>388</v>
      </c>
      <c r="J82" s="17">
        <v>-54052943</v>
      </c>
      <c r="K82" s="7" t="s">
        <v>462</v>
      </c>
      <c r="L82" s="7" t="s">
        <v>553</v>
      </c>
      <c r="M82" s="7" t="s">
        <v>461</v>
      </c>
      <c r="N82" s="7">
        <v>1</v>
      </c>
      <c r="O82" s="7">
        <v>398</v>
      </c>
      <c r="P82" s="7">
        <v>-10</v>
      </c>
      <c r="Q82" s="7">
        <v>689800</v>
      </c>
      <c r="R82" s="7" t="s">
        <v>474</v>
      </c>
    </row>
    <row r="83" spans="2:18" x14ac:dyDescent="0.2">
      <c r="B83" s="7">
        <v>2678</v>
      </c>
      <c r="C83" s="7">
        <v>2.1</v>
      </c>
      <c r="D83" s="7">
        <v>0.9</v>
      </c>
      <c r="E83" s="7">
        <v>0.3</v>
      </c>
      <c r="F83" s="7" t="s">
        <v>593</v>
      </c>
      <c r="G83" s="7">
        <v>1909137</v>
      </c>
      <c r="H83" s="7">
        <v>1909468</v>
      </c>
      <c r="I83" s="7">
        <f t="shared" si="2"/>
        <v>331</v>
      </c>
      <c r="J83" s="17">
        <v>-54033055</v>
      </c>
      <c r="K83" s="7" t="s">
        <v>462</v>
      </c>
      <c r="L83" s="7" t="s">
        <v>553</v>
      </c>
      <c r="M83" s="7" t="s">
        <v>461</v>
      </c>
      <c r="N83" s="7">
        <v>1</v>
      </c>
      <c r="O83" s="7">
        <v>334</v>
      </c>
      <c r="P83" s="7">
        <v>-74</v>
      </c>
      <c r="Q83" s="7">
        <v>689835</v>
      </c>
    </row>
    <row r="84" spans="2:18" x14ac:dyDescent="0.2">
      <c r="B84" s="7">
        <v>2979</v>
      </c>
      <c r="C84" s="7">
        <v>4.5</v>
      </c>
      <c r="D84" s="7">
        <v>3.3</v>
      </c>
      <c r="E84" s="7">
        <v>1</v>
      </c>
      <c r="F84" s="7" t="s">
        <v>593</v>
      </c>
      <c r="G84" s="7">
        <v>1919628</v>
      </c>
      <c r="H84" s="7">
        <v>1920026</v>
      </c>
      <c r="I84" s="7">
        <f t="shared" si="2"/>
        <v>398</v>
      </c>
      <c r="J84" s="17">
        <v>-54022497</v>
      </c>
      <c r="K84" s="7" t="s">
        <v>462</v>
      </c>
      <c r="L84" s="7" t="s">
        <v>553</v>
      </c>
      <c r="M84" s="7" t="s">
        <v>461</v>
      </c>
      <c r="N84" s="7">
        <v>1</v>
      </c>
      <c r="O84" s="7">
        <v>408</v>
      </c>
      <c r="P84" s="7">
        <v>0</v>
      </c>
      <c r="Q84" s="7">
        <v>689844</v>
      </c>
    </row>
    <row r="85" spans="2:18" x14ac:dyDescent="0.2">
      <c r="B85" s="7">
        <v>1965</v>
      </c>
      <c r="C85" s="7">
        <v>12.3</v>
      </c>
      <c r="D85" s="7">
        <v>5.2</v>
      </c>
      <c r="E85" s="7">
        <v>1</v>
      </c>
      <c r="F85" s="7" t="s">
        <v>593</v>
      </c>
      <c r="G85" s="7">
        <v>1938198</v>
      </c>
      <c r="H85" s="7">
        <v>1938583</v>
      </c>
      <c r="I85" s="7">
        <f t="shared" si="2"/>
        <v>385</v>
      </c>
      <c r="J85" s="17">
        <v>-54003940</v>
      </c>
      <c r="K85" s="7" t="s">
        <v>141</v>
      </c>
      <c r="L85" s="7" t="s">
        <v>460</v>
      </c>
      <c r="M85" s="7" t="s">
        <v>461</v>
      </c>
      <c r="N85" s="7">
        <v>-2082</v>
      </c>
      <c r="O85" s="7">
        <v>1269</v>
      </c>
      <c r="P85" s="7">
        <v>868</v>
      </c>
      <c r="Q85" s="7">
        <v>689891</v>
      </c>
    </row>
    <row r="86" spans="2:18" x14ac:dyDescent="0.2">
      <c r="B86" s="7">
        <v>701</v>
      </c>
      <c r="C86" s="7">
        <v>12.8</v>
      </c>
      <c r="D86" s="7">
        <v>1</v>
      </c>
      <c r="E86" s="7">
        <v>0</v>
      </c>
      <c r="F86" s="7" t="s">
        <v>593</v>
      </c>
      <c r="G86" s="7">
        <v>1763071</v>
      </c>
      <c r="H86" s="7">
        <v>1763172</v>
      </c>
      <c r="I86" s="7">
        <f t="shared" si="2"/>
        <v>101</v>
      </c>
      <c r="J86" s="17">
        <v>-54179351</v>
      </c>
      <c r="K86" s="7" t="s">
        <v>141</v>
      </c>
      <c r="L86" s="7" t="s">
        <v>486</v>
      </c>
      <c r="M86" s="7" t="s">
        <v>487</v>
      </c>
      <c r="N86" s="7">
        <v>-10446</v>
      </c>
      <c r="O86" s="7">
        <v>5149</v>
      </c>
      <c r="P86" s="7">
        <v>5047</v>
      </c>
      <c r="Q86" s="7">
        <v>689598</v>
      </c>
      <c r="R86" s="7" t="s">
        <v>474</v>
      </c>
    </row>
    <row r="87" spans="2:18" x14ac:dyDescent="0.2">
      <c r="B87" s="7">
        <v>13</v>
      </c>
      <c r="C87" s="7">
        <v>13.2</v>
      </c>
      <c r="D87" s="7">
        <v>0</v>
      </c>
      <c r="E87" s="7">
        <v>0</v>
      </c>
      <c r="F87" s="7" t="s">
        <v>593</v>
      </c>
      <c r="G87" s="7">
        <v>1757350</v>
      </c>
      <c r="H87" s="7">
        <v>1757374</v>
      </c>
      <c r="I87" s="7">
        <f t="shared" si="2"/>
        <v>24</v>
      </c>
      <c r="J87" s="17">
        <v>-54185149</v>
      </c>
      <c r="K87" s="7" t="s">
        <v>462</v>
      </c>
      <c r="L87" s="7" t="s">
        <v>465</v>
      </c>
      <c r="M87" s="7" t="s">
        <v>466</v>
      </c>
      <c r="N87" s="7">
        <v>1</v>
      </c>
      <c r="O87" s="7">
        <v>25</v>
      </c>
      <c r="P87" s="7">
        <v>0</v>
      </c>
      <c r="Q87" s="7">
        <v>689579</v>
      </c>
    </row>
    <row r="88" spans="2:18" x14ac:dyDescent="0.2">
      <c r="B88" s="7">
        <v>19</v>
      </c>
      <c r="C88" s="7">
        <v>11.6</v>
      </c>
      <c r="D88" s="7">
        <v>0</v>
      </c>
      <c r="E88" s="7">
        <v>0</v>
      </c>
      <c r="F88" s="7" t="s">
        <v>593</v>
      </c>
      <c r="G88" s="7">
        <v>1757611</v>
      </c>
      <c r="H88" s="7">
        <v>1757638</v>
      </c>
      <c r="I88" s="7">
        <f t="shared" si="2"/>
        <v>27</v>
      </c>
      <c r="J88" s="17">
        <v>-54184885</v>
      </c>
      <c r="K88" s="7" t="s">
        <v>462</v>
      </c>
      <c r="L88" s="7" t="s">
        <v>467</v>
      </c>
      <c r="M88" s="7" t="s">
        <v>466</v>
      </c>
      <c r="N88" s="7">
        <v>1</v>
      </c>
      <c r="O88" s="7">
        <v>28</v>
      </c>
      <c r="P88" s="7">
        <v>0</v>
      </c>
      <c r="Q88" s="7">
        <v>689580</v>
      </c>
    </row>
    <row r="89" spans="2:18" x14ac:dyDescent="0.2">
      <c r="B89" s="7">
        <v>20</v>
      </c>
      <c r="C89" s="7">
        <v>11.6</v>
      </c>
      <c r="D89" s="7">
        <v>0</v>
      </c>
      <c r="E89" s="7">
        <v>0</v>
      </c>
      <c r="F89" s="7" t="s">
        <v>593</v>
      </c>
      <c r="G89" s="7">
        <v>1758975</v>
      </c>
      <c r="H89" s="7">
        <v>1759003</v>
      </c>
      <c r="I89" s="7">
        <f t="shared" si="2"/>
        <v>28</v>
      </c>
      <c r="J89" s="17">
        <v>-54183520</v>
      </c>
      <c r="K89" s="7" t="s">
        <v>462</v>
      </c>
      <c r="L89" s="7" t="s">
        <v>467</v>
      </c>
      <c r="M89" s="7" t="s">
        <v>466</v>
      </c>
      <c r="N89" s="7">
        <v>1</v>
      </c>
      <c r="O89" s="7">
        <v>29</v>
      </c>
      <c r="P89" s="7">
        <v>0</v>
      </c>
      <c r="Q89" s="7">
        <v>689584</v>
      </c>
      <c r="R89" s="7" t="s">
        <v>474</v>
      </c>
    </row>
    <row r="90" spans="2:18" x14ac:dyDescent="0.2">
      <c r="B90" s="7">
        <v>26</v>
      </c>
      <c r="C90" s="7">
        <v>3.1</v>
      </c>
      <c r="D90" s="7">
        <v>3</v>
      </c>
      <c r="E90" s="7">
        <v>0</v>
      </c>
      <c r="F90" s="7" t="s">
        <v>593</v>
      </c>
      <c r="G90" s="7">
        <v>1760591</v>
      </c>
      <c r="H90" s="7">
        <v>1760623</v>
      </c>
      <c r="I90" s="7">
        <f t="shared" si="2"/>
        <v>32</v>
      </c>
      <c r="J90" s="17">
        <v>-54181900</v>
      </c>
      <c r="K90" s="7" t="s">
        <v>462</v>
      </c>
      <c r="L90" s="7" t="s">
        <v>478</v>
      </c>
      <c r="M90" s="7" t="s">
        <v>466</v>
      </c>
      <c r="N90" s="7">
        <v>1</v>
      </c>
      <c r="O90" s="7">
        <v>34</v>
      </c>
      <c r="P90" s="7">
        <v>0</v>
      </c>
      <c r="Q90" s="7">
        <v>689591</v>
      </c>
    </row>
    <row r="91" spans="2:18" x14ac:dyDescent="0.2">
      <c r="B91" s="7">
        <v>16</v>
      </c>
      <c r="C91" s="7">
        <v>5.2</v>
      </c>
      <c r="D91" s="7">
        <v>0</v>
      </c>
      <c r="E91" s="7">
        <v>0</v>
      </c>
      <c r="F91" s="7" t="s">
        <v>593</v>
      </c>
      <c r="G91" s="7">
        <v>1761709</v>
      </c>
      <c r="H91" s="7">
        <v>1761728</v>
      </c>
      <c r="I91" s="7">
        <f t="shared" si="2"/>
        <v>19</v>
      </c>
      <c r="J91" s="17">
        <v>-54180795</v>
      </c>
      <c r="K91" s="7" t="s">
        <v>462</v>
      </c>
      <c r="L91" s="7" t="s">
        <v>482</v>
      </c>
      <c r="M91" s="7" t="s">
        <v>466</v>
      </c>
      <c r="N91" s="7">
        <v>1</v>
      </c>
      <c r="O91" s="7">
        <v>20</v>
      </c>
      <c r="P91" s="7">
        <v>0</v>
      </c>
      <c r="Q91" s="7">
        <v>689595</v>
      </c>
    </row>
    <row r="92" spans="2:18" x14ac:dyDescent="0.2">
      <c r="B92" s="7">
        <v>14</v>
      </c>
      <c r="C92" s="7">
        <v>4.9000000000000004</v>
      </c>
      <c r="D92" s="7">
        <v>0</v>
      </c>
      <c r="E92" s="7">
        <v>0</v>
      </c>
      <c r="F92" s="7" t="s">
        <v>593</v>
      </c>
      <c r="G92" s="7">
        <v>1765126</v>
      </c>
      <c r="H92" s="7">
        <v>1765146</v>
      </c>
      <c r="I92" s="7">
        <f t="shared" si="2"/>
        <v>20</v>
      </c>
      <c r="J92" s="17">
        <v>-54177377</v>
      </c>
      <c r="K92" s="7" t="s">
        <v>462</v>
      </c>
      <c r="L92" s="7" t="s">
        <v>491</v>
      </c>
      <c r="M92" s="7" t="s">
        <v>466</v>
      </c>
      <c r="N92" s="7">
        <v>1</v>
      </c>
      <c r="O92" s="7">
        <v>21</v>
      </c>
      <c r="P92" s="7">
        <v>0</v>
      </c>
      <c r="Q92" s="7">
        <v>689602</v>
      </c>
    </row>
    <row r="93" spans="2:18" x14ac:dyDescent="0.2">
      <c r="B93" s="7">
        <v>18</v>
      </c>
      <c r="C93" s="7">
        <v>10.4</v>
      </c>
      <c r="D93" s="7">
        <v>0</v>
      </c>
      <c r="E93" s="7">
        <v>0</v>
      </c>
      <c r="F93" s="7" t="s">
        <v>593</v>
      </c>
      <c r="G93" s="7">
        <v>1765559</v>
      </c>
      <c r="H93" s="7">
        <v>1765589</v>
      </c>
      <c r="I93" s="7">
        <f t="shared" si="2"/>
        <v>30</v>
      </c>
      <c r="J93" s="17">
        <v>-54176934</v>
      </c>
      <c r="K93" s="7" t="s">
        <v>462</v>
      </c>
      <c r="L93" s="7" t="s">
        <v>492</v>
      </c>
      <c r="M93" s="7" t="s">
        <v>466</v>
      </c>
      <c r="N93" s="7">
        <v>1</v>
      </c>
      <c r="O93" s="7">
        <v>31</v>
      </c>
      <c r="P93" s="7">
        <v>0</v>
      </c>
      <c r="Q93" s="7">
        <v>689603</v>
      </c>
      <c r="R93" s="7" t="s">
        <v>474</v>
      </c>
    </row>
    <row r="94" spans="2:18" x14ac:dyDescent="0.2">
      <c r="B94" s="7">
        <v>14</v>
      </c>
      <c r="C94" s="7">
        <v>18.2</v>
      </c>
      <c r="D94" s="7">
        <v>0</v>
      </c>
      <c r="E94" s="7">
        <v>0</v>
      </c>
      <c r="F94" s="7" t="s">
        <v>593</v>
      </c>
      <c r="G94" s="7">
        <v>1766049</v>
      </c>
      <c r="H94" s="7">
        <v>1766079</v>
      </c>
      <c r="I94" s="7">
        <f t="shared" si="2"/>
        <v>30</v>
      </c>
      <c r="J94" s="17">
        <v>-54176444</v>
      </c>
      <c r="K94" s="7" t="s">
        <v>462</v>
      </c>
      <c r="L94" s="7" t="s">
        <v>493</v>
      </c>
      <c r="M94" s="7" t="s">
        <v>466</v>
      </c>
      <c r="N94" s="7">
        <v>1</v>
      </c>
      <c r="O94" s="7">
        <v>31</v>
      </c>
      <c r="P94" s="7">
        <v>0</v>
      </c>
      <c r="Q94" s="7">
        <v>689604</v>
      </c>
      <c r="R94" s="7" t="s">
        <v>474</v>
      </c>
    </row>
    <row r="95" spans="2:18" x14ac:dyDescent="0.2">
      <c r="B95" s="7">
        <v>15</v>
      </c>
      <c r="C95" s="7">
        <v>20.3</v>
      </c>
      <c r="D95" s="7">
        <v>4.4000000000000004</v>
      </c>
      <c r="E95" s="7">
        <v>0</v>
      </c>
      <c r="F95" s="7" t="s">
        <v>593</v>
      </c>
      <c r="G95" s="7">
        <v>1766185</v>
      </c>
      <c r="H95" s="7">
        <v>1766229</v>
      </c>
      <c r="I95" s="7">
        <f t="shared" si="2"/>
        <v>44</v>
      </c>
      <c r="J95" s="17">
        <v>-54176294</v>
      </c>
      <c r="K95" s="7" t="s">
        <v>462</v>
      </c>
      <c r="L95" s="7" t="s">
        <v>494</v>
      </c>
      <c r="M95" s="7" t="s">
        <v>466</v>
      </c>
      <c r="N95" s="7">
        <v>1</v>
      </c>
      <c r="O95" s="7">
        <v>47</v>
      </c>
      <c r="P95" s="7">
        <v>0</v>
      </c>
      <c r="Q95" s="7">
        <v>689605</v>
      </c>
    </row>
    <row r="96" spans="2:18" x14ac:dyDescent="0.2">
      <c r="B96" s="7">
        <v>32</v>
      </c>
      <c r="C96" s="7">
        <v>0</v>
      </c>
      <c r="D96" s="7">
        <v>0</v>
      </c>
      <c r="E96" s="7">
        <v>0</v>
      </c>
      <c r="F96" s="7" t="s">
        <v>593</v>
      </c>
      <c r="G96" s="7">
        <v>1766891</v>
      </c>
      <c r="H96" s="7">
        <v>1766920</v>
      </c>
      <c r="I96" s="7">
        <f t="shared" si="2"/>
        <v>29</v>
      </c>
      <c r="J96" s="17">
        <v>-54175603</v>
      </c>
      <c r="K96" s="7" t="s">
        <v>462</v>
      </c>
      <c r="L96" s="7" t="s">
        <v>467</v>
      </c>
      <c r="M96" s="7" t="s">
        <v>466</v>
      </c>
      <c r="N96" s="7">
        <v>1</v>
      </c>
      <c r="O96" s="7">
        <v>30</v>
      </c>
      <c r="P96" s="7">
        <v>0</v>
      </c>
      <c r="Q96" s="7">
        <v>689606</v>
      </c>
    </row>
    <row r="97" spans="2:18" x14ac:dyDescent="0.2">
      <c r="B97" s="7">
        <v>14</v>
      </c>
      <c r="C97" s="7">
        <v>5</v>
      </c>
      <c r="D97" s="7">
        <v>0</v>
      </c>
      <c r="E97" s="7">
        <v>0</v>
      </c>
      <c r="F97" s="7" t="s">
        <v>593</v>
      </c>
      <c r="G97" s="7">
        <v>1769515</v>
      </c>
      <c r="H97" s="7">
        <v>1769535</v>
      </c>
      <c r="I97" s="7">
        <f t="shared" si="2"/>
        <v>20</v>
      </c>
      <c r="J97" s="17">
        <v>-54172988</v>
      </c>
      <c r="K97" s="7" t="s">
        <v>462</v>
      </c>
      <c r="L97" s="7" t="s">
        <v>496</v>
      </c>
      <c r="M97" s="7" t="s">
        <v>466</v>
      </c>
      <c r="N97" s="7">
        <v>1</v>
      </c>
      <c r="O97" s="7">
        <v>21</v>
      </c>
      <c r="P97" s="7">
        <v>0</v>
      </c>
      <c r="Q97" s="7">
        <v>689608</v>
      </c>
    </row>
    <row r="98" spans="2:18" x14ac:dyDescent="0.2">
      <c r="B98" s="7">
        <v>13</v>
      </c>
      <c r="C98" s="7">
        <v>18.399999999999999</v>
      </c>
      <c r="D98" s="7">
        <v>4.4000000000000004</v>
      </c>
      <c r="E98" s="7">
        <v>2.2000000000000002</v>
      </c>
      <c r="F98" s="7" t="s">
        <v>593</v>
      </c>
      <c r="G98" s="7">
        <v>1771847</v>
      </c>
      <c r="H98" s="7">
        <v>1771860</v>
      </c>
      <c r="I98" s="7">
        <f t="shared" si="2"/>
        <v>13</v>
      </c>
      <c r="J98" s="17">
        <v>-54170663</v>
      </c>
      <c r="K98" s="7" t="s">
        <v>462</v>
      </c>
      <c r="L98" s="7" t="s">
        <v>500</v>
      </c>
      <c r="M98" s="7" t="s">
        <v>466</v>
      </c>
      <c r="N98" s="7">
        <v>1</v>
      </c>
      <c r="O98" s="7">
        <v>45</v>
      </c>
      <c r="P98" s="7">
        <v>0</v>
      </c>
      <c r="Q98" s="7">
        <v>689612</v>
      </c>
    </row>
    <row r="99" spans="2:18" x14ac:dyDescent="0.2">
      <c r="B99" s="7">
        <v>14</v>
      </c>
      <c r="C99" s="7">
        <v>7.5</v>
      </c>
      <c r="D99" s="7">
        <v>3.3</v>
      </c>
      <c r="E99" s="7">
        <v>3.3</v>
      </c>
      <c r="F99" s="7" t="s">
        <v>593</v>
      </c>
      <c r="G99" s="7">
        <v>1771861</v>
      </c>
      <c r="H99" s="7">
        <v>1771890</v>
      </c>
      <c r="I99" s="7">
        <f t="shared" si="2"/>
        <v>29</v>
      </c>
      <c r="J99" s="17">
        <v>-54170633</v>
      </c>
      <c r="K99" s="7" t="s">
        <v>462</v>
      </c>
      <c r="L99" s="7" t="s">
        <v>501</v>
      </c>
      <c r="M99" s="7" t="s">
        <v>466</v>
      </c>
      <c r="N99" s="7">
        <v>1</v>
      </c>
      <c r="O99" s="7">
        <v>30</v>
      </c>
      <c r="P99" s="7">
        <v>0</v>
      </c>
      <c r="Q99" s="7">
        <v>689613</v>
      </c>
    </row>
    <row r="100" spans="2:18" x14ac:dyDescent="0.2">
      <c r="B100" s="7">
        <v>17</v>
      </c>
      <c r="C100" s="7">
        <v>8.8000000000000007</v>
      </c>
      <c r="D100" s="7">
        <v>0</v>
      </c>
      <c r="E100" s="7">
        <v>0</v>
      </c>
      <c r="F100" s="7" t="s">
        <v>593</v>
      </c>
      <c r="G100" s="7">
        <v>1772172</v>
      </c>
      <c r="H100" s="7">
        <v>1772195</v>
      </c>
      <c r="I100" s="7">
        <f t="shared" si="2"/>
        <v>23</v>
      </c>
      <c r="J100" s="17">
        <v>-54170328</v>
      </c>
      <c r="K100" s="7" t="s">
        <v>462</v>
      </c>
      <c r="L100" s="7" t="s">
        <v>502</v>
      </c>
      <c r="M100" s="7" t="s">
        <v>466</v>
      </c>
      <c r="N100" s="7">
        <v>1</v>
      </c>
      <c r="O100" s="7">
        <v>24</v>
      </c>
      <c r="P100" s="7">
        <v>0</v>
      </c>
      <c r="Q100" s="7">
        <v>689615</v>
      </c>
    </row>
    <row r="101" spans="2:18" x14ac:dyDescent="0.2">
      <c r="B101" s="7">
        <v>14</v>
      </c>
      <c r="C101" s="7">
        <v>15.8</v>
      </c>
      <c r="D101" s="7">
        <v>4.3</v>
      </c>
      <c r="E101" s="7">
        <v>4.3</v>
      </c>
      <c r="F101" s="7" t="s">
        <v>593</v>
      </c>
      <c r="G101" s="7">
        <v>1772306</v>
      </c>
      <c r="H101" s="7">
        <v>1772351</v>
      </c>
      <c r="I101" s="7">
        <f t="shared" si="2"/>
        <v>45</v>
      </c>
      <c r="J101" s="17">
        <v>-54170172</v>
      </c>
      <c r="K101" s="7" t="s">
        <v>462</v>
      </c>
      <c r="L101" s="7" t="s">
        <v>503</v>
      </c>
      <c r="M101" s="7" t="s">
        <v>466</v>
      </c>
      <c r="N101" s="7">
        <v>1</v>
      </c>
      <c r="O101" s="7">
        <v>46</v>
      </c>
      <c r="P101" s="7">
        <v>0</v>
      </c>
      <c r="Q101" s="7">
        <v>689616</v>
      </c>
    </row>
    <row r="102" spans="2:18" x14ac:dyDescent="0.2">
      <c r="B102" s="7">
        <v>28</v>
      </c>
      <c r="C102" s="7">
        <v>5.8</v>
      </c>
      <c r="D102" s="7">
        <v>0</v>
      </c>
      <c r="E102" s="7">
        <v>0</v>
      </c>
      <c r="F102" s="7" t="s">
        <v>593</v>
      </c>
      <c r="G102" s="7">
        <v>1777213</v>
      </c>
      <c r="H102" s="7">
        <v>1777248</v>
      </c>
      <c r="I102" s="7">
        <f t="shared" si="2"/>
        <v>35</v>
      </c>
      <c r="J102" s="17">
        <v>-54165275</v>
      </c>
      <c r="K102" s="7" t="s">
        <v>462</v>
      </c>
      <c r="L102" s="7" t="s">
        <v>467</v>
      </c>
      <c r="M102" s="7" t="s">
        <v>466</v>
      </c>
      <c r="N102" s="7">
        <v>1</v>
      </c>
      <c r="O102" s="7">
        <v>36</v>
      </c>
      <c r="P102" s="7">
        <v>0</v>
      </c>
      <c r="Q102" s="7">
        <v>689623</v>
      </c>
    </row>
    <row r="103" spans="2:18" x14ac:dyDescent="0.2">
      <c r="B103" s="7">
        <v>16</v>
      </c>
      <c r="C103" s="7">
        <v>0</v>
      </c>
      <c r="D103" s="7">
        <v>0</v>
      </c>
      <c r="E103" s="7">
        <v>0</v>
      </c>
      <c r="F103" s="7" t="s">
        <v>593</v>
      </c>
      <c r="G103" s="7">
        <v>1778311</v>
      </c>
      <c r="H103" s="7">
        <v>1778327</v>
      </c>
      <c r="I103" s="7">
        <f t="shared" si="2"/>
        <v>16</v>
      </c>
      <c r="J103" s="17">
        <v>-54164196</v>
      </c>
      <c r="K103" s="7" t="s">
        <v>462</v>
      </c>
      <c r="L103" s="7" t="s">
        <v>502</v>
      </c>
      <c r="M103" s="7" t="s">
        <v>466</v>
      </c>
      <c r="N103" s="7">
        <v>1</v>
      </c>
      <c r="O103" s="7">
        <v>17</v>
      </c>
      <c r="P103" s="7">
        <v>0</v>
      </c>
      <c r="Q103" s="7">
        <v>689625</v>
      </c>
    </row>
    <row r="104" spans="2:18" x14ac:dyDescent="0.2">
      <c r="B104" s="7">
        <v>16</v>
      </c>
      <c r="C104" s="7">
        <v>0</v>
      </c>
      <c r="D104" s="7">
        <v>0</v>
      </c>
      <c r="E104" s="7">
        <v>0</v>
      </c>
      <c r="F104" s="7" t="s">
        <v>593</v>
      </c>
      <c r="G104" s="7">
        <v>1779815</v>
      </c>
      <c r="H104" s="7">
        <v>1779832</v>
      </c>
      <c r="I104" s="7">
        <f t="shared" si="2"/>
        <v>17</v>
      </c>
      <c r="J104" s="17">
        <v>-54162691</v>
      </c>
      <c r="K104" s="7" t="s">
        <v>462</v>
      </c>
      <c r="L104" s="7" t="s">
        <v>502</v>
      </c>
      <c r="M104" s="7" t="s">
        <v>466</v>
      </c>
      <c r="N104" s="7">
        <v>1</v>
      </c>
      <c r="O104" s="7">
        <v>18</v>
      </c>
      <c r="P104" s="7">
        <v>0</v>
      </c>
      <c r="Q104" s="7">
        <v>689629</v>
      </c>
    </row>
    <row r="105" spans="2:18" x14ac:dyDescent="0.2">
      <c r="B105" s="7">
        <v>24</v>
      </c>
      <c r="C105" s="7">
        <v>17.899999999999999</v>
      </c>
      <c r="D105" s="7">
        <v>0</v>
      </c>
      <c r="E105" s="7">
        <v>0</v>
      </c>
      <c r="F105" s="7" t="s">
        <v>593</v>
      </c>
      <c r="G105" s="7">
        <v>1780930</v>
      </c>
      <c r="H105" s="7">
        <v>1780973</v>
      </c>
      <c r="I105" s="7">
        <f t="shared" si="2"/>
        <v>43</v>
      </c>
      <c r="J105" s="17">
        <v>-54161550</v>
      </c>
      <c r="K105" s="7" t="s">
        <v>462</v>
      </c>
      <c r="L105" s="7" t="s">
        <v>467</v>
      </c>
      <c r="M105" s="7" t="s">
        <v>466</v>
      </c>
      <c r="N105" s="7">
        <v>1</v>
      </c>
      <c r="O105" s="7">
        <v>44</v>
      </c>
      <c r="P105" s="7">
        <v>0</v>
      </c>
      <c r="Q105" s="7">
        <v>689632</v>
      </c>
    </row>
    <row r="106" spans="2:18" x14ac:dyDescent="0.2">
      <c r="B106" s="7">
        <v>19</v>
      </c>
      <c r="C106" s="7">
        <v>10.1</v>
      </c>
      <c r="D106" s="7">
        <v>0</v>
      </c>
      <c r="E106" s="7">
        <v>0</v>
      </c>
      <c r="F106" s="7" t="s">
        <v>593</v>
      </c>
      <c r="G106" s="7">
        <v>1791385</v>
      </c>
      <c r="H106" s="7">
        <v>1791416</v>
      </c>
      <c r="I106" s="7">
        <f t="shared" si="2"/>
        <v>31</v>
      </c>
      <c r="J106" s="17">
        <v>-54151107</v>
      </c>
      <c r="K106" s="7" t="s">
        <v>462</v>
      </c>
      <c r="L106" s="7" t="s">
        <v>532</v>
      </c>
      <c r="M106" s="7" t="s">
        <v>466</v>
      </c>
      <c r="N106" s="7">
        <v>1</v>
      </c>
      <c r="O106" s="7">
        <v>32</v>
      </c>
      <c r="P106" s="7">
        <v>0</v>
      </c>
      <c r="Q106" s="7">
        <v>689662</v>
      </c>
    </row>
    <row r="107" spans="2:18" x14ac:dyDescent="0.2">
      <c r="B107" s="7">
        <v>27</v>
      </c>
      <c r="C107" s="7">
        <v>0</v>
      </c>
      <c r="D107" s="7">
        <v>0</v>
      </c>
      <c r="E107" s="7">
        <v>0</v>
      </c>
      <c r="F107" s="7" t="s">
        <v>593</v>
      </c>
      <c r="G107" s="7">
        <v>1801584</v>
      </c>
      <c r="H107" s="7">
        <v>1801609</v>
      </c>
      <c r="I107" s="7">
        <f t="shared" si="2"/>
        <v>25</v>
      </c>
      <c r="J107" s="17">
        <v>-54140914</v>
      </c>
      <c r="K107" s="7" t="s">
        <v>462</v>
      </c>
      <c r="L107" s="7" t="s">
        <v>537</v>
      </c>
      <c r="M107" s="7" t="s">
        <v>466</v>
      </c>
      <c r="N107" s="7">
        <v>1</v>
      </c>
      <c r="O107" s="7">
        <v>26</v>
      </c>
      <c r="P107" s="7">
        <v>0</v>
      </c>
      <c r="Q107" s="7">
        <v>689668</v>
      </c>
    </row>
    <row r="108" spans="2:18" x14ac:dyDescent="0.2">
      <c r="B108" s="7">
        <v>17</v>
      </c>
      <c r="C108" s="7">
        <v>7.9</v>
      </c>
      <c r="D108" s="7">
        <v>0</v>
      </c>
      <c r="E108" s="7">
        <v>0</v>
      </c>
      <c r="F108" s="7" t="s">
        <v>593</v>
      </c>
      <c r="G108" s="7">
        <v>1817709</v>
      </c>
      <c r="H108" s="7">
        <v>1817735</v>
      </c>
      <c r="I108" s="7">
        <f t="shared" si="2"/>
        <v>26</v>
      </c>
      <c r="J108" s="17">
        <v>-54124788</v>
      </c>
      <c r="K108" s="7" t="s">
        <v>462</v>
      </c>
      <c r="L108" s="7" t="s">
        <v>551</v>
      </c>
      <c r="M108" s="7" t="s">
        <v>466</v>
      </c>
      <c r="N108" s="7">
        <v>1</v>
      </c>
      <c r="O108" s="7">
        <v>27</v>
      </c>
      <c r="P108" s="7">
        <v>0</v>
      </c>
      <c r="Q108" s="7">
        <v>689700</v>
      </c>
    </row>
    <row r="109" spans="2:18" x14ac:dyDescent="0.2">
      <c r="B109" s="7">
        <v>21</v>
      </c>
      <c r="C109" s="7">
        <v>6.8</v>
      </c>
      <c r="D109" s="7">
        <v>0</v>
      </c>
      <c r="E109" s="7">
        <v>0</v>
      </c>
      <c r="F109" s="7" t="s">
        <v>593</v>
      </c>
      <c r="G109" s="7">
        <v>1825686</v>
      </c>
      <c r="H109" s="7">
        <v>1825716</v>
      </c>
      <c r="I109" s="7">
        <f t="shared" si="2"/>
        <v>30</v>
      </c>
      <c r="J109" s="17">
        <v>-54116807</v>
      </c>
      <c r="K109" s="7" t="s">
        <v>462</v>
      </c>
      <c r="L109" s="7" t="s">
        <v>551</v>
      </c>
      <c r="M109" s="7" t="s">
        <v>466</v>
      </c>
      <c r="N109" s="7">
        <v>1</v>
      </c>
      <c r="O109" s="7">
        <v>31</v>
      </c>
      <c r="P109" s="7">
        <v>0</v>
      </c>
      <c r="Q109" s="7">
        <v>689716</v>
      </c>
    </row>
    <row r="110" spans="2:18" x14ac:dyDescent="0.2">
      <c r="B110" s="7">
        <v>27</v>
      </c>
      <c r="C110" s="7">
        <v>0</v>
      </c>
      <c r="D110" s="7">
        <v>0</v>
      </c>
      <c r="E110" s="7">
        <v>0</v>
      </c>
      <c r="F110" s="7" t="s">
        <v>593</v>
      </c>
      <c r="G110" s="7">
        <v>1828029</v>
      </c>
      <c r="H110" s="7">
        <v>1828054</v>
      </c>
      <c r="I110" s="7">
        <f t="shared" si="2"/>
        <v>25</v>
      </c>
      <c r="J110" s="17">
        <v>-54114469</v>
      </c>
      <c r="K110" s="7" t="s">
        <v>462</v>
      </c>
      <c r="L110" s="7" t="s">
        <v>537</v>
      </c>
      <c r="M110" s="7" t="s">
        <v>466</v>
      </c>
      <c r="N110" s="7">
        <v>1</v>
      </c>
      <c r="O110" s="7">
        <v>26</v>
      </c>
      <c r="P110" s="7">
        <v>0</v>
      </c>
      <c r="Q110" s="7">
        <v>689717</v>
      </c>
      <c r="R110" s="7" t="s">
        <v>474</v>
      </c>
    </row>
    <row r="111" spans="2:18" x14ac:dyDescent="0.2">
      <c r="B111" s="7">
        <v>12</v>
      </c>
      <c r="C111" s="7">
        <v>6.5</v>
      </c>
      <c r="D111" s="7">
        <v>8.3000000000000007</v>
      </c>
      <c r="E111" s="7">
        <v>5.4</v>
      </c>
      <c r="F111" s="7" t="s">
        <v>593</v>
      </c>
      <c r="G111" s="7">
        <v>1843518</v>
      </c>
      <c r="H111" s="7">
        <v>1843553</v>
      </c>
      <c r="I111" s="7">
        <f t="shared" si="2"/>
        <v>35</v>
      </c>
      <c r="J111" s="17">
        <v>-54098970</v>
      </c>
      <c r="K111" s="7" t="s">
        <v>462</v>
      </c>
      <c r="L111" s="7" t="s">
        <v>555</v>
      </c>
      <c r="M111" s="7" t="s">
        <v>466</v>
      </c>
      <c r="N111" s="7">
        <v>1</v>
      </c>
      <c r="O111" s="7">
        <v>37</v>
      </c>
      <c r="P111" s="7">
        <v>0</v>
      </c>
      <c r="Q111" s="7">
        <v>689745</v>
      </c>
    </row>
    <row r="112" spans="2:18" x14ac:dyDescent="0.2">
      <c r="B112" s="7">
        <v>17</v>
      </c>
      <c r="C112" s="7">
        <v>7.9</v>
      </c>
      <c r="D112" s="7">
        <v>0</v>
      </c>
      <c r="E112" s="7">
        <v>0</v>
      </c>
      <c r="F112" s="7" t="s">
        <v>593</v>
      </c>
      <c r="G112" s="7">
        <v>1844144</v>
      </c>
      <c r="H112" s="7">
        <v>1844170</v>
      </c>
      <c r="I112" s="7">
        <f t="shared" si="2"/>
        <v>26</v>
      </c>
      <c r="J112" s="17">
        <v>-54098353</v>
      </c>
      <c r="K112" s="7" t="s">
        <v>462</v>
      </c>
      <c r="L112" s="7" t="s">
        <v>551</v>
      </c>
      <c r="M112" s="7" t="s">
        <v>466</v>
      </c>
      <c r="N112" s="7">
        <v>1</v>
      </c>
      <c r="O112" s="7">
        <v>27</v>
      </c>
      <c r="P112" s="7">
        <v>0</v>
      </c>
      <c r="Q112" s="7">
        <v>689748</v>
      </c>
    </row>
    <row r="113" spans="2:18" x14ac:dyDescent="0.2">
      <c r="B113" s="7">
        <v>17</v>
      </c>
      <c r="C113" s="7">
        <v>7.9</v>
      </c>
      <c r="D113" s="7">
        <v>0</v>
      </c>
      <c r="E113" s="7">
        <v>0</v>
      </c>
      <c r="F113" s="7" t="s">
        <v>593</v>
      </c>
      <c r="G113" s="7">
        <v>1874554</v>
      </c>
      <c r="H113" s="7">
        <v>1874580</v>
      </c>
      <c r="I113" s="7">
        <f t="shared" si="2"/>
        <v>26</v>
      </c>
      <c r="J113" s="17">
        <v>-54067943</v>
      </c>
      <c r="K113" s="7" t="s">
        <v>462</v>
      </c>
      <c r="L113" s="7" t="s">
        <v>551</v>
      </c>
      <c r="M113" s="7" t="s">
        <v>466</v>
      </c>
      <c r="N113" s="7">
        <v>1</v>
      </c>
      <c r="O113" s="7">
        <v>27</v>
      </c>
      <c r="P113" s="7">
        <v>0</v>
      </c>
      <c r="Q113" s="7">
        <v>689789</v>
      </c>
    </row>
    <row r="114" spans="2:18" x14ac:dyDescent="0.2">
      <c r="B114" s="7">
        <v>16</v>
      </c>
      <c r="C114" s="7">
        <v>13.2</v>
      </c>
      <c r="D114" s="7">
        <v>0</v>
      </c>
      <c r="E114" s="7">
        <v>0</v>
      </c>
      <c r="F114" s="7" t="s">
        <v>593</v>
      </c>
      <c r="G114" s="7">
        <v>1892724</v>
      </c>
      <c r="H114" s="7">
        <v>1892748</v>
      </c>
      <c r="I114" s="7">
        <f t="shared" si="2"/>
        <v>24</v>
      </c>
      <c r="J114" s="17">
        <v>-54049775</v>
      </c>
      <c r="K114" s="7" t="s">
        <v>462</v>
      </c>
      <c r="L114" s="7" t="s">
        <v>502</v>
      </c>
      <c r="M114" s="7" t="s">
        <v>466</v>
      </c>
      <c r="N114" s="7">
        <v>1</v>
      </c>
      <c r="O114" s="7">
        <v>25</v>
      </c>
      <c r="P114" s="7">
        <v>0</v>
      </c>
      <c r="Q114" s="7">
        <v>689812</v>
      </c>
    </row>
    <row r="115" spans="2:18" x14ac:dyDescent="0.2">
      <c r="B115" s="7">
        <v>17</v>
      </c>
      <c r="C115" s="7">
        <v>7.9</v>
      </c>
      <c r="D115" s="7">
        <v>0</v>
      </c>
      <c r="E115" s="7">
        <v>0</v>
      </c>
      <c r="F115" s="7" t="s">
        <v>593</v>
      </c>
      <c r="G115" s="7">
        <v>1904990</v>
      </c>
      <c r="H115" s="7">
        <v>1905016</v>
      </c>
      <c r="I115" s="7">
        <f t="shared" si="2"/>
        <v>26</v>
      </c>
      <c r="J115" s="17">
        <v>-54037507</v>
      </c>
      <c r="K115" s="7" t="s">
        <v>462</v>
      </c>
      <c r="L115" s="7" t="s">
        <v>551</v>
      </c>
      <c r="M115" s="7" t="s">
        <v>466</v>
      </c>
      <c r="N115" s="7">
        <v>1</v>
      </c>
      <c r="O115" s="7">
        <v>27</v>
      </c>
      <c r="P115" s="7">
        <v>0</v>
      </c>
      <c r="Q115" s="7">
        <v>689832</v>
      </c>
    </row>
    <row r="116" spans="2:18" x14ac:dyDescent="0.2">
      <c r="B116" s="7">
        <v>16</v>
      </c>
      <c r="C116" s="7">
        <v>0</v>
      </c>
      <c r="D116" s="7">
        <v>0</v>
      </c>
      <c r="E116" s="7">
        <v>0</v>
      </c>
      <c r="F116" s="7" t="s">
        <v>593</v>
      </c>
      <c r="G116" s="7">
        <v>1925370</v>
      </c>
      <c r="H116" s="7">
        <v>1925386</v>
      </c>
      <c r="I116" s="7">
        <f t="shared" si="2"/>
        <v>16</v>
      </c>
      <c r="J116" s="17">
        <v>-54017137</v>
      </c>
      <c r="K116" s="7" t="s">
        <v>462</v>
      </c>
      <c r="L116" s="7" t="s">
        <v>502</v>
      </c>
      <c r="M116" s="7" t="s">
        <v>466</v>
      </c>
      <c r="N116" s="7">
        <v>1</v>
      </c>
      <c r="O116" s="7">
        <v>17</v>
      </c>
      <c r="P116" s="7">
        <v>0</v>
      </c>
      <c r="Q116" s="7">
        <v>689861</v>
      </c>
    </row>
    <row r="117" spans="2:18" x14ac:dyDescent="0.2">
      <c r="B117" s="7">
        <v>21</v>
      </c>
      <c r="C117" s="7">
        <v>6.8</v>
      </c>
      <c r="D117" s="7">
        <v>0</v>
      </c>
      <c r="E117" s="7">
        <v>0</v>
      </c>
      <c r="F117" s="7" t="s">
        <v>593</v>
      </c>
      <c r="G117" s="7">
        <v>1928540</v>
      </c>
      <c r="H117" s="7">
        <v>1928570</v>
      </c>
      <c r="I117" s="7">
        <f t="shared" si="2"/>
        <v>30</v>
      </c>
      <c r="J117" s="17">
        <v>-54013953</v>
      </c>
      <c r="K117" s="7" t="s">
        <v>462</v>
      </c>
      <c r="L117" s="7" t="s">
        <v>551</v>
      </c>
      <c r="M117" s="7" t="s">
        <v>466</v>
      </c>
      <c r="N117" s="7">
        <v>1</v>
      </c>
      <c r="O117" s="7">
        <v>31</v>
      </c>
      <c r="P117" s="7">
        <v>0</v>
      </c>
      <c r="Q117" s="7">
        <v>689871</v>
      </c>
    </row>
    <row r="118" spans="2:18" x14ac:dyDescent="0.2">
      <c r="B118" s="7">
        <v>27</v>
      </c>
      <c r="C118" s="7">
        <v>0</v>
      </c>
      <c r="D118" s="7">
        <v>0</v>
      </c>
      <c r="E118" s="7">
        <v>0</v>
      </c>
      <c r="F118" s="7" t="s">
        <v>593</v>
      </c>
      <c r="G118" s="7">
        <v>1930882</v>
      </c>
      <c r="H118" s="7">
        <v>1930907</v>
      </c>
      <c r="I118" s="7">
        <f t="shared" si="2"/>
        <v>25</v>
      </c>
      <c r="J118" s="17">
        <v>-54011616</v>
      </c>
      <c r="K118" s="7" t="s">
        <v>462</v>
      </c>
      <c r="L118" s="7" t="s">
        <v>537</v>
      </c>
      <c r="M118" s="7" t="s">
        <v>466</v>
      </c>
      <c r="N118" s="7">
        <v>1</v>
      </c>
      <c r="O118" s="7">
        <v>26</v>
      </c>
      <c r="P118" s="7">
        <v>0</v>
      </c>
      <c r="Q118" s="7">
        <v>689872</v>
      </c>
    </row>
    <row r="119" spans="2:18" x14ac:dyDescent="0.2">
      <c r="B119" s="7">
        <v>24</v>
      </c>
      <c r="C119" s="7">
        <v>15.6</v>
      </c>
      <c r="D119" s="7">
        <v>0</v>
      </c>
      <c r="E119" s="7">
        <v>0</v>
      </c>
      <c r="F119" s="7" t="s">
        <v>593</v>
      </c>
      <c r="G119" s="7">
        <v>1941459</v>
      </c>
      <c r="H119" s="7">
        <v>1941534</v>
      </c>
      <c r="I119" s="7">
        <f t="shared" si="2"/>
        <v>75</v>
      </c>
      <c r="J119" s="17">
        <v>-54000989</v>
      </c>
      <c r="K119" s="7" t="s">
        <v>462</v>
      </c>
      <c r="L119" s="7" t="s">
        <v>576</v>
      </c>
      <c r="M119" s="7" t="s">
        <v>466</v>
      </c>
      <c r="N119" s="7">
        <v>1</v>
      </c>
      <c r="O119" s="7">
        <v>76</v>
      </c>
      <c r="P119" s="7">
        <v>0</v>
      </c>
      <c r="Q119" s="7">
        <v>689896</v>
      </c>
    </row>
    <row r="120" spans="2:18" x14ac:dyDescent="0.2">
      <c r="B120" s="7">
        <v>411</v>
      </c>
      <c r="C120" s="7">
        <v>19.8</v>
      </c>
      <c r="D120" s="7">
        <v>3.4</v>
      </c>
      <c r="E120" s="7">
        <v>9.5</v>
      </c>
      <c r="F120" s="7" t="s">
        <v>593</v>
      </c>
      <c r="G120" s="7">
        <v>1939494</v>
      </c>
      <c r="H120" s="7">
        <v>1939522</v>
      </c>
      <c r="I120" s="7">
        <f t="shared" si="2"/>
        <v>28</v>
      </c>
      <c r="J120" s="17">
        <v>-54003001</v>
      </c>
      <c r="K120" s="7" t="s">
        <v>141</v>
      </c>
      <c r="L120" s="7" t="s">
        <v>574</v>
      </c>
      <c r="M120" s="7" t="s">
        <v>575</v>
      </c>
      <c r="N120" s="7">
        <v>-726</v>
      </c>
      <c r="O120" s="7">
        <v>1160</v>
      </c>
      <c r="P120" s="7">
        <v>992</v>
      </c>
      <c r="Q120" s="7">
        <v>689895</v>
      </c>
    </row>
    <row r="121" spans="2:18" x14ac:dyDescent="0.2">
      <c r="B121" s="7">
        <v>248</v>
      </c>
      <c r="C121" s="7">
        <v>27.2</v>
      </c>
      <c r="D121" s="7">
        <v>6.2</v>
      </c>
      <c r="E121" s="7">
        <v>0</v>
      </c>
      <c r="F121" s="7" t="s">
        <v>593</v>
      </c>
      <c r="G121" s="7">
        <v>1942019</v>
      </c>
      <c r="H121" s="7">
        <v>1942099</v>
      </c>
      <c r="I121" s="7">
        <f t="shared" si="2"/>
        <v>80</v>
      </c>
      <c r="J121" s="17">
        <v>-54000424</v>
      </c>
      <c r="K121" s="7" t="s">
        <v>462</v>
      </c>
      <c r="L121" s="7" t="s">
        <v>574</v>
      </c>
      <c r="M121" s="7" t="s">
        <v>575</v>
      </c>
      <c r="N121" s="7">
        <v>852</v>
      </c>
      <c r="O121" s="7">
        <v>937</v>
      </c>
      <c r="P121" s="7">
        <v>-949</v>
      </c>
      <c r="Q121" s="7">
        <v>689898</v>
      </c>
      <c r="R121" s="7" t="s">
        <v>474</v>
      </c>
    </row>
    <row r="122" spans="2:18" x14ac:dyDescent="0.2">
      <c r="B122" s="7">
        <v>522</v>
      </c>
      <c r="C122" s="7">
        <v>17.7</v>
      </c>
      <c r="D122" s="7">
        <v>1.4</v>
      </c>
      <c r="E122" s="7">
        <v>9</v>
      </c>
      <c r="F122" s="7" t="s">
        <v>593</v>
      </c>
      <c r="G122" s="7">
        <v>1757894</v>
      </c>
      <c r="H122" s="7">
        <v>1758036</v>
      </c>
      <c r="I122" s="7">
        <f t="shared" si="2"/>
        <v>142</v>
      </c>
      <c r="J122" s="17">
        <v>-54184487</v>
      </c>
      <c r="K122" s="7" t="s">
        <v>141</v>
      </c>
      <c r="L122" s="7" t="s">
        <v>468</v>
      </c>
      <c r="M122" s="7" t="s">
        <v>469</v>
      </c>
      <c r="N122" s="7">
        <v>-4</v>
      </c>
      <c r="O122" s="7">
        <v>134</v>
      </c>
      <c r="P122" s="7">
        <v>2</v>
      </c>
      <c r="Q122" s="7">
        <v>689581</v>
      </c>
    </row>
    <row r="123" spans="2:18" x14ac:dyDescent="0.2">
      <c r="B123" s="7">
        <v>778</v>
      </c>
      <c r="C123" s="7">
        <v>17.399999999999999</v>
      </c>
      <c r="D123" s="7">
        <v>1.5</v>
      </c>
      <c r="E123" s="7">
        <v>1.5</v>
      </c>
      <c r="F123" s="7" t="s">
        <v>593</v>
      </c>
      <c r="G123" s="7">
        <v>1758054</v>
      </c>
      <c r="H123" s="7">
        <v>1758257</v>
      </c>
      <c r="I123" s="7">
        <f t="shared" si="2"/>
        <v>203</v>
      </c>
      <c r="J123" s="17">
        <v>-54184266</v>
      </c>
      <c r="K123" s="7" t="s">
        <v>462</v>
      </c>
      <c r="L123" s="7" t="s">
        <v>470</v>
      </c>
      <c r="M123" s="7" t="s">
        <v>469</v>
      </c>
      <c r="N123" s="7">
        <v>1</v>
      </c>
      <c r="O123" s="7">
        <v>204</v>
      </c>
      <c r="P123" s="7">
        <v>0</v>
      </c>
      <c r="Q123" s="7">
        <v>689582</v>
      </c>
    </row>
    <row r="124" spans="2:18" x14ac:dyDescent="0.2">
      <c r="B124" s="7">
        <v>303</v>
      </c>
      <c r="C124" s="7">
        <v>17.600000000000001</v>
      </c>
      <c r="D124" s="7">
        <v>4.3</v>
      </c>
      <c r="E124" s="7">
        <v>1.4</v>
      </c>
      <c r="F124" s="7" t="s">
        <v>593</v>
      </c>
      <c r="G124" s="7">
        <v>1759032</v>
      </c>
      <c r="H124" s="7">
        <v>1759100</v>
      </c>
      <c r="I124" s="7">
        <f t="shared" si="2"/>
        <v>68</v>
      </c>
      <c r="J124" s="17">
        <v>-54183423</v>
      </c>
      <c r="K124" s="7" t="s">
        <v>141</v>
      </c>
      <c r="L124" s="7" t="s">
        <v>472</v>
      </c>
      <c r="M124" s="7" t="s">
        <v>469</v>
      </c>
      <c r="N124" s="7">
        <v>-164</v>
      </c>
      <c r="O124" s="7">
        <v>101</v>
      </c>
      <c r="P124" s="7">
        <v>31</v>
      </c>
      <c r="Q124" s="7">
        <v>689585</v>
      </c>
    </row>
    <row r="125" spans="2:18" x14ac:dyDescent="0.2">
      <c r="B125" s="7">
        <v>358</v>
      </c>
      <c r="C125" s="7">
        <v>19.3</v>
      </c>
      <c r="D125" s="7">
        <v>2.2000000000000002</v>
      </c>
      <c r="E125" s="7">
        <v>1.1000000000000001</v>
      </c>
      <c r="F125" s="7" t="s">
        <v>593</v>
      </c>
      <c r="G125" s="7">
        <v>1759351</v>
      </c>
      <c r="H125" s="7">
        <v>1759439</v>
      </c>
      <c r="I125" s="7">
        <f t="shared" si="2"/>
        <v>88</v>
      </c>
      <c r="J125" s="17">
        <v>-54183084</v>
      </c>
      <c r="K125" s="7" t="s">
        <v>141</v>
      </c>
      <c r="L125" s="7" t="s">
        <v>472</v>
      </c>
      <c r="M125" s="7" t="s">
        <v>469</v>
      </c>
      <c r="N125" s="7">
        <v>-58</v>
      </c>
      <c r="O125" s="7">
        <v>207</v>
      </c>
      <c r="P125" s="7">
        <v>118</v>
      </c>
      <c r="Q125" s="7">
        <v>689586</v>
      </c>
      <c r="R125" s="7" t="s">
        <v>474</v>
      </c>
    </row>
    <row r="126" spans="2:18" x14ac:dyDescent="0.2">
      <c r="B126" s="7">
        <v>307</v>
      </c>
      <c r="C126" s="7">
        <v>13.6</v>
      </c>
      <c r="D126" s="7">
        <v>3.6</v>
      </c>
      <c r="E126" s="7">
        <v>19.100000000000001</v>
      </c>
      <c r="F126" s="7" t="s">
        <v>593</v>
      </c>
      <c r="G126" s="7">
        <v>1759491</v>
      </c>
      <c r="H126" s="7">
        <v>1759649</v>
      </c>
      <c r="I126" s="7">
        <f t="shared" si="2"/>
        <v>158</v>
      </c>
      <c r="J126" s="17">
        <v>-54182874</v>
      </c>
      <c r="K126" s="7" t="s">
        <v>462</v>
      </c>
      <c r="L126" s="7" t="s">
        <v>473</v>
      </c>
      <c r="M126" s="7" t="s">
        <v>469</v>
      </c>
      <c r="N126" s="7">
        <v>2</v>
      </c>
      <c r="O126" s="7">
        <v>270</v>
      </c>
      <c r="P126" s="7">
        <v>0</v>
      </c>
      <c r="Q126" s="7">
        <v>689587</v>
      </c>
    </row>
    <row r="127" spans="2:18" x14ac:dyDescent="0.2">
      <c r="B127" s="7">
        <v>557</v>
      </c>
      <c r="C127" s="7">
        <v>19.100000000000001</v>
      </c>
      <c r="D127" s="7">
        <v>2.2999999999999998</v>
      </c>
      <c r="E127" s="7">
        <v>19.100000000000001</v>
      </c>
      <c r="F127" s="7" t="s">
        <v>593</v>
      </c>
      <c r="G127" s="7">
        <v>1759642</v>
      </c>
      <c r="H127" s="7">
        <v>1759861</v>
      </c>
      <c r="I127" s="7">
        <f t="shared" si="2"/>
        <v>219</v>
      </c>
      <c r="J127" s="17">
        <v>-54182662</v>
      </c>
      <c r="K127" s="7" t="s">
        <v>141</v>
      </c>
      <c r="L127" s="7" t="s">
        <v>475</v>
      </c>
      <c r="M127" s="7" t="s">
        <v>469</v>
      </c>
      <c r="N127" s="7">
        <v>-1</v>
      </c>
      <c r="O127" s="7">
        <v>192</v>
      </c>
      <c r="P127" s="7">
        <v>4</v>
      </c>
      <c r="Q127" s="7">
        <v>689588</v>
      </c>
      <c r="R127" s="7" t="s">
        <v>474</v>
      </c>
    </row>
    <row r="128" spans="2:18" x14ac:dyDescent="0.2">
      <c r="B128" s="7">
        <v>770</v>
      </c>
      <c r="C128" s="7">
        <v>11.5</v>
      </c>
      <c r="D128" s="7">
        <v>6.8</v>
      </c>
      <c r="E128" s="7">
        <v>4.5999999999999996</v>
      </c>
      <c r="F128" s="7" t="s">
        <v>593</v>
      </c>
      <c r="G128" s="7">
        <v>1760369</v>
      </c>
      <c r="H128" s="7">
        <v>1760560</v>
      </c>
      <c r="I128" s="7">
        <f t="shared" si="2"/>
        <v>191</v>
      </c>
      <c r="J128" s="17">
        <v>-54181963</v>
      </c>
      <c r="K128" s="7" t="s">
        <v>462</v>
      </c>
      <c r="L128" s="7" t="s">
        <v>476</v>
      </c>
      <c r="M128" s="7" t="s">
        <v>469</v>
      </c>
      <c r="N128" s="7">
        <v>6</v>
      </c>
      <c r="O128" s="7">
        <v>201</v>
      </c>
      <c r="P128" s="7">
        <v>-2</v>
      </c>
      <c r="Q128" s="7">
        <v>689589</v>
      </c>
    </row>
    <row r="129" spans="2:18" x14ac:dyDescent="0.2">
      <c r="B129" s="7">
        <v>284</v>
      </c>
      <c r="C129" s="7">
        <v>20.3</v>
      </c>
      <c r="D129" s="7">
        <v>20.6</v>
      </c>
      <c r="E129" s="7">
        <v>4.3</v>
      </c>
      <c r="F129" s="7" t="s">
        <v>593</v>
      </c>
      <c r="G129" s="7">
        <v>1760561</v>
      </c>
      <c r="H129" s="7">
        <v>1760590</v>
      </c>
      <c r="I129" s="7">
        <f t="shared" si="2"/>
        <v>29</v>
      </c>
      <c r="J129" s="17">
        <v>-54181933</v>
      </c>
      <c r="K129" s="7" t="s">
        <v>141</v>
      </c>
      <c r="L129" s="7" t="s">
        <v>477</v>
      </c>
      <c r="M129" s="7" t="s">
        <v>469</v>
      </c>
      <c r="N129" s="7">
        <v>-20</v>
      </c>
      <c r="O129" s="7">
        <v>388</v>
      </c>
      <c r="P129" s="7">
        <v>139</v>
      </c>
      <c r="Q129" s="7">
        <v>689590</v>
      </c>
    </row>
    <row r="130" spans="2:18" x14ac:dyDescent="0.2">
      <c r="B130" s="7">
        <v>284</v>
      </c>
      <c r="C130" s="7">
        <v>20.3</v>
      </c>
      <c r="D130" s="7">
        <v>20.6</v>
      </c>
      <c r="E130" s="7">
        <v>4.3</v>
      </c>
      <c r="F130" s="7" t="s">
        <v>593</v>
      </c>
      <c r="G130" s="7">
        <v>1760624</v>
      </c>
      <c r="H130" s="7">
        <v>1760715</v>
      </c>
      <c r="I130" s="7">
        <f t="shared" si="2"/>
        <v>91</v>
      </c>
      <c r="J130" s="17">
        <v>-54181808</v>
      </c>
      <c r="K130" s="7" t="s">
        <v>141</v>
      </c>
      <c r="L130" s="7" t="s">
        <v>477</v>
      </c>
      <c r="M130" s="7" t="s">
        <v>469</v>
      </c>
      <c r="N130" s="7">
        <v>-275</v>
      </c>
      <c r="O130" s="7">
        <v>138</v>
      </c>
      <c r="P130" s="7">
        <v>25</v>
      </c>
      <c r="Q130" s="7">
        <v>689590</v>
      </c>
    </row>
    <row r="131" spans="2:18" x14ac:dyDescent="0.2">
      <c r="B131" s="7">
        <v>422</v>
      </c>
      <c r="C131" s="7">
        <v>14</v>
      </c>
      <c r="D131" s="7">
        <v>4.2</v>
      </c>
      <c r="E131" s="7">
        <v>2.1</v>
      </c>
      <c r="F131" s="7" t="s">
        <v>593</v>
      </c>
      <c r="G131" s="7">
        <v>1760625</v>
      </c>
      <c r="H131" s="7">
        <v>1760719</v>
      </c>
      <c r="I131" s="7">
        <f t="shared" si="2"/>
        <v>94</v>
      </c>
      <c r="J131" s="17">
        <v>-54181804</v>
      </c>
      <c r="K131" s="7" t="s">
        <v>462</v>
      </c>
      <c r="L131" s="7" t="s">
        <v>479</v>
      </c>
      <c r="M131" s="7" t="s">
        <v>469</v>
      </c>
      <c r="N131" s="7">
        <v>77</v>
      </c>
      <c r="O131" s="7">
        <v>173</v>
      </c>
      <c r="P131" s="7">
        <v>-3</v>
      </c>
      <c r="Q131" s="7">
        <v>689592</v>
      </c>
      <c r="R131" s="7" t="s">
        <v>474</v>
      </c>
    </row>
    <row r="132" spans="2:18" x14ac:dyDescent="0.2">
      <c r="B132" s="7">
        <v>433</v>
      </c>
      <c r="C132" s="7">
        <v>22.5</v>
      </c>
      <c r="D132" s="7">
        <v>11.3</v>
      </c>
      <c r="E132" s="7">
        <v>2.1</v>
      </c>
      <c r="F132" s="7" t="s">
        <v>593</v>
      </c>
      <c r="G132" s="7">
        <v>1762823</v>
      </c>
      <c r="H132" s="7">
        <v>1762999</v>
      </c>
      <c r="I132" s="7">
        <f t="shared" ref="I132:I195" si="3">H132-G132</f>
        <v>176</v>
      </c>
      <c r="J132" s="17">
        <v>-54179524</v>
      </c>
      <c r="K132" s="7" t="s">
        <v>141</v>
      </c>
      <c r="L132" s="7" t="s">
        <v>485</v>
      </c>
      <c r="M132" s="7" t="s">
        <v>469</v>
      </c>
      <c r="N132" s="7">
        <v>-3</v>
      </c>
      <c r="O132" s="7">
        <v>193</v>
      </c>
      <c r="P132" s="7">
        <v>1</v>
      </c>
      <c r="Q132" s="7">
        <v>689597</v>
      </c>
    </row>
    <row r="133" spans="2:18" x14ac:dyDescent="0.2">
      <c r="B133" s="7">
        <v>1109</v>
      </c>
      <c r="C133" s="7">
        <v>12.5</v>
      </c>
      <c r="D133" s="7">
        <v>1.1000000000000001</v>
      </c>
      <c r="E133" s="7">
        <v>0</v>
      </c>
      <c r="F133" s="7" t="s">
        <v>593</v>
      </c>
      <c r="G133" s="7">
        <v>1763920</v>
      </c>
      <c r="H133" s="7">
        <v>1764095</v>
      </c>
      <c r="I133" s="7">
        <f t="shared" si="3"/>
        <v>175</v>
      </c>
      <c r="J133" s="17">
        <v>-54178428</v>
      </c>
      <c r="K133" s="7" t="s">
        <v>141</v>
      </c>
      <c r="L133" s="7" t="s">
        <v>489</v>
      </c>
      <c r="M133" s="7" t="s">
        <v>469</v>
      </c>
      <c r="N133" s="7">
        <v>-20</v>
      </c>
      <c r="O133" s="7">
        <v>217</v>
      </c>
      <c r="P133" s="7">
        <v>40</v>
      </c>
      <c r="Q133" s="7">
        <v>689600</v>
      </c>
    </row>
    <row r="134" spans="2:18" x14ac:dyDescent="0.2">
      <c r="B134" s="7">
        <v>575</v>
      </c>
      <c r="C134" s="7">
        <v>18.2</v>
      </c>
      <c r="D134" s="7">
        <v>1.6</v>
      </c>
      <c r="E134" s="7">
        <v>2.4</v>
      </c>
      <c r="F134" s="7" t="s">
        <v>593</v>
      </c>
      <c r="G134" s="7">
        <v>1764567</v>
      </c>
      <c r="H134" s="7">
        <v>1764690</v>
      </c>
      <c r="I134" s="7">
        <f t="shared" si="3"/>
        <v>123</v>
      </c>
      <c r="J134" s="17">
        <v>-54177833</v>
      </c>
      <c r="K134" s="7" t="s">
        <v>141</v>
      </c>
      <c r="L134" s="7" t="s">
        <v>490</v>
      </c>
      <c r="M134" s="7" t="s">
        <v>469</v>
      </c>
      <c r="N134" s="7">
        <v>-55</v>
      </c>
      <c r="O134" s="7">
        <v>154</v>
      </c>
      <c r="P134" s="7">
        <v>32</v>
      </c>
      <c r="Q134" s="7">
        <v>689601</v>
      </c>
    </row>
    <row r="135" spans="2:18" x14ac:dyDescent="0.2">
      <c r="B135" s="7">
        <v>233</v>
      </c>
      <c r="C135" s="7">
        <v>17</v>
      </c>
      <c r="D135" s="7">
        <v>2.1</v>
      </c>
      <c r="E135" s="7">
        <v>2.1</v>
      </c>
      <c r="F135" s="7" t="s">
        <v>593</v>
      </c>
      <c r="G135" s="7">
        <v>1769103</v>
      </c>
      <c r="H135" s="7">
        <v>1769150</v>
      </c>
      <c r="I135" s="7">
        <f t="shared" si="3"/>
        <v>47</v>
      </c>
      <c r="J135" s="17">
        <v>-54173373</v>
      </c>
      <c r="K135" s="7" t="s">
        <v>462</v>
      </c>
      <c r="L135" s="7" t="s">
        <v>495</v>
      </c>
      <c r="M135" s="7" t="s">
        <v>469</v>
      </c>
      <c r="N135" s="7">
        <v>190</v>
      </c>
      <c r="O135" s="7">
        <v>237</v>
      </c>
      <c r="P135" s="7">
        <v>-10</v>
      </c>
      <c r="Q135" s="7">
        <v>689607</v>
      </c>
    </row>
    <row r="136" spans="2:18" x14ac:dyDescent="0.2">
      <c r="B136" s="7">
        <v>821</v>
      </c>
      <c r="C136" s="7">
        <v>18.899999999999999</v>
      </c>
      <c r="D136" s="7">
        <v>2.2000000000000002</v>
      </c>
      <c r="E136" s="7">
        <v>0.4</v>
      </c>
      <c r="F136" s="7" t="s">
        <v>593</v>
      </c>
      <c r="G136" s="7">
        <v>1772644</v>
      </c>
      <c r="H136" s="7">
        <v>1772866</v>
      </c>
      <c r="I136" s="7">
        <f t="shared" si="3"/>
        <v>222</v>
      </c>
      <c r="J136" s="17">
        <v>-54169657</v>
      </c>
      <c r="K136" s="7" t="s">
        <v>462</v>
      </c>
      <c r="L136" s="7" t="s">
        <v>504</v>
      </c>
      <c r="M136" s="7" t="s">
        <v>469</v>
      </c>
      <c r="N136" s="7">
        <v>40</v>
      </c>
      <c r="O136" s="7">
        <v>266</v>
      </c>
      <c r="P136" s="7">
        <v>0</v>
      </c>
      <c r="Q136" s="7">
        <v>689617</v>
      </c>
    </row>
    <row r="137" spans="2:18" x14ac:dyDescent="0.2">
      <c r="B137" s="7">
        <v>324</v>
      </c>
      <c r="C137" s="7">
        <v>12.7</v>
      </c>
      <c r="D137" s="7">
        <v>5.2</v>
      </c>
      <c r="E137" s="7">
        <v>9.8000000000000007</v>
      </c>
      <c r="F137" s="7" t="s">
        <v>593</v>
      </c>
      <c r="G137" s="7">
        <v>1773210</v>
      </c>
      <c r="H137" s="7">
        <v>1773305</v>
      </c>
      <c r="I137" s="7">
        <f t="shared" si="3"/>
        <v>95</v>
      </c>
      <c r="J137" s="17">
        <v>-54169218</v>
      </c>
      <c r="K137" s="7" t="s">
        <v>462</v>
      </c>
      <c r="L137" s="7" t="s">
        <v>505</v>
      </c>
      <c r="M137" s="7" t="s">
        <v>469</v>
      </c>
      <c r="N137" s="7">
        <v>2</v>
      </c>
      <c r="O137" s="7">
        <v>93</v>
      </c>
      <c r="P137" s="7">
        <v>0</v>
      </c>
      <c r="Q137" s="7">
        <v>689618</v>
      </c>
      <c r="R137" s="7" t="s">
        <v>474</v>
      </c>
    </row>
    <row r="138" spans="2:18" x14ac:dyDescent="0.2">
      <c r="B138" s="7">
        <v>4151</v>
      </c>
      <c r="C138" s="7">
        <v>6.2</v>
      </c>
      <c r="D138" s="7">
        <v>1.8</v>
      </c>
      <c r="E138" s="7">
        <v>2.5</v>
      </c>
      <c r="F138" s="7" t="s">
        <v>593</v>
      </c>
      <c r="G138" s="7">
        <v>1773309</v>
      </c>
      <c r="H138" s="7">
        <v>1773981</v>
      </c>
      <c r="I138" s="7">
        <f t="shared" si="3"/>
        <v>672</v>
      </c>
      <c r="J138" s="17">
        <v>-54168542</v>
      </c>
      <c r="K138" s="7" t="s">
        <v>141</v>
      </c>
      <c r="L138" s="7" t="s">
        <v>506</v>
      </c>
      <c r="M138" s="7" t="s">
        <v>469</v>
      </c>
      <c r="N138" s="7">
        <v>0</v>
      </c>
      <c r="O138" s="7">
        <v>668</v>
      </c>
      <c r="P138" s="7">
        <v>1</v>
      </c>
      <c r="Q138" s="7">
        <v>689619</v>
      </c>
    </row>
    <row r="139" spans="2:18" x14ac:dyDescent="0.2">
      <c r="B139" s="7">
        <v>232</v>
      </c>
      <c r="C139" s="7">
        <v>21.8</v>
      </c>
      <c r="D139" s="7">
        <v>0</v>
      </c>
      <c r="E139" s="7">
        <v>6</v>
      </c>
      <c r="F139" s="7" t="s">
        <v>593</v>
      </c>
      <c r="G139" s="7">
        <v>1774502</v>
      </c>
      <c r="H139" s="7">
        <v>1774589</v>
      </c>
      <c r="I139" s="7">
        <f t="shared" si="3"/>
        <v>87</v>
      </c>
      <c r="J139" s="17">
        <v>-54167934</v>
      </c>
      <c r="K139" s="7" t="s">
        <v>462</v>
      </c>
      <c r="L139" s="7" t="s">
        <v>507</v>
      </c>
      <c r="M139" s="7" t="s">
        <v>469</v>
      </c>
      <c r="N139" s="7">
        <v>972</v>
      </c>
      <c r="O139" s="7">
        <v>1054</v>
      </c>
      <c r="P139" s="7">
        <v>-1067</v>
      </c>
      <c r="Q139" s="7">
        <v>689620</v>
      </c>
    </row>
    <row r="140" spans="2:18" x14ac:dyDescent="0.2">
      <c r="B140" s="7">
        <v>943</v>
      </c>
      <c r="C140" s="7">
        <v>15.8</v>
      </c>
      <c r="D140" s="7">
        <v>0</v>
      </c>
      <c r="E140" s="7">
        <v>1.2</v>
      </c>
      <c r="F140" s="7" t="s">
        <v>593</v>
      </c>
      <c r="G140" s="7">
        <v>1777959</v>
      </c>
      <c r="H140" s="7">
        <v>1778124</v>
      </c>
      <c r="I140" s="7">
        <f t="shared" si="3"/>
        <v>165</v>
      </c>
      <c r="J140" s="17">
        <v>-54164399</v>
      </c>
      <c r="K140" s="7" t="s">
        <v>141</v>
      </c>
      <c r="L140" s="7" t="s">
        <v>508</v>
      </c>
      <c r="M140" s="7" t="s">
        <v>469</v>
      </c>
      <c r="N140" s="7">
        <v>-2</v>
      </c>
      <c r="O140" s="7">
        <v>168</v>
      </c>
      <c r="P140" s="7">
        <v>5</v>
      </c>
      <c r="Q140" s="7">
        <v>689624</v>
      </c>
    </row>
    <row r="141" spans="2:18" x14ac:dyDescent="0.2">
      <c r="B141" s="7">
        <v>343</v>
      </c>
      <c r="C141" s="7">
        <v>16.7</v>
      </c>
      <c r="D141" s="7">
        <v>16.7</v>
      </c>
      <c r="E141" s="7">
        <v>7.7</v>
      </c>
      <c r="F141" s="7" t="s">
        <v>593</v>
      </c>
      <c r="G141" s="7">
        <v>1778601</v>
      </c>
      <c r="H141" s="7">
        <v>1778756</v>
      </c>
      <c r="I141" s="7">
        <f t="shared" si="3"/>
        <v>155</v>
      </c>
      <c r="J141" s="17">
        <v>-54163767</v>
      </c>
      <c r="K141" s="7" t="s">
        <v>462</v>
      </c>
      <c r="L141" s="7" t="s">
        <v>509</v>
      </c>
      <c r="M141" s="7" t="s">
        <v>469</v>
      </c>
      <c r="N141" s="7">
        <v>2</v>
      </c>
      <c r="O141" s="7">
        <v>170</v>
      </c>
      <c r="P141" s="7">
        <v>0</v>
      </c>
      <c r="Q141" s="7">
        <v>689626</v>
      </c>
      <c r="R141" s="7" t="s">
        <v>474</v>
      </c>
    </row>
    <row r="142" spans="2:18" x14ac:dyDescent="0.2">
      <c r="B142" s="7">
        <v>966</v>
      </c>
      <c r="C142" s="7">
        <v>16.3</v>
      </c>
      <c r="D142" s="7">
        <v>2.7</v>
      </c>
      <c r="E142" s="7">
        <v>0</v>
      </c>
      <c r="F142" s="7" t="s">
        <v>593</v>
      </c>
      <c r="G142" s="7">
        <v>1778744</v>
      </c>
      <c r="H142" s="7">
        <v>1778927</v>
      </c>
      <c r="I142" s="7">
        <f t="shared" si="3"/>
        <v>183</v>
      </c>
      <c r="J142" s="17">
        <v>-54163596</v>
      </c>
      <c r="K142" s="7" t="s">
        <v>462</v>
      </c>
      <c r="L142" s="7" t="s">
        <v>485</v>
      </c>
      <c r="M142" s="7" t="s">
        <v>469</v>
      </c>
      <c r="N142" s="7">
        <v>7</v>
      </c>
      <c r="O142" s="7">
        <v>195</v>
      </c>
      <c r="P142" s="7">
        <v>-1</v>
      </c>
      <c r="Q142" s="7">
        <v>689627</v>
      </c>
    </row>
    <row r="143" spans="2:18" x14ac:dyDescent="0.2">
      <c r="B143" s="7">
        <v>228</v>
      </c>
      <c r="C143" s="7">
        <v>28.6</v>
      </c>
      <c r="D143" s="7">
        <v>7.1</v>
      </c>
      <c r="E143" s="7">
        <v>0</v>
      </c>
      <c r="F143" s="7" t="s">
        <v>593</v>
      </c>
      <c r="G143" s="7">
        <v>1778845</v>
      </c>
      <c r="H143" s="7">
        <v>1778942</v>
      </c>
      <c r="I143" s="7">
        <f t="shared" si="3"/>
        <v>97</v>
      </c>
      <c r="J143" s="17">
        <v>-54163581</v>
      </c>
      <c r="K143" s="7" t="s">
        <v>141</v>
      </c>
      <c r="L143" s="7" t="s">
        <v>510</v>
      </c>
      <c r="M143" s="7" t="s">
        <v>469</v>
      </c>
      <c r="N143" s="7">
        <v>-358</v>
      </c>
      <c r="O143" s="7">
        <v>156</v>
      </c>
      <c r="P143" s="7">
        <v>52</v>
      </c>
      <c r="Q143" s="7">
        <v>689628</v>
      </c>
      <c r="R143" s="7" t="s">
        <v>474</v>
      </c>
    </row>
    <row r="144" spans="2:18" x14ac:dyDescent="0.2">
      <c r="B144" s="7">
        <v>642</v>
      </c>
      <c r="C144" s="7">
        <v>17.899999999999999</v>
      </c>
      <c r="D144" s="7">
        <v>2.7</v>
      </c>
      <c r="E144" s="7">
        <v>11.8</v>
      </c>
      <c r="F144" s="7" t="s">
        <v>593</v>
      </c>
      <c r="G144" s="7">
        <v>1780452</v>
      </c>
      <c r="H144" s="7">
        <v>1780635</v>
      </c>
      <c r="I144" s="7">
        <f t="shared" si="3"/>
        <v>183</v>
      </c>
      <c r="J144" s="17">
        <v>-54161888</v>
      </c>
      <c r="K144" s="7" t="s">
        <v>462</v>
      </c>
      <c r="L144" s="7" t="s">
        <v>509</v>
      </c>
      <c r="M144" s="7" t="s">
        <v>469</v>
      </c>
      <c r="N144" s="7">
        <v>2</v>
      </c>
      <c r="O144" s="7">
        <v>170</v>
      </c>
      <c r="P144" s="7">
        <v>0</v>
      </c>
      <c r="Q144" s="7">
        <v>689630</v>
      </c>
    </row>
    <row r="145" spans="2:18" x14ac:dyDescent="0.2">
      <c r="B145" s="7">
        <v>590</v>
      </c>
      <c r="C145" s="7">
        <v>21</v>
      </c>
      <c r="D145" s="7">
        <v>7.6</v>
      </c>
      <c r="E145" s="7">
        <v>2</v>
      </c>
      <c r="F145" s="7" t="s">
        <v>593</v>
      </c>
      <c r="G145" s="7">
        <v>1780617</v>
      </c>
      <c r="H145" s="7">
        <v>1780801</v>
      </c>
      <c r="I145" s="7">
        <f t="shared" si="3"/>
        <v>184</v>
      </c>
      <c r="J145" s="17">
        <v>-54161722</v>
      </c>
      <c r="K145" s="7" t="s">
        <v>462</v>
      </c>
      <c r="L145" s="7" t="s">
        <v>485</v>
      </c>
      <c r="M145" s="7" t="s">
        <v>469</v>
      </c>
      <c r="N145" s="7">
        <v>1</v>
      </c>
      <c r="O145" s="7">
        <v>195</v>
      </c>
      <c r="P145" s="7">
        <v>-1</v>
      </c>
      <c r="Q145" s="7">
        <v>689631</v>
      </c>
    </row>
    <row r="146" spans="2:18" x14ac:dyDescent="0.2">
      <c r="B146" s="7">
        <v>300</v>
      </c>
      <c r="C146" s="7">
        <v>12.7</v>
      </c>
      <c r="D146" s="7">
        <v>20.399999999999999</v>
      </c>
      <c r="E146" s="7">
        <v>0.8</v>
      </c>
      <c r="F146" s="7" t="s">
        <v>593</v>
      </c>
      <c r="G146" s="7">
        <v>1781404</v>
      </c>
      <c r="H146" s="7">
        <v>1781506</v>
      </c>
      <c r="I146" s="7">
        <f t="shared" si="3"/>
        <v>102</v>
      </c>
      <c r="J146" s="17">
        <v>-54161017</v>
      </c>
      <c r="K146" s="7" t="s">
        <v>141</v>
      </c>
      <c r="L146" s="7" t="s">
        <v>511</v>
      </c>
      <c r="M146" s="7" t="s">
        <v>469</v>
      </c>
      <c r="N146" s="7">
        <v>-32</v>
      </c>
      <c r="O146" s="7">
        <v>141</v>
      </c>
      <c r="P146" s="7">
        <v>19</v>
      </c>
      <c r="Q146" s="7">
        <v>689633</v>
      </c>
    </row>
    <row r="147" spans="2:18" x14ac:dyDescent="0.2">
      <c r="B147" s="7">
        <v>2840</v>
      </c>
      <c r="C147" s="7">
        <v>12.6</v>
      </c>
      <c r="D147" s="7">
        <v>1.5</v>
      </c>
      <c r="E147" s="7">
        <v>1.9</v>
      </c>
      <c r="F147" s="7" t="s">
        <v>593</v>
      </c>
      <c r="G147" s="7">
        <v>1782798</v>
      </c>
      <c r="H147" s="7">
        <v>1783315</v>
      </c>
      <c r="I147" s="7">
        <f t="shared" si="3"/>
        <v>517</v>
      </c>
      <c r="J147" s="17">
        <v>-54159208</v>
      </c>
      <c r="K147" s="7" t="s">
        <v>141</v>
      </c>
      <c r="L147" s="7" t="s">
        <v>513</v>
      </c>
      <c r="M147" s="7" t="s">
        <v>469</v>
      </c>
      <c r="N147" s="7">
        <v>-58</v>
      </c>
      <c r="O147" s="7">
        <v>519</v>
      </c>
      <c r="P147" s="7">
        <v>4</v>
      </c>
      <c r="Q147" s="7">
        <v>689635</v>
      </c>
    </row>
    <row r="148" spans="2:18" x14ac:dyDescent="0.2">
      <c r="B148" s="7">
        <v>271</v>
      </c>
      <c r="C148" s="7">
        <v>21.8</v>
      </c>
      <c r="D148" s="7">
        <v>8.1</v>
      </c>
      <c r="E148" s="7">
        <v>2.9</v>
      </c>
      <c r="F148" s="7" t="s">
        <v>593</v>
      </c>
      <c r="G148" s="7">
        <v>1783374</v>
      </c>
      <c r="H148" s="7">
        <v>1783472</v>
      </c>
      <c r="I148" s="7">
        <f t="shared" si="3"/>
        <v>98</v>
      </c>
      <c r="J148" s="17">
        <v>-54159051</v>
      </c>
      <c r="K148" s="7" t="s">
        <v>141</v>
      </c>
      <c r="L148" s="7" t="s">
        <v>514</v>
      </c>
      <c r="M148" s="7" t="s">
        <v>469</v>
      </c>
      <c r="N148" s="7">
        <v>-253</v>
      </c>
      <c r="O148" s="7">
        <v>821</v>
      </c>
      <c r="P148" s="7">
        <v>718</v>
      </c>
      <c r="Q148" s="7">
        <v>689636</v>
      </c>
    </row>
    <row r="149" spans="2:18" x14ac:dyDescent="0.2">
      <c r="B149" s="7">
        <v>282</v>
      </c>
      <c r="C149" s="7">
        <v>34.200000000000003</v>
      </c>
      <c r="D149" s="7">
        <v>0.8</v>
      </c>
      <c r="E149" s="7">
        <v>4</v>
      </c>
      <c r="F149" s="7" t="s">
        <v>593</v>
      </c>
      <c r="G149" s="7">
        <v>1783495</v>
      </c>
      <c r="H149" s="7">
        <v>1783622</v>
      </c>
      <c r="I149" s="7">
        <f t="shared" si="3"/>
        <v>127</v>
      </c>
      <c r="J149" s="17">
        <v>-54158901</v>
      </c>
      <c r="K149" s="7" t="s">
        <v>462</v>
      </c>
      <c r="L149" s="7" t="s">
        <v>515</v>
      </c>
      <c r="M149" s="7" t="s">
        <v>469</v>
      </c>
      <c r="N149" s="7">
        <v>36</v>
      </c>
      <c r="O149" s="7">
        <v>159</v>
      </c>
      <c r="P149" s="7">
        <v>-68</v>
      </c>
      <c r="Q149" s="7">
        <v>689637</v>
      </c>
    </row>
    <row r="150" spans="2:18" x14ac:dyDescent="0.2">
      <c r="B150" s="7">
        <v>363</v>
      </c>
      <c r="C150" s="7">
        <v>19.5</v>
      </c>
      <c r="D150" s="7">
        <v>3.9</v>
      </c>
      <c r="E150" s="7">
        <v>0</v>
      </c>
      <c r="F150" s="7" t="s">
        <v>593</v>
      </c>
      <c r="G150" s="7">
        <v>1783622</v>
      </c>
      <c r="H150" s="7">
        <v>1783698</v>
      </c>
      <c r="I150" s="7">
        <f t="shared" si="3"/>
        <v>76</v>
      </c>
      <c r="J150" s="17">
        <v>-54158825</v>
      </c>
      <c r="K150" s="7" t="s">
        <v>141</v>
      </c>
      <c r="L150" s="7" t="s">
        <v>516</v>
      </c>
      <c r="M150" s="7" t="s">
        <v>469</v>
      </c>
      <c r="N150" s="7">
        <v>-104</v>
      </c>
      <c r="O150" s="7">
        <v>80</v>
      </c>
      <c r="P150" s="7">
        <v>1</v>
      </c>
      <c r="Q150" s="7">
        <v>689638</v>
      </c>
    </row>
    <row r="151" spans="2:18" x14ac:dyDescent="0.2">
      <c r="B151" s="7">
        <v>425</v>
      </c>
      <c r="C151" s="7">
        <v>12.1</v>
      </c>
      <c r="D151" s="7">
        <v>1.5</v>
      </c>
      <c r="E151" s="7">
        <v>0</v>
      </c>
      <c r="F151" s="7" t="s">
        <v>593</v>
      </c>
      <c r="G151" s="7">
        <v>1783779</v>
      </c>
      <c r="H151" s="7">
        <v>1783844</v>
      </c>
      <c r="I151" s="7">
        <f t="shared" si="3"/>
        <v>65</v>
      </c>
      <c r="J151" s="17">
        <v>-54158679</v>
      </c>
      <c r="K151" s="7" t="s">
        <v>141</v>
      </c>
      <c r="L151" s="7" t="s">
        <v>517</v>
      </c>
      <c r="M151" s="7" t="s">
        <v>469</v>
      </c>
      <c r="N151" s="7">
        <v>0</v>
      </c>
      <c r="O151" s="7">
        <v>155</v>
      </c>
      <c r="P151" s="7">
        <v>89</v>
      </c>
      <c r="Q151" s="7">
        <v>689639</v>
      </c>
    </row>
    <row r="152" spans="2:18" x14ac:dyDescent="0.2">
      <c r="B152" s="7">
        <v>739</v>
      </c>
      <c r="C152" s="7">
        <v>17.8</v>
      </c>
      <c r="D152" s="7">
        <v>2</v>
      </c>
      <c r="E152" s="7">
        <v>3.6</v>
      </c>
      <c r="F152" s="7" t="s">
        <v>593</v>
      </c>
      <c r="G152" s="7">
        <v>1783833</v>
      </c>
      <c r="H152" s="7">
        <v>1784006</v>
      </c>
      <c r="I152" s="7">
        <f t="shared" si="3"/>
        <v>173</v>
      </c>
      <c r="J152" s="17">
        <v>-54158517</v>
      </c>
      <c r="K152" s="7" t="s">
        <v>141</v>
      </c>
      <c r="L152" s="7" t="s">
        <v>517</v>
      </c>
      <c r="M152" s="7" t="s">
        <v>469</v>
      </c>
      <c r="N152" s="7">
        <v>-36</v>
      </c>
      <c r="O152" s="7">
        <v>171</v>
      </c>
      <c r="P152" s="7">
        <v>1</v>
      </c>
      <c r="Q152" s="7">
        <v>689640</v>
      </c>
    </row>
    <row r="153" spans="2:18" x14ac:dyDescent="0.2">
      <c r="B153" s="7">
        <v>235</v>
      </c>
      <c r="C153" s="7">
        <v>16.899999999999999</v>
      </c>
      <c r="D153" s="7">
        <v>0</v>
      </c>
      <c r="E153" s="7">
        <v>1.5</v>
      </c>
      <c r="F153" s="7" t="s">
        <v>593</v>
      </c>
      <c r="G153" s="7">
        <v>1784751</v>
      </c>
      <c r="H153" s="7">
        <v>1784816</v>
      </c>
      <c r="I153" s="7">
        <f t="shared" si="3"/>
        <v>65</v>
      </c>
      <c r="J153" s="17">
        <v>-54157707</v>
      </c>
      <c r="K153" s="7" t="s">
        <v>141</v>
      </c>
      <c r="L153" s="7" t="s">
        <v>519</v>
      </c>
      <c r="M153" s="7" t="s">
        <v>469</v>
      </c>
      <c r="N153" s="7">
        <v>-67</v>
      </c>
      <c r="O153" s="7">
        <v>197</v>
      </c>
      <c r="P153" s="7">
        <v>133</v>
      </c>
      <c r="Q153" s="7">
        <v>689642</v>
      </c>
    </row>
    <row r="154" spans="2:18" x14ac:dyDescent="0.2">
      <c r="B154" s="7">
        <v>304</v>
      </c>
      <c r="C154" s="7">
        <v>16.899999999999999</v>
      </c>
      <c r="D154" s="7">
        <v>4.5999999999999996</v>
      </c>
      <c r="E154" s="7">
        <v>0</v>
      </c>
      <c r="F154" s="7" t="s">
        <v>593</v>
      </c>
      <c r="G154" s="7">
        <v>1785358</v>
      </c>
      <c r="H154" s="7">
        <v>1785422</v>
      </c>
      <c r="I154" s="7">
        <f t="shared" si="3"/>
        <v>64</v>
      </c>
      <c r="J154" s="17">
        <v>-54157101</v>
      </c>
      <c r="K154" s="7" t="s">
        <v>462</v>
      </c>
      <c r="L154" s="7" t="s">
        <v>521</v>
      </c>
      <c r="M154" s="7" t="s">
        <v>469</v>
      </c>
      <c r="N154" s="7">
        <v>35</v>
      </c>
      <c r="O154" s="7">
        <v>102</v>
      </c>
      <c r="P154" s="7">
        <v>-76</v>
      </c>
      <c r="Q154" s="7">
        <v>689644</v>
      </c>
    </row>
    <row r="155" spans="2:18" x14ac:dyDescent="0.2">
      <c r="B155" s="7">
        <v>542</v>
      </c>
      <c r="C155" s="7">
        <v>28.9</v>
      </c>
      <c r="D155" s="7">
        <v>2.1</v>
      </c>
      <c r="E155" s="7">
        <v>1.6</v>
      </c>
      <c r="F155" s="7" t="s">
        <v>593</v>
      </c>
      <c r="G155" s="7">
        <v>1786636</v>
      </c>
      <c r="H155" s="7">
        <v>1786821</v>
      </c>
      <c r="I155" s="7">
        <f t="shared" si="3"/>
        <v>185</v>
      </c>
      <c r="J155" s="17">
        <v>-54155702</v>
      </c>
      <c r="K155" s="7" t="s">
        <v>462</v>
      </c>
      <c r="L155" s="7" t="s">
        <v>522</v>
      </c>
      <c r="M155" s="7" t="s">
        <v>469</v>
      </c>
      <c r="N155" s="7">
        <v>31</v>
      </c>
      <c r="O155" s="7">
        <v>217</v>
      </c>
      <c r="P155" s="7">
        <v>-3</v>
      </c>
      <c r="Q155" s="7">
        <v>689646</v>
      </c>
    </row>
    <row r="156" spans="2:18" x14ac:dyDescent="0.2">
      <c r="B156" s="7">
        <v>345</v>
      </c>
      <c r="C156" s="7">
        <v>17.5</v>
      </c>
      <c r="D156" s="7">
        <v>6.6</v>
      </c>
      <c r="E156" s="7">
        <v>4.9000000000000004</v>
      </c>
      <c r="F156" s="7" t="s">
        <v>593</v>
      </c>
      <c r="G156" s="7">
        <v>1786932</v>
      </c>
      <c r="H156" s="7">
        <v>1787068</v>
      </c>
      <c r="I156" s="7">
        <f t="shared" si="3"/>
        <v>136</v>
      </c>
      <c r="J156" s="17">
        <v>-54155455</v>
      </c>
      <c r="K156" s="7" t="s">
        <v>141</v>
      </c>
      <c r="L156" s="7" t="s">
        <v>523</v>
      </c>
      <c r="M156" s="7" t="s">
        <v>469</v>
      </c>
      <c r="N156" s="7">
        <v>-5</v>
      </c>
      <c r="O156" s="7">
        <v>209</v>
      </c>
      <c r="P156" s="7">
        <v>2</v>
      </c>
      <c r="Q156" s="7">
        <v>689647</v>
      </c>
    </row>
    <row r="157" spans="2:18" x14ac:dyDescent="0.2">
      <c r="B157" s="7">
        <v>675</v>
      </c>
      <c r="C157" s="7">
        <v>13.8</v>
      </c>
      <c r="D157" s="7">
        <v>16.100000000000001</v>
      </c>
      <c r="E157" s="7">
        <v>1</v>
      </c>
      <c r="F157" s="7" t="s">
        <v>593</v>
      </c>
      <c r="G157" s="7">
        <v>1787071</v>
      </c>
      <c r="H157" s="7">
        <v>1787238</v>
      </c>
      <c r="I157" s="7">
        <f t="shared" si="3"/>
        <v>167</v>
      </c>
      <c r="J157" s="17">
        <v>-54155285</v>
      </c>
      <c r="K157" s="7" t="s">
        <v>462</v>
      </c>
      <c r="L157" s="7" t="s">
        <v>524</v>
      </c>
      <c r="M157" s="7" t="s">
        <v>469</v>
      </c>
      <c r="N157" s="7">
        <v>1</v>
      </c>
      <c r="O157" s="7">
        <v>193</v>
      </c>
      <c r="P157" s="7">
        <v>-309</v>
      </c>
      <c r="Q157" s="7">
        <v>689648</v>
      </c>
    </row>
    <row r="158" spans="2:18" x14ac:dyDescent="0.2">
      <c r="B158" s="7">
        <v>276</v>
      </c>
      <c r="C158" s="7">
        <v>23.6</v>
      </c>
      <c r="D158" s="7">
        <v>2.8</v>
      </c>
      <c r="E158" s="7">
        <v>1.8</v>
      </c>
      <c r="F158" s="7" t="s">
        <v>593</v>
      </c>
      <c r="G158" s="7">
        <v>1787710</v>
      </c>
      <c r="H158" s="7">
        <v>1787817</v>
      </c>
      <c r="I158" s="7">
        <f t="shared" si="3"/>
        <v>107</v>
      </c>
      <c r="J158" s="17">
        <v>-54154706</v>
      </c>
      <c r="K158" s="7" t="s">
        <v>462</v>
      </c>
      <c r="L158" s="7" t="s">
        <v>525</v>
      </c>
      <c r="M158" s="7" t="s">
        <v>469</v>
      </c>
      <c r="N158" s="7">
        <v>165</v>
      </c>
      <c r="O158" s="7">
        <v>273</v>
      </c>
      <c r="P158" s="7">
        <v>-72</v>
      </c>
      <c r="Q158" s="7">
        <v>689649</v>
      </c>
    </row>
    <row r="159" spans="2:18" x14ac:dyDescent="0.2">
      <c r="B159" s="7">
        <v>380</v>
      </c>
      <c r="C159" s="7">
        <v>18.8</v>
      </c>
      <c r="D159" s="7">
        <v>0</v>
      </c>
      <c r="E159" s="7">
        <v>0</v>
      </c>
      <c r="F159" s="7" t="s">
        <v>593</v>
      </c>
      <c r="G159" s="7">
        <v>1787887</v>
      </c>
      <c r="H159" s="7">
        <v>1787955</v>
      </c>
      <c r="I159" s="7">
        <f t="shared" si="3"/>
        <v>68</v>
      </c>
      <c r="J159" s="17">
        <v>-54154568</v>
      </c>
      <c r="K159" s="7" t="s">
        <v>141</v>
      </c>
      <c r="L159" s="7" t="s">
        <v>526</v>
      </c>
      <c r="M159" s="7" t="s">
        <v>469</v>
      </c>
      <c r="N159" s="7">
        <v>-7</v>
      </c>
      <c r="O159" s="7">
        <v>282</v>
      </c>
      <c r="P159" s="7">
        <v>214</v>
      </c>
      <c r="Q159" s="7">
        <v>689650</v>
      </c>
      <c r="R159" s="7" t="s">
        <v>474</v>
      </c>
    </row>
    <row r="160" spans="2:18" x14ac:dyDescent="0.2">
      <c r="B160" s="7">
        <v>413</v>
      </c>
      <c r="C160" s="7">
        <v>13.8</v>
      </c>
      <c r="D160" s="7">
        <v>7.4</v>
      </c>
      <c r="E160" s="7">
        <v>8</v>
      </c>
      <c r="F160" s="7" t="s">
        <v>593</v>
      </c>
      <c r="G160" s="7">
        <v>1789349</v>
      </c>
      <c r="H160" s="7">
        <v>1789511</v>
      </c>
      <c r="I160" s="7">
        <f t="shared" si="3"/>
        <v>162</v>
      </c>
      <c r="J160" s="17">
        <v>-54153012</v>
      </c>
      <c r="K160" s="7" t="s">
        <v>141</v>
      </c>
      <c r="L160" s="7" t="s">
        <v>523</v>
      </c>
      <c r="M160" s="7" t="s">
        <v>469</v>
      </c>
      <c r="N160" s="7">
        <v>-5</v>
      </c>
      <c r="O160" s="7">
        <v>209</v>
      </c>
      <c r="P160" s="7">
        <v>1</v>
      </c>
      <c r="Q160" s="7">
        <v>689651</v>
      </c>
    </row>
    <row r="161" spans="2:18" x14ac:dyDescent="0.2">
      <c r="B161" s="7">
        <v>530</v>
      </c>
      <c r="C161" s="7">
        <v>19.399999999999999</v>
      </c>
      <c r="D161" s="7">
        <v>13.5</v>
      </c>
      <c r="E161" s="7">
        <v>1.5</v>
      </c>
      <c r="F161" s="7" t="s">
        <v>593</v>
      </c>
      <c r="G161" s="7">
        <v>1789513</v>
      </c>
      <c r="H161" s="7">
        <v>1789690</v>
      </c>
      <c r="I161" s="7">
        <f t="shared" si="3"/>
        <v>177</v>
      </c>
      <c r="J161" s="17">
        <v>-54152833</v>
      </c>
      <c r="K161" s="7" t="s">
        <v>462</v>
      </c>
      <c r="L161" s="7" t="s">
        <v>524</v>
      </c>
      <c r="M161" s="7" t="s">
        <v>469</v>
      </c>
      <c r="N161" s="7">
        <v>1</v>
      </c>
      <c r="O161" s="7">
        <v>199</v>
      </c>
      <c r="P161" s="7">
        <v>-303</v>
      </c>
      <c r="Q161" s="7">
        <v>689652</v>
      </c>
    </row>
    <row r="162" spans="2:18" x14ac:dyDescent="0.2">
      <c r="B162" s="7">
        <v>412</v>
      </c>
      <c r="C162" s="7">
        <v>17.5</v>
      </c>
      <c r="D162" s="7">
        <v>3.9</v>
      </c>
      <c r="E162" s="7">
        <v>5</v>
      </c>
      <c r="F162" s="7" t="s">
        <v>593</v>
      </c>
      <c r="G162" s="7">
        <v>1789767</v>
      </c>
      <c r="H162" s="7">
        <v>1789868</v>
      </c>
      <c r="I162" s="7">
        <f t="shared" si="3"/>
        <v>101</v>
      </c>
      <c r="J162" s="17">
        <v>-54152655</v>
      </c>
      <c r="K162" s="7" t="s">
        <v>462</v>
      </c>
      <c r="L162" s="7" t="s">
        <v>527</v>
      </c>
      <c r="M162" s="7" t="s">
        <v>469</v>
      </c>
      <c r="N162" s="7">
        <v>32</v>
      </c>
      <c r="O162" s="7">
        <v>132</v>
      </c>
      <c r="P162" s="7">
        <v>0</v>
      </c>
      <c r="Q162" s="7">
        <v>689653</v>
      </c>
    </row>
    <row r="163" spans="2:18" x14ac:dyDescent="0.2">
      <c r="B163" s="7">
        <v>260</v>
      </c>
      <c r="C163" s="7">
        <v>28.8</v>
      </c>
      <c r="D163" s="7">
        <v>4</v>
      </c>
      <c r="E163" s="7">
        <v>3.5</v>
      </c>
      <c r="F163" s="7" t="s">
        <v>593</v>
      </c>
      <c r="G163" s="7">
        <v>1790025</v>
      </c>
      <c r="H163" s="7">
        <v>1790222</v>
      </c>
      <c r="I163" s="7">
        <f t="shared" si="3"/>
        <v>197</v>
      </c>
      <c r="J163" s="17">
        <v>-54152301</v>
      </c>
      <c r="K163" s="7" t="s">
        <v>141</v>
      </c>
      <c r="L163" s="7" t="s">
        <v>528</v>
      </c>
      <c r="M163" s="7" t="s">
        <v>469</v>
      </c>
      <c r="N163" s="7">
        <v>0</v>
      </c>
      <c r="O163" s="7">
        <v>199</v>
      </c>
      <c r="P163" s="7">
        <v>1</v>
      </c>
      <c r="Q163" s="7">
        <v>689654</v>
      </c>
    </row>
    <row r="164" spans="2:18" x14ac:dyDescent="0.2">
      <c r="B164" s="7">
        <v>363</v>
      </c>
      <c r="C164" s="7">
        <v>27.6</v>
      </c>
      <c r="D164" s="7">
        <v>3.7</v>
      </c>
      <c r="E164" s="7">
        <v>2.6</v>
      </c>
      <c r="F164" s="7" t="s">
        <v>593</v>
      </c>
      <c r="G164" s="7">
        <v>1790107</v>
      </c>
      <c r="H164" s="7">
        <v>1790296</v>
      </c>
      <c r="I164" s="7">
        <f t="shared" si="3"/>
        <v>189</v>
      </c>
      <c r="J164" s="17">
        <v>-54152227</v>
      </c>
      <c r="K164" s="7" t="s">
        <v>462</v>
      </c>
      <c r="L164" s="7" t="s">
        <v>525</v>
      </c>
      <c r="M164" s="7" t="s">
        <v>469</v>
      </c>
      <c r="N164" s="7">
        <v>82</v>
      </c>
      <c r="O164" s="7">
        <v>273</v>
      </c>
      <c r="P164" s="7">
        <v>-72</v>
      </c>
      <c r="Q164" s="7">
        <v>689655</v>
      </c>
    </row>
    <row r="165" spans="2:18" x14ac:dyDescent="0.2">
      <c r="B165" s="7">
        <v>337</v>
      </c>
      <c r="C165" s="7">
        <v>14.3</v>
      </c>
      <c r="D165" s="7">
        <v>8.6</v>
      </c>
      <c r="E165" s="7">
        <v>0</v>
      </c>
      <c r="F165" s="7" t="s">
        <v>593</v>
      </c>
      <c r="G165" s="7">
        <v>1790433</v>
      </c>
      <c r="H165" s="7">
        <v>1790502</v>
      </c>
      <c r="I165" s="7">
        <f t="shared" si="3"/>
        <v>69</v>
      </c>
      <c r="J165" s="17">
        <v>-54152021</v>
      </c>
      <c r="K165" s="7" t="s">
        <v>141</v>
      </c>
      <c r="L165" s="7" t="s">
        <v>529</v>
      </c>
      <c r="M165" s="7" t="s">
        <v>469</v>
      </c>
      <c r="N165" s="7">
        <v>-7</v>
      </c>
      <c r="O165" s="7">
        <v>76</v>
      </c>
      <c r="P165" s="7">
        <v>1</v>
      </c>
      <c r="Q165" s="7">
        <v>689656</v>
      </c>
    </row>
    <row r="166" spans="2:18" x14ac:dyDescent="0.2">
      <c r="B166" s="7">
        <v>933</v>
      </c>
      <c r="C166" s="7">
        <v>16.5</v>
      </c>
      <c r="D166" s="7">
        <v>3.1</v>
      </c>
      <c r="E166" s="7">
        <v>2.6</v>
      </c>
      <c r="F166" s="7" t="s">
        <v>593</v>
      </c>
      <c r="G166" s="7">
        <v>1790511</v>
      </c>
      <c r="H166" s="7">
        <v>1790703</v>
      </c>
      <c r="I166" s="7">
        <f t="shared" si="3"/>
        <v>192</v>
      </c>
      <c r="J166" s="17">
        <v>-54151820</v>
      </c>
      <c r="K166" s="7" t="s">
        <v>462</v>
      </c>
      <c r="L166" s="7" t="s">
        <v>530</v>
      </c>
      <c r="M166" s="7" t="s">
        <v>469</v>
      </c>
      <c r="N166" s="7">
        <v>1</v>
      </c>
      <c r="O166" s="7">
        <v>194</v>
      </c>
      <c r="P166" s="7">
        <v>0</v>
      </c>
      <c r="Q166" s="7">
        <v>689657</v>
      </c>
    </row>
    <row r="167" spans="2:18" x14ac:dyDescent="0.2">
      <c r="B167" s="7">
        <v>574</v>
      </c>
      <c r="C167" s="7">
        <v>19.100000000000001</v>
      </c>
      <c r="D167" s="7">
        <v>0.9</v>
      </c>
      <c r="E167" s="7">
        <v>0</v>
      </c>
      <c r="F167" s="7" t="s">
        <v>593</v>
      </c>
      <c r="G167" s="7">
        <v>1790618</v>
      </c>
      <c r="H167" s="7">
        <v>1790727</v>
      </c>
      <c r="I167" s="7">
        <f t="shared" si="3"/>
        <v>109</v>
      </c>
      <c r="J167" s="17">
        <v>-54151796</v>
      </c>
      <c r="K167" s="7" t="s">
        <v>141</v>
      </c>
      <c r="L167" s="7" t="s">
        <v>531</v>
      </c>
      <c r="M167" s="7" t="s">
        <v>469</v>
      </c>
      <c r="N167" s="7">
        <v>0</v>
      </c>
      <c r="O167" s="7">
        <v>121</v>
      </c>
      <c r="P167" s="7">
        <v>11</v>
      </c>
      <c r="Q167" s="7">
        <v>689658</v>
      </c>
    </row>
    <row r="168" spans="2:18" x14ac:dyDescent="0.2">
      <c r="B168" s="7">
        <v>322</v>
      </c>
      <c r="C168" s="7">
        <v>13.6</v>
      </c>
      <c r="D168" s="7">
        <v>2.5</v>
      </c>
      <c r="E168" s="7">
        <v>7.9</v>
      </c>
      <c r="F168" s="7" t="s">
        <v>593</v>
      </c>
      <c r="G168" s="7">
        <v>1790736</v>
      </c>
      <c r="H168" s="7">
        <v>1790815</v>
      </c>
      <c r="I168" s="7">
        <f t="shared" si="3"/>
        <v>79</v>
      </c>
      <c r="J168" s="17">
        <v>-54151708</v>
      </c>
      <c r="K168" s="7" t="s">
        <v>141</v>
      </c>
      <c r="L168" s="7" t="s">
        <v>529</v>
      </c>
      <c r="M168" s="7" t="s">
        <v>469</v>
      </c>
      <c r="N168" s="7">
        <v>-7</v>
      </c>
      <c r="O168" s="7">
        <v>76</v>
      </c>
      <c r="P168" s="7">
        <v>1</v>
      </c>
      <c r="Q168" s="7">
        <v>689659</v>
      </c>
    </row>
    <row r="169" spans="2:18" x14ac:dyDescent="0.2">
      <c r="B169" s="7">
        <v>910</v>
      </c>
      <c r="C169" s="7">
        <v>10.3</v>
      </c>
      <c r="D169" s="7">
        <v>11.4</v>
      </c>
      <c r="E169" s="7">
        <v>1</v>
      </c>
      <c r="F169" s="7" t="s">
        <v>593</v>
      </c>
      <c r="G169" s="7">
        <v>1790823</v>
      </c>
      <c r="H169" s="7">
        <v>1790998</v>
      </c>
      <c r="I169" s="7">
        <f t="shared" si="3"/>
        <v>175</v>
      </c>
      <c r="J169" s="17">
        <v>-54151525</v>
      </c>
      <c r="K169" s="7" t="s">
        <v>462</v>
      </c>
      <c r="L169" s="7" t="s">
        <v>530</v>
      </c>
      <c r="M169" s="7" t="s">
        <v>469</v>
      </c>
      <c r="N169" s="7">
        <v>1</v>
      </c>
      <c r="O169" s="7">
        <v>194</v>
      </c>
      <c r="P169" s="7">
        <v>0</v>
      </c>
      <c r="Q169" s="7">
        <v>689660</v>
      </c>
    </row>
    <row r="170" spans="2:18" x14ac:dyDescent="0.2">
      <c r="B170" s="7">
        <v>566</v>
      </c>
      <c r="C170" s="7">
        <v>10.6</v>
      </c>
      <c r="D170" s="7">
        <v>7.6</v>
      </c>
      <c r="E170" s="7">
        <v>0.9</v>
      </c>
      <c r="F170" s="7" t="s">
        <v>593</v>
      </c>
      <c r="G170" s="7">
        <v>1790917</v>
      </c>
      <c r="H170" s="7">
        <v>1791021</v>
      </c>
      <c r="I170" s="7">
        <f t="shared" si="3"/>
        <v>104</v>
      </c>
      <c r="J170" s="17">
        <v>-54151502</v>
      </c>
      <c r="K170" s="7" t="s">
        <v>141</v>
      </c>
      <c r="L170" s="7" t="s">
        <v>531</v>
      </c>
      <c r="M170" s="7" t="s">
        <v>469</v>
      </c>
      <c r="N170" s="7">
        <v>0</v>
      </c>
      <c r="O170" s="7">
        <v>121</v>
      </c>
      <c r="P170" s="7">
        <v>10</v>
      </c>
      <c r="Q170" s="7">
        <v>689661</v>
      </c>
      <c r="R170" s="7" t="s">
        <v>474</v>
      </c>
    </row>
    <row r="171" spans="2:18" x14ac:dyDescent="0.2">
      <c r="B171" s="7">
        <v>316</v>
      </c>
      <c r="C171" s="7">
        <v>20.7</v>
      </c>
      <c r="D171" s="7">
        <v>5.3</v>
      </c>
      <c r="E171" s="7">
        <v>12.9</v>
      </c>
      <c r="F171" s="7" t="s">
        <v>593</v>
      </c>
      <c r="G171" s="7">
        <v>1800294</v>
      </c>
      <c r="H171" s="7">
        <v>1800544</v>
      </c>
      <c r="I171" s="7">
        <f t="shared" si="3"/>
        <v>250</v>
      </c>
      <c r="J171" s="17">
        <v>-54141979</v>
      </c>
      <c r="K171" s="7" t="s">
        <v>462</v>
      </c>
      <c r="L171" s="7" t="s">
        <v>536</v>
      </c>
      <c r="M171" s="7" t="s">
        <v>469</v>
      </c>
      <c r="N171" s="7">
        <v>83</v>
      </c>
      <c r="O171" s="7">
        <v>315</v>
      </c>
      <c r="P171" s="7">
        <v>-3</v>
      </c>
      <c r="Q171" s="7">
        <v>689666</v>
      </c>
    </row>
    <row r="172" spans="2:18" x14ac:dyDescent="0.2">
      <c r="B172" s="7">
        <v>1454</v>
      </c>
      <c r="C172" s="7">
        <v>17.2</v>
      </c>
      <c r="D172" s="7">
        <v>11.5</v>
      </c>
      <c r="E172" s="7">
        <v>11.9</v>
      </c>
      <c r="F172" s="7" t="s">
        <v>593</v>
      </c>
      <c r="G172" s="7">
        <v>1801770</v>
      </c>
      <c r="H172" s="7">
        <v>1802462</v>
      </c>
      <c r="I172" s="7">
        <f t="shared" si="3"/>
        <v>692</v>
      </c>
      <c r="J172" s="17">
        <v>-54140061</v>
      </c>
      <c r="K172" s="7" t="s">
        <v>462</v>
      </c>
      <c r="L172" s="7" t="s">
        <v>538</v>
      </c>
      <c r="M172" s="7" t="s">
        <v>469</v>
      </c>
      <c r="N172" s="7">
        <v>13</v>
      </c>
      <c r="O172" s="7">
        <v>703</v>
      </c>
      <c r="P172" s="7">
        <v>-1</v>
      </c>
      <c r="Q172" s="7">
        <v>689669</v>
      </c>
      <c r="R172" s="7" t="s">
        <v>474</v>
      </c>
    </row>
    <row r="173" spans="2:18" x14ac:dyDescent="0.2">
      <c r="B173" s="7">
        <v>1069</v>
      </c>
      <c r="C173" s="7">
        <v>13.7</v>
      </c>
      <c r="D173" s="7">
        <v>1.6</v>
      </c>
      <c r="E173" s="7">
        <v>19.8</v>
      </c>
      <c r="F173" s="7" t="s">
        <v>593</v>
      </c>
      <c r="G173" s="7">
        <v>1802809</v>
      </c>
      <c r="H173" s="7">
        <v>1803118</v>
      </c>
      <c r="I173" s="7">
        <f t="shared" si="3"/>
        <v>309</v>
      </c>
      <c r="J173" s="17">
        <v>-54139405</v>
      </c>
      <c r="K173" s="7" t="s">
        <v>462</v>
      </c>
      <c r="L173" s="7" t="s">
        <v>540</v>
      </c>
      <c r="M173" s="7" t="s">
        <v>469</v>
      </c>
      <c r="N173" s="7">
        <v>1</v>
      </c>
      <c r="O173" s="7">
        <v>263</v>
      </c>
      <c r="P173" s="7">
        <v>-29</v>
      </c>
      <c r="Q173" s="7">
        <v>689671</v>
      </c>
    </row>
    <row r="174" spans="2:18" x14ac:dyDescent="0.2">
      <c r="B174" s="7">
        <v>2617</v>
      </c>
      <c r="C174" s="7">
        <v>10.4</v>
      </c>
      <c r="D174" s="7">
        <v>1.5</v>
      </c>
      <c r="E174" s="7">
        <v>2.4</v>
      </c>
      <c r="F174" s="7" t="s">
        <v>593</v>
      </c>
      <c r="G174" s="7">
        <v>1803226</v>
      </c>
      <c r="H174" s="7">
        <v>1803697</v>
      </c>
      <c r="I174" s="7">
        <f t="shared" si="3"/>
        <v>471</v>
      </c>
      <c r="J174" s="17">
        <v>-54138826</v>
      </c>
      <c r="K174" s="7" t="s">
        <v>462</v>
      </c>
      <c r="L174" s="7" t="s">
        <v>541</v>
      </c>
      <c r="M174" s="7" t="s">
        <v>469</v>
      </c>
      <c r="N174" s="7">
        <v>1</v>
      </c>
      <c r="O174" s="7">
        <v>468</v>
      </c>
      <c r="P174" s="7">
        <v>0</v>
      </c>
      <c r="Q174" s="7">
        <v>689672</v>
      </c>
    </row>
    <row r="175" spans="2:18" x14ac:dyDescent="0.2">
      <c r="B175" s="7">
        <v>1018</v>
      </c>
      <c r="C175" s="7">
        <v>12.6</v>
      </c>
      <c r="D175" s="7">
        <v>13</v>
      </c>
      <c r="E175" s="7">
        <v>4.4000000000000004</v>
      </c>
      <c r="F175" s="7" t="s">
        <v>593</v>
      </c>
      <c r="G175" s="7">
        <v>1803888</v>
      </c>
      <c r="H175" s="7">
        <v>1804095</v>
      </c>
      <c r="I175" s="7">
        <f t="shared" si="3"/>
        <v>207</v>
      </c>
      <c r="J175" s="17">
        <v>-54138428</v>
      </c>
      <c r="K175" s="7" t="s">
        <v>462</v>
      </c>
      <c r="L175" s="7" t="s">
        <v>542</v>
      </c>
      <c r="M175" s="7" t="s">
        <v>469</v>
      </c>
      <c r="N175" s="7">
        <v>20</v>
      </c>
      <c r="O175" s="7">
        <v>244</v>
      </c>
      <c r="P175" s="7">
        <v>-31</v>
      </c>
      <c r="Q175" s="7">
        <v>689673</v>
      </c>
      <c r="R175" s="7" t="s">
        <v>474</v>
      </c>
    </row>
    <row r="176" spans="2:18" x14ac:dyDescent="0.2">
      <c r="B176" s="7">
        <v>980</v>
      </c>
      <c r="C176" s="7">
        <v>10.199999999999999</v>
      </c>
      <c r="D176" s="7">
        <v>3.6</v>
      </c>
      <c r="E176" s="7">
        <v>6.7</v>
      </c>
      <c r="F176" s="7" t="s">
        <v>593</v>
      </c>
      <c r="G176" s="7">
        <v>1804121</v>
      </c>
      <c r="H176" s="7">
        <v>1804426</v>
      </c>
      <c r="I176" s="7">
        <f t="shared" si="3"/>
        <v>305</v>
      </c>
      <c r="J176" s="17">
        <v>-54138097</v>
      </c>
      <c r="K176" s="7" t="s">
        <v>141</v>
      </c>
      <c r="L176" s="7" t="s">
        <v>543</v>
      </c>
      <c r="M176" s="7" t="s">
        <v>469</v>
      </c>
      <c r="N176" s="7">
        <v>-202</v>
      </c>
      <c r="O176" s="7">
        <v>297</v>
      </c>
      <c r="P176" s="7">
        <v>1</v>
      </c>
      <c r="Q176" s="7">
        <v>689674</v>
      </c>
    </row>
    <row r="177" spans="2:18" x14ac:dyDescent="0.2">
      <c r="B177" s="7">
        <v>400</v>
      </c>
      <c r="C177" s="7">
        <v>12.9</v>
      </c>
      <c r="D177" s="7">
        <v>0</v>
      </c>
      <c r="E177" s="7">
        <v>1.6</v>
      </c>
      <c r="F177" s="7" t="s">
        <v>593</v>
      </c>
      <c r="G177" s="7">
        <v>1804429</v>
      </c>
      <c r="H177" s="7">
        <v>1804491</v>
      </c>
      <c r="I177" s="7">
        <f t="shared" si="3"/>
        <v>62</v>
      </c>
      <c r="J177" s="17">
        <v>-54138032</v>
      </c>
      <c r="K177" s="7" t="s">
        <v>462</v>
      </c>
      <c r="L177" s="7" t="s">
        <v>544</v>
      </c>
      <c r="M177" s="7" t="s">
        <v>469</v>
      </c>
      <c r="N177" s="7">
        <v>1</v>
      </c>
      <c r="O177" s="7">
        <v>62</v>
      </c>
      <c r="P177" s="7">
        <v>-5</v>
      </c>
      <c r="Q177" s="7">
        <v>689675</v>
      </c>
    </row>
    <row r="178" spans="2:18" x14ac:dyDescent="0.2">
      <c r="B178" s="7">
        <v>312</v>
      </c>
      <c r="C178" s="7">
        <v>16.899999999999999</v>
      </c>
      <c r="D178" s="7">
        <v>3.2</v>
      </c>
      <c r="E178" s="7">
        <v>10.3</v>
      </c>
      <c r="F178" s="7" t="s">
        <v>593</v>
      </c>
      <c r="G178" s="7">
        <v>1804526</v>
      </c>
      <c r="H178" s="7">
        <v>1804650</v>
      </c>
      <c r="I178" s="7">
        <f t="shared" si="3"/>
        <v>124</v>
      </c>
      <c r="J178" s="17">
        <v>-54137873</v>
      </c>
      <c r="K178" s="7" t="s">
        <v>141</v>
      </c>
      <c r="L178" s="7" t="s">
        <v>479</v>
      </c>
      <c r="M178" s="7" t="s">
        <v>469</v>
      </c>
      <c r="N178" s="7">
        <v>0</v>
      </c>
      <c r="O178" s="7">
        <v>176</v>
      </c>
      <c r="P178" s="7">
        <v>60</v>
      </c>
      <c r="Q178" s="7">
        <v>689676</v>
      </c>
    </row>
    <row r="179" spans="2:18" x14ac:dyDescent="0.2">
      <c r="B179" s="7">
        <v>251</v>
      </c>
      <c r="C179" s="7">
        <v>14.5</v>
      </c>
      <c r="D179" s="7">
        <v>19.399999999999999</v>
      </c>
      <c r="E179" s="7">
        <v>0</v>
      </c>
      <c r="F179" s="7" t="s">
        <v>593</v>
      </c>
      <c r="G179" s="7">
        <v>1805066</v>
      </c>
      <c r="H179" s="7">
        <v>1805127</v>
      </c>
      <c r="I179" s="7">
        <f t="shared" si="3"/>
        <v>61</v>
      </c>
      <c r="J179" s="17">
        <v>-54137396</v>
      </c>
      <c r="K179" s="7" t="s">
        <v>462</v>
      </c>
      <c r="L179" s="7" t="s">
        <v>521</v>
      </c>
      <c r="M179" s="7" t="s">
        <v>469</v>
      </c>
      <c r="N179" s="7">
        <v>35</v>
      </c>
      <c r="O179" s="7">
        <v>108</v>
      </c>
      <c r="P179" s="7">
        <v>-70</v>
      </c>
      <c r="Q179" s="7">
        <v>689677</v>
      </c>
      <c r="R179" s="7" t="s">
        <v>474</v>
      </c>
    </row>
    <row r="180" spans="2:18" x14ac:dyDescent="0.2">
      <c r="B180" s="7">
        <v>498</v>
      </c>
      <c r="C180" s="7">
        <v>27.5</v>
      </c>
      <c r="D180" s="7">
        <v>2.7</v>
      </c>
      <c r="E180" s="7">
        <v>2.7</v>
      </c>
      <c r="F180" s="7" t="s">
        <v>593</v>
      </c>
      <c r="G180" s="7">
        <v>1806323</v>
      </c>
      <c r="H180" s="7">
        <v>1806509</v>
      </c>
      <c r="I180" s="7">
        <f t="shared" si="3"/>
        <v>186</v>
      </c>
      <c r="J180" s="17">
        <v>-54136014</v>
      </c>
      <c r="K180" s="7" t="s">
        <v>462</v>
      </c>
      <c r="L180" s="7" t="s">
        <v>522</v>
      </c>
      <c r="M180" s="7" t="s">
        <v>469</v>
      </c>
      <c r="N180" s="7">
        <v>31</v>
      </c>
      <c r="O180" s="7">
        <v>217</v>
      </c>
      <c r="P180" s="7">
        <v>-3</v>
      </c>
      <c r="Q180" s="7">
        <v>689679</v>
      </c>
    </row>
    <row r="181" spans="2:18" x14ac:dyDescent="0.2">
      <c r="B181" s="7">
        <v>354</v>
      </c>
      <c r="C181" s="7">
        <v>16.600000000000001</v>
      </c>
      <c r="D181" s="7">
        <v>6.8</v>
      </c>
      <c r="E181" s="7">
        <v>4.5999999999999996</v>
      </c>
      <c r="F181" s="7" t="s">
        <v>593</v>
      </c>
      <c r="G181" s="7">
        <v>1806619</v>
      </c>
      <c r="H181" s="7">
        <v>1806755</v>
      </c>
      <c r="I181" s="7">
        <f t="shared" si="3"/>
        <v>136</v>
      </c>
      <c r="J181" s="17">
        <v>-54135768</v>
      </c>
      <c r="K181" s="7" t="s">
        <v>141</v>
      </c>
      <c r="L181" s="7" t="s">
        <v>523</v>
      </c>
      <c r="M181" s="7" t="s">
        <v>469</v>
      </c>
      <c r="N181" s="7">
        <v>-5</v>
      </c>
      <c r="O181" s="7">
        <v>209</v>
      </c>
      <c r="P181" s="7">
        <v>2</v>
      </c>
      <c r="Q181" s="7">
        <v>689680</v>
      </c>
      <c r="R181" s="7" t="s">
        <v>474</v>
      </c>
    </row>
    <row r="182" spans="2:18" x14ac:dyDescent="0.2">
      <c r="B182" s="7">
        <v>542</v>
      </c>
      <c r="C182" s="7">
        <v>15.9</v>
      </c>
      <c r="D182" s="7">
        <v>13.9</v>
      </c>
      <c r="E182" s="7">
        <v>1.6</v>
      </c>
      <c r="F182" s="7" t="s">
        <v>593</v>
      </c>
      <c r="G182" s="7">
        <v>1806758</v>
      </c>
      <c r="H182" s="7">
        <v>1806929</v>
      </c>
      <c r="I182" s="7">
        <f t="shared" si="3"/>
        <v>171</v>
      </c>
      <c r="J182" s="17">
        <v>-54135594</v>
      </c>
      <c r="K182" s="7" t="s">
        <v>462</v>
      </c>
      <c r="L182" s="7" t="s">
        <v>524</v>
      </c>
      <c r="M182" s="7" t="s">
        <v>469</v>
      </c>
      <c r="N182" s="7">
        <v>1</v>
      </c>
      <c r="O182" s="7">
        <v>193</v>
      </c>
      <c r="P182" s="7">
        <v>-309</v>
      </c>
      <c r="Q182" s="7">
        <v>689681</v>
      </c>
    </row>
    <row r="183" spans="2:18" x14ac:dyDescent="0.2">
      <c r="B183" s="7">
        <v>339</v>
      </c>
      <c r="C183" s="7">
        <v>29.1</v>
      </c>
      <c r="D183" s="7">
        <v>1.5</v>
      </c>
      <c r="E183" s="7">
        <v>3.5</v>
      </c>
      <c r="F183" s="7" t="s">
        <v>593</v>
      </c>
      <c r="G183" s="7">
        <v>1807376</v>
      </c>
      <c r="H183" s="7">
        <v>1807578</v>
      </c>
      <c r="I183" s="7">
        <f t="shared" si="3"/>
        <v>202</v>
      </c>
      <c r="J183" s="17">
        <v>-54134945</v>
      </c>
      <c r="K183" s="7" t="s">
        <v>141</v>
      </c>
      <c r="L183" s="7" t="s">
        <v>528</v>
      </c>
      <c r="M183" s="7" t="s">
        <v>469</v>
      </c>
      <c r="N183" s="7">
        <v>0</v>
      </c>
      <c r="O183" s="7">
        <v>199</v>
      </c>
      <c r="P183" s="7">
        <v>1</v>
      </c>
      <c r="Q183" s="7">
        <v>689682</v>
      </c>
    </row>
    <row r="184" spans="2:18" x14ac:dyDescent="0.2">
      <c r="B184" s="7">
        <v>456</v>
      </c>
      <c r="C184" s="7">
        <v>24.5</v>
      </c>
      <c r="D184" s="7">
        <v>3.7</v>
      </c>
      <c r="E184" s="7">
        <v>3.7</v>
      </c>
      <c r="F184" s="7" t="s">
        <v>593</v>
      </c>
      <c r="G184" s="7">
        <v>1807452</v>
      </c>
      <c r="H184" s="7">
        <v>1807642</v>
      </c>
      <c r="I184" s="7">
        <f t="shared" si="3"/>
        <v>190</v>
      </c>
      <c r="J184" s="17">
        <v>-54134881</v>
      </c>
      <c r="K184" s="7" t="s">
        <v>462</v>
      </c>
      <c r="L184" s="7" t="s">
        <v>525</v>
      </c>
      <c r="M184" s="7" t="s">
        <v>469</v>
      </c>
      <c r="N184" s="7">
        <v>74</v>
      </c>
      <c r="O184" s="7">
        <v>264</v>
      </c>
      <c r="P184" s="7">
        <v>-81</v>
      </c>
      <c r="Q184" s="7">
        <v>689683</v>
      </c>
    </row>
    <row r="185" spans="2:18" x14ac:dyDescent="0.2">
      <c r="B185" s="7">
        <v>378</v>
      </c>
      <c r="C185" s="7">
        <v>14.1</v>
      </c>
      <c r="D185" s="7">
        <v>7.5</v>
      </c>
      <c r="E185" s="7">
        <v>7.4</v>
      </c>
      <c r="F185" s="7" t="s">
        <v>593</v>
      </c>
      <c r="G185" s="7">
        <v>1809200</v>
      </c>
      <c r="H185" s="7">
        <v>1809359</v>
      </c>
      <c r="I185" s="7">
        <f t="shared" si="3"/>
        <v>159</v>
      </c>
      <c r="J185" s="17">
        <v>-54133164</v>
      </c>
      <c r="K185" s="7" t="s">
        <v>141</v>
      </c>
      <c r="L185" s="7" t="s">
        <v>523</v>
      </c>
      <c r="M185" s="7" t="s">
        <v>469</v>
      </c>
      <c r="N185" s="7">
        <v>-5</v>
      </c>
      <c r="O185" s="7">
        <v>209</v>
      </c>
      <c r="P185" s="7">
        <v>1</v>
      </c>
      <c r="Q185" s="7">
        <v>689684</v>
      </c>
    </row>
    <row r="186" spans="2:18" x14ac:dyDescent="0.2">
      <c r="B186" s="7">
        <v>756</v>
      </c>
      <c r="C186" s="7">
        <v>16.399999999999999</v>
      </c>
      <c r="D186" s="7">
        <v>8.6999999999999993</v>
      </c>
      <c r="E186" s="7">
        <v>1</v>
      </c>
      <c r="F186" s="7" t="s">
        <v>593</v>
      </c>
      <c r="G186" s="7">
        <v>1809361</v>
      </c>
      <c r="H186" s="7">
        <v>1809545</v>
      </c>
      <c r="I186" s="7">
        <f t="shared" si="3"/>
        <v>184</v>
      </c>
      <c r="J186" s="17">
        <v>-54132978</v>
      </c>
      <c r="K186" s="7" t="s">
        <v>462</v>
      </c>
      <c r="L186" s="7" t="s">
        <v>524</v>
      </c>
      <c r="M186" s="7" t="s">
        <v>469</v>
      </c>
      <c r="N186" s="7">
        <v>1</v>
      </c>
      <c r="O186" s="7">
        <v>199</v>
      </c>
      <c r="P186" s="7">
        <v>-303</v>
      </c>
      <c r="Q186" s="7">
        <v>689685</v>
      </c>
    </row>
    <row r="187" spans="2:18" x14ac:dyDescent="0.2">
      <c r="B187" s="7">
        <v>448</v>
      </c>
      <c r="C187" s="7">
        <v>13.2</v>
      </c>
      <c r="D187" s="7">
        <v>5.4</v>
      </c>
      <c r="E187" s="7">
        <v>1</v>
      </c>
      <c r="F187" s="7" t="s">
        <v>593</v>
      </c>
      <c r="G187" s="7">
        <v>1809625</v>
      </c>
      <c r="H187" s="7">
        <v>1809716</v>
      </c>
      <c r="I187" s="7">
        <f t="shared" si="3"/>
        <v>91</v>
      </c>
      <c r="J187" s="17">
        <v>-54132807</v>
      </c>
      <c r="K187" s="7" t="s">
        <v>462</v>
      </c>
      <c r="L187" s="7" t="s">
        <v>527</v>
      </c>
      <c r="M187" s="7" t="s">
        <v>469</v>
      </c>
      <c r="N187" s="7">
        <v>36</v>
      </c>
      <c r="O187" s="7">
        <v>131</v>
      </c>
      <c r="P187" s="7">
        <v>-1</v>
      </c>
      <c r="Q187" s="7">
        <v>689686</v>
      </c>
    </row>
    <row r="188" spans="2:18" x14ac:dyDescent="0.2">
      <c r="B188" s="7">
        <v>14238</v>
      </c>
      <c r="C188" s="7">
        <v>10.4</v>
      </c>
      <c r="D188" s="7">
        <v>1.8</v>
      </c>
      <c r="E188" s="7">
        <v>1</v>
      </c>
      <c r="F188" s="7" t="s">
        <v>593</v>
      </c>
      <c r="G188" s="7">
        <v>1809872</v>
      </c>
      <c r="H188" s="7">
        <v>1812374</v>
      </c>
      <c r="I188" s="7">
        <f t="shared" si="3"/>
        <v>2502</v>
      </c>
      <c r="J188" s="17">
        <v>-54130149</v>
      </c>
      <c r="K188" s="7" t="s">
        <v>141</v>
      </c>
      <c r="L188" s="7" t="s">
        <v>546</v>
      </c>
      <c r="M188" s="7" t="s">
        <v>469</v>
      </c>
      <c r="N188" s="7">
        <v>0</v>
      </c>
      <c r="O188" s="7">
        <v>2522</v>
      </c>
      <c r="P188" s="7">
        <v>1</v>
      </c>
      <c r="Q188" s="7">
        <v>689687</v>
      </c>
      <c r="R188" s="7" t="s">
        <v>474</v>
      </c>
    </row>
    <row r="189" spans="2:18" x14ac:dyDescent="0.2">
      <c r="B189" s="7">
        <v>520</v>
      </c>
      <c r="C189" s="7">
        <v>25.5</v>
      </c>
      <c r="D189" s="7">
        <v>1.5</v>
      </c>
      <c r="E189" s="7">
        <v>2</v>
      </c>
      <c r="F189" s="7" t="s">
        <v>593</v>
      </c>
      <c r="G189" s="7">
        <v>1816345</v>
      </c>
      <c r="H189" s="7">
        <v>1816544</v>
      </c>
      <c r="I189" s="7">
        <f t="shared" si="3"/>
        <v>199</v>
      </c>
      <c r="J189" s="17">
        <v>-54125979</v>
      </c>
      <c r="K189" s="7" t="s">
        <v>141</v>
      </c>
      <c r="L189" s="7" t="s">
        <v>528</v>
      </c>
      <c r="M189" s="7" t="s">
        <v>469</v>
      </c>
      <c r="N189" s="7">
        <v>0</v>
      </c>
      <c r="O189" s="7">
        <v>199</v>
      </c>
      <c r="P189" s="7">
        <v>1</v>
      </c>
      <c r="Q189" s="7">
        <v>689692</v>
      </c>
      <c r="R189" s="7" t="s">
        <v>474</v>
      </c>
    </row>
    <row r="190" spans="2:18" x14ac:dyDescent="0.2">
      <c r="B190" s="7">
        <v>389</v>
      </c>
      <c r="C190" s="7">
        <v>26.2</v>
      </c>
      <c r="D190" s="7">
        <v>2.6</v>
      </c>
      <c r="E190" s="7">
        <v>2.6</v>
      </c>
      <c r="F190" s="7" t="s">
        <v>593</v>
      </c>
      <c r="G190" s="7">
        <v>1816427</v>
      </c>
      <c r="H190" s="7">
        <v>1816618</v>
      </c>
      <c r="I190" s="7">
        <f t="shared" si="3"/>
        <v>191</v>
      </c>
      <c r="J190" s="17">
        <v>-54125905</v>
      </c>
      <c r="K190" s="7" t="s">
        <v>462</v>
      </c>
      <c r="L190" s="7" t="s">
        <v>525</v>
      </c>
      <c r="M190" s="7" t="s">
        <v>469</v>
      </c>
      <c r="N190" s="7">
        <v>82</v>
      </c>
      <c r="O190" s="7">
        <v>273</v>
      </c>
      <c r="P190" s="7">
        <v>-72</v>
      </c>
      <c r="Q190" s="7">
        <v>689693</v>
      </c>
    </row>
    <row r="191" spans="2:18" x14ac:dyDescent="0.2">
      <c r="B191" s="7">
        <v>491</v>
      </c>
      <c r="C191" s="7">
        <v>10.5</v>
      </c>
      <c r="D191" s="7">
        <v>0</v>
      </c>
      <c r="E191" s="7">
        <v>0</v>
      </c>
      <c r="F191" s="7" t="s">
        <v>593</v>
      </c>
      <c r="G191" s="7">
        <v>1816749</v>
      </c>
      <c r="H191" s="7">
        <v>1816824</v>
      </c>
      <c r="I191" s="7">
        <f t="shared" si="3"/>
        <v>75</v>
      </c>
      <c r="J191" s="17">
        <v>-54125699</v>
      </c>
      <c r="K191" s="7" t="s">
        <v>141</v>
      </c>
      <c r="L191" s="7" t="s">
        <v>529</v>
      </c>
      <c r="M191" s="7" t="s">
        <v>469</v>
      </c>
      <c r="N191" s="7">
        <v>-7</v>
      </c>
      <c r="O191" s="7">
        <v>76</v>
      </c>
      <c r="P191" s="7">
        <v>1</v>
      </c>
      <c r="Q191" s="7">
        <v>689694</v>
      </c>
    </row>
    <row r="192" spans="2:18" x14ac:dyDescent="0.2">
      <c r="B192" s="7">
        <v>1463</v>
      </c>
      <c r="C192" s="7">
        <v>8.3000000000000007</v>
      </c>
      <c r="D192" s="7">
        <v>1.4</v>
      </c>
      <c r="E192" s="7">
        <v>0.2</v>
      </c>
      <c r="F192" s="7" t="s">
        <v>593</v>
      </c>
      <c r="G192" s="7">
        <v>1816832</v>
      </c>
      <c r="H192" s="7">
        <v>1816938</v>
      </c>
      <c r="I192" s="7">
        <f t="shared" si="3"/>
        <v>106</v>
      </c>
      <c r="J192" s="17">
        <v>-54125585</v>
      </c>
      <c r="K192" s="7" t="s">
        <v>462</v>
      </c>
      <c r="L192" s="7" t="s">
        <v>530</v>
      </c>
      <c r="M192" s="7" t="s">
        <v>469</v>
      </c>
      <c r="N192" s="7">
        <v>1</v>
      </c>
      <c r="O192" s="7">
        <v>194</v>
      </c>
      <c r="P192" s="7">
        <v>0</v>
      </c>
      <c r="Q192" s="7">
        <v>689695</v>
      </c>
    </row>
    <row r="193" spans="2:18" x14ac:dyDescent="0.2">
      <c r="B193" s="7">
        <v>713</v>
      </c>
      <c r="C193" s="7">
        <v>8.3000000000000007</v>
      </c>
      <c r="D193" s="7">
        <v>8.3000000000000007</v>
      </c>
      <c r="E193" s="7">
        <v>0</v>
      </c>
      <c r="F193" s="7" t="s">
        <v>593</v>
      </c>
      <c r="G193" s="7">
        <v>1816939</v>
      </c>
      <c r="H193" s="7">
        <v>1817046</v>
      </c>
      <c r="I193" s="7">
        <f t="shared" si="3"/>
        <v>107</v>
      </c>
      <c r="J193" s="17">
        <v>-54125477</v>
      </c>
      <c r="K193" s="7" t="s">
        <v>141</v>
      </c>
      <c r="L193" s="7" t="s">
        <v>531</v>
      </c>
      <c r="M193" s="7" t="s">
        <v>469</v>
      </c>
      <c r="N193" s="7">
        <v>0</v>
      </c>
      <c r="O193" s="7">
        <v>121</v>
      </c>
      <c r="P193" s="7">
        <v>5</v>
      </c>
      <c r="Q193" s="7">
        <v>689696</v>
      </c>
    </row>
    <row r="194" spans="2:18" x14ac:dyDescent="0.2">
      <c r="B194" s="7">
        <v>407</v>
      </c>
      <c r="C194" s="7">
        <v>6.6</v>
      </c>
      <c r="D194" s="7">
        <v>0</v>
      </c>
      <c r="E194" s="7">
        <v>7.9</v>
      </c>
      <c r="F194" s="7" t="s">
        <v>593</v>
      </c>
      <c r="G194" s="7">
        <v>1817059</v>
      </c>
      <c r="H194" s="7">
        <v>1817140</v>
      </c>
      <c r="I194" s="7">
        <f t="shared" si="3"/>
        <v>81</v>
      </c>
      <c r="J194" s="17">
        <v>-54125383</v>
      </c>
      <c r="K194" s="7" t="s">
        <v>141</v>
      </c>
      <c r="L194" s="7" t="s">
        <v>529</v>
      </c>
      <c r="M194" s="7" t="s">
        <v>469</v>
      </c>
      <c r="N194" s="7">
        <v>-7</v>
      </c>
      <c r="O194" s="7">
        <v>76</v>
      </c>
      <c r="P194" s="7">
        <v>1</v>
      </c>
      <c r="Q194" s="7">
        <v>689697</v>
      </c>
    </row>
    <row r="195" spans="2:18" x14ac:dyDescent="0.2">
      <c r="B195" s="7">
        <v>1326</v>
      </c>
      <c r="C195" s="7">
        <v>10.7</v>
      </c>
      <c r="D195" s="7">
        <v>5.7</v>
      </c>
      <c r="E195" s="7">
        <v>0.7</v>
      </c>
      <c r="F195" s="7" t="s">
        <v>593</v>
      </c>
      <c r="G195" s="7">
        <v>1817061</v>
      </c>
      <c r="H195" s="7">
        <v>1817331</v>
      </c>
      <c r="I195" s="7">
        <f t="shared" si="3"/>
        <v>270</v>
      </c>
      <c r="J195" s="17">
        <v>-54125192</v>
      </c>
      <c r="K195" s="7" t="s">
        <v>462</v>
      </c>
      <c r="L195" s="7" t="s">
        <v>530</v>
      </c>
      <c r="M195" s="7" t="s">
        <v>469</v>
      </c>
      <c r="N195" s="7">
        <v>1</v>
      </c>
      <c r="O195" s="7">
        <v>194</v>
      </c>
      <c r="P195" s="7">
        <v>0</v>
      </c>
      <c r="Q195" s="7">
        <v>689698</v>
      </c>
    </row>
    <row r="196" spans="2:18" x14ac:dyDescent="0.2">
      <c r="B196" s="7">
        <v>891</v>
      </c>
      <c r="C196" s="7">
        <v>6</v>
      </c>
      <c r="D196" s="7">
        <v>0</v>
      </c>
      <c r="E196" s="7">
        <v>0</v>
      </c>
      <c r="F196" s="7" t="s">
        <v>593</v>
      </c>
      <c r="G196" s="7">
        <v>1817245</v>
      </c>
      <c r="H196" s="7">
        <v>1817361</v>
      </c>
      <c r="I196" s="7">
        <f t="shared" ref="I196:I259" si="4">H196-G196</f>
        <v>116</v>
      </c>
      <c r="J196" s="17">
        <v>-54125162</v>
      </c>
      <c r="K196" s="7" t="s">
        <v>141</v>
      </c>
      <c r="L196" s="7" t="s">
        <v>531</v>
      </c>
      <c r="M196" s="7" t="s">
        <v>469</v>
      </c>
      <c r="N196" s="7">
        <v>0</v>
      </c>
      <c r="O196" s="7">
        <v>121</v>
      </c>
      <c r="P196" s="7">
        <v>5</v>
      </c>
      <c r="Q196" s="7">
        <v>689699</v>
      </c>
    </row>
    <row r="197" spans="2:18" x14ac:dyDescent="0.2">
      <c r="B197" s="7">
        <v>1326</v>
      </c>
      <c r="C197" s="7">
        <v>16.3</v>
      </c>
      <c r="D197" s="7">
        <v>6.7</v>
      </c>
      <c r="E197" s="7">
        <v>13.4</v>
      </c>
      <c r="F197" s="7" t="s">
        <v>593</v>
      </c>
      <c r="G197" s="7">
        <v>1821330</v>
      </c>
      <c r="H197" s="7">
        <v>1821852</v>
      </c>
      <c r="I197" s="7">
        <f t="shared" si="4"/>
        <v>522</v>
      </c>
      <c r="J197" s="17">
        <v>-54120671</v>
      </c>
      <c r="K197" s="7" t="s">
        <v>462</v>
      </c>
      <c r="L197" s="7" t="s">
        <v>538</v>
      </c>
      <c r="M197" s="7" t="s">
        <v>469</v>
      </c>
      <c r="N197" s="7">
        <v>13</v>
      </c>
      <c r="O197" s="7">
        <v>504</v>
      </c>
      <c r="P197" s="7">
        <v>-200</v>
      </c>
      <c r="Q197" s="7">
        <v>689702</v>
      </c>
    </row>
    <row r="198" spans="2:18" x14ac:dyDescent="0.2">
      <c r="B198" s="7">
        <v>377</v>
      </c>
      <c r="C198" s="7">
        <v>14.5</v>
      </c>
      <c r="D198" s="7">
        <v>7.4</v>
      </c>
      <c r="E198" s="7">
        <v>8</v>
      </c>
      <c r="F198" s="7" t="s">
        <v>593</v>
      </c>
      <c r="G198" s="7">
        <v>1823661</v>
      </c>
      <c r="H198" s="7">
        <v>1823823</v>
      </c>
      <c r="I198" s="7">
        <f t="shared" si="4"/>
        <v>162</v>
      </c>
      <c r="J198" s="17">
        <v>-54118700</v>
      </c>
      <c r="K198" s="7" t="s">
        <v>141</v>
      </c>
      <c r="L198" s="7" t="s">
        <v>523</v>
      </c>
      <c r="M198" s="7" t="s">
        <v>469</v>
      </c>
      <c r="N198" s="7">
        <v>-5</v>
      </c>
      <c r="O198" s="7">
        <v>209</v>
      </c>
      <c r="P198" s="7">
        <v>1</v>
      </c>
      <c r="Q198" s="7">
        <v>689705</v>
      </c>
    </row>
    <row r="199" spans="2:18" x14ac:dyDescent="0.2">
      <c r="B199" s="7">
        <v>584</v>
      </c>
      <c r="C199" s="7">
        <v>19.3</v>
      </c>
      <c r="D199" s="7">
        <v>12.9</v>
      </c>
      <c r="E199" s="7">
        <v>1</v>
      </c>
      <c r="F199" s="7" t="s">
        <v>593</v>
      </c>
      <c r="G199" s="7">
        <v>1823825</v>
      </c>
      <c r="H199" s="7">
        <v>1824002</v>
      </c>
      <c r="I199" s="7">
        <f t="shared" si="4"/>
        <v>177</v>
      </c>
      <c r="J199" s="17">
        <v>-54118521</v>
      </c>
      <c r="K199" s="7" t="s">
        <v>462</v>
      </c>
      <c r="L199" s="7" t="s">
        <v>524</v>
      </c>
      <c r="M199" s="7" t="s">
        <v>469</v>
      </c>
      <c r="N199" s="7">
        <v>1</v>
      </c>
      <c r="O199" s="7">
        <v>199</v>
      </c>
      <c r="P199" s="7">
        <v>-303</v>
      </c>
      <c r="Q199" s="7">
        <v>689706</v>
      </c>
    </row>
    <row r="200" spans="2:18" x14ac:dyDescent="0.2">
      <c r="B200" s="7">
        <v>447</v>
      </c>
      <c r="C200" s="7">
        <v>13.2</v>
      </c>
      <c r="D200" s="7">
        <v>5.4</v>
      </c>
      <c r="E200" s="7">
        <v>1</v>
      </c>
      <c r="F200" s="7" t="s">
        <v>593</v>
      </c>
      <c r="G200" s="7">
        <v>1824082</v>
      </c>
      <c r="H200" s="7">
        <v>1824173</v>
      </c>
      <c r="I200" s="7">
        <f t="shared" si="4"/>
        <v>91</v>
      </c>
      <c r="J200" s="17">
        <v>-54118350</v>
      </c>
      <c r="K200" s="7" t="s">
        <v>462</v>
      </c>
      <c r="L200" s="7" t="s">
        <v>527</v>
      </c>
      <c r="M200" s="7" t="s">
        <v>469</v>
      </c>
      <c r="N200" s="7">
        <v>36</v>
      </c>
      <c r="O200" s="7">
        <v>131</v>
      </c>
      <c r="P200" s="7">
        <v>-1</v>
      </c>
      <c r="Q200" s="7">
        <v>689707</v>
      </c>
    </row>
    <row r="201" spans="2:18" x14ac:dyDescent="0.2">
      <c r="B201" s="7">
        <v>479</v>
      </c>
      <c r="C201" s="7">
        <v>27</v>
      </c>
      <c r="D201" s="7">
        <v>1.5</v>
      </c>
      <c r="E201" s="7">
        <v>2</v>
      </c>
      <c r="F201" s="7" t="s">
        <v>593</v>
      </c>
      <c r="G201" s="7">
        <v>1824330</v>
      </c>
      <c r="H201" s="7">
        <v>1824529</v>
      </c>
      <c r="I201" s="7">
        <f t="shared" si="4"/>
        <v>199</v>
      </c>
      <c r="J201" s="17">
        <v>-54117994</v>
      </c>
      <c r="K201" s="7" t="s">
        <v>141</v>
      </c>
      <c r="L201" s="7" t="s">
        <v>528</v>
      </c>
      <c r="M201" s="7" t="s">
        <v>469</v>
      </c>
      <c r="N201" s="7">
        <v>0</v>
      </c>
      <c r="O201" s="7">
        <v>199</v>
      </c>
      <c r="P201" s="7">
        <v>1</v>
      </c>
      <c r="Q201" s="7">
        <v>689708</v>
      </c>
    </row>
    <row r="202" spans="2:18" x14ac:dyDescent="0.2">
      <c r="B202" s="7">
        <v>359</v>
      </c>
      <c r="C202" s="7">
        <v>27.3</v>
      </c>
      <c r="D202" s="7">
        <v>2.6</v>
      </c>
      <c r="E202" s="7">
        <v>2.6</v>
      </c>
      <c r="F202" s="7" t="s">
        <v>593</v>
      </c>
      <c r="G202" s="7">
        <v>1824412</v>
      </c>
      <c r="H202" s="7">
        <v>1824603</v>
      </c>
      <c r="I202" s="7">
        <f t="shared" si="4"/>
        <v>191</v>
      </c>
      <c r="J202" s="17">
        <v>-54117920</v>
      </c>
      <c r="K202" s="7" t="s">
        <v>462</v>
      </c>
      <c r="L202" s="7" t="s">
        <v>525</v>
      </c>
      <c r="M202" s="7" t="s">
        <v>469</v>
      </c>
      <c r="N202" s="7">
        <v>82</v>
      </c>
      <c r="O202" s="7">
        <v>273</v>
      </c>
      <c r="P202" s="7">
        <v>-72</v>
      </c>
      <c r="Q202" s="7">
        <v>689709</v>
      </c>
      <c r="R202" s="7" t="s">
        <v>474</v>
      </c>
    </row>
    <row r="203" spans="2:18" x14ac:dyDescent="0.2">
      <c r="B203" s="7">
        <v>347</v>
      </c>
      <c r="C203" s="7">
        <v>8.6</v>
      </c>
      <c r="D203" s="7">
        <v>1.7</v>
      </c>
      <c r="E203" s="7">
        <v>0</v>
      </c>
      <c r="F203" s="7" t="s">
        <v>593</v>
      </c>
      <c r="G203" s="7">
        <v>1824749</v>
      </c>
      <c r="H203" s="7">
        <v>1824806</v>
      </c>
      <c r="I203" s="7">
        <f t="shared" si="4"/>
        <v>57</v>
      </c>
      <c r="J203" s="17">
        <v>-54117717</v>
      </c>
      <c r="K203" s="7" t="s">
        <v>141</v>
      </c>
      <c r="L203" s="7" t="s">
        <v>529</v>
      </c>
      <c r="M203" s="7" t="s">
        <v>469</v>
      </c>
      <c r="N203" s="7">
        <v>-24</v>
      </c>
      <c r="O203" s="7">
        <v>59</v>
      </c>
      <c r="P203" s="7">
        <v>1</v>
      </c>
      <c r="Q203" s="7">
        <v>689710</v>
      </c>
    </row>
    <row r="204" spans="2:18" x14ac:dyDescent="0.2">
      <c r="B204" s="7">
        <v>1475</v>
      </c>
      <c r="C204" s="7">
        <v>7.3</v>
      </c>
      <c r="D204" s="7">
        <v>1.6</v>
      </c>
      <c r="E204" s="7">
        <v>0.3</v>
      </c>
      <c r="F204" s="7" t="s">
        <v>593</v>
      </c>
      <c r="G204" s="7">
        <v>1824814</v>
      </c>
      <c r="H204" s="7">
        <v>1824920</v>
      </c>
      <c r="I204" s="7">
        <f t="shared" si="4"/>
        <v>106</v>
      </c>
      <c r="J204" s="17">
        <v>-54117603</v>
      </c>
      <c r="K204" s="7" t="s">
        <v>462</v>
      </c>
      <c r="L204" s="7" t="s">
        <v>530</v>
      </c>
      <c r="M204" s="7" t="s">
        <v>469</v>
      </c>
      <c r="N204" s="7">
        <v>1</v>
      </c>
      <c r="O204" s="7">
        <v>190</v>
      </c>
      <c r="P204" s="7">
        <v>-4</v>
      </c>
      <c r="Q204" s="7">
        <v>689711</v>
      </c>
    </row>
    <row r="205" spans="2:18" x14ac:dyDescent="0.2">
      <c r="B205" s="7">
        <v>696</v>
      </c>
      <c r="C205" s="7">
        <v>8.3000000000000007</v>
      </c>
      <c r="D205" s="7">
        <v>8.3000000000000007</v>
      </c>
      <c r="E205" s="7">
        <v>0</v>
      </c>
      <c r="F205" s="7" t="s">
        <v>593</v>
      </c>
      <c r="G205" s="7">
        <v>1824921</v>
      </c>
      <c r="H205" s="7">
        <v>1825028</v>
      </c>
      <c r="I205" s="7">
        <f t="shared" si="4"/>
        <v>107</v>
      </c>
      <c r="J205" s="17">
        <v>-54117495</v>
      </c>
      <c r="K205" s="7" t="s">
        <v>141</v>
      </c>
      <c r="L205" s="7" t="s">
        <v>531</v>
      </c>
      <c r="M205" s="7" t="s">
        <v>469</v>
      </c>
      <c r="N205" s="7">
        <v>0</v>
      </c>
      <c r="O205" s="7">
        <v>121</v>
      </c>
      <c r="P205" s="7">
        <v>5</v>
      </c>
      <c r="Q205" s="7">
        <v>689712</v>
      </c>
    </row>
    <row r="206" spans="2:18" x14ac:dyDescent="0.2">
      <c r="B206" s="7">
        <v>407</v>
      </c>
      <c r="C206" s="7">
        <v>6.6</v>
      </c>
      <c r="D206" s="7">
        <v>0</v>
      </c>
      <c r="E206" s="7">
        <v>7.9</v>
      </c>
      <c r="F206" s="7" t="s">
        <v>593</v>
      </c>
      <c r="G206" s="7">
        <v>1825041</v>
      </c>
      <c r="H206" s="7">
        <v>1825122</v>
      </c>
      <c r="I206" s="7">
        <f t="shared" si="4"/>
        <v>81</v>
      </c>
      <c r="J206" s="17">
        <v>-54117401</v>
      </c>
      <c r="K206" s="7" t="s">
        <v>141</v>
      </c>
      <c r="L206" s="7" t="s">
        <v>529</v>
      </c>
      <c r="M206" s="7" t="s">
        <v>469</v>
      </c>
      <c r="N206" s="7">
        <v>-7</v>
      </c>
      <c r="O206" s="7">
        <v>76</v>
      </c>
      <c r="P206" s="7">
        <v>1</v>
      </c>
      <c r="Q206" s="7">
        <v>689713</v>
      </c>
    </row>
    <row r="207" spans="2:18" x14ac:dyDescent="0.2">
      <c r="B207" s="7">
        <v>1326</v>
      </c>
      <c r="C207" s="7">
        <v>10.7</v>
      </c>
      <c r="D207" s="7">
        <v>5.7</v>
      </c>
      <c r="E207" s="7">
        <v>0.7</v>
      </c>
      <c r="F207" s="7" t="s">
        <v>593</v>
      </c>
      <c r="G207" s="7">
        <v>1825043</v>
      </c>
      <c r="H207" s="7">
        <v>1825313</v>
      </c>
      <c r="I207" s="7">
        <f t="shared" si="4"/>
        <v>270</v>
      </c>
      <c r="J207" s="17">
        <v>-54117210</v>
      </c>
      <c r="K207" s="7" t="s">
        <v>462</v>
      </c>
      <c r="L207" s="7" t="s">
        <v>530</v>
      </c>
      <c r="M207" s="7" t="s">
        <v>469</v>
      </c>
      <c r="N207" s="7">
        <v>1</v>
      </c>
      <c r="O207" s="7">
        <v>194</v>
      </c>
      <c r="P207" s="7">
        <v>0</v>
      </c>
      <c r="Q207" s="7">
        <v>689714</v>
      </c>
    </row>
    <row r="208" spans="2:18" x14ac:dyDescent="0.2">
      <c r="B208" s="7">
        <v>820</v>
      </c>
      <c r="C208" s="7">
        <v>6</v>
      </c>
      <c r="D208" s="7">
        <v>0.8</v>
      </c>
      <c r="E208" s="7">
        <v>1.7</v>
      </c>
      <c r="F208" s="7" t="s">
        <v>593</v>
      </c>
      <c r="G208" s="7">
        <v>1825227</v>
      </c>
      <c r="H208" s="7">
        <v>1825344</v>
      </c>
      <c r="I208" s="7">
        <f t="shared" si="4"/>
        <v>117</v>
      </c>
      <c r="J208" s="17">
        <v>-54117179</v>
      </c>
      <c r="K208" s="7" t="s">
        <v>141</v>
      </c>
      <c r="L208" s="7" t="s">
        <v>531</v>
      </c>
      <c r="M208" s="7" t="s">
        <v>469</v>
      </c>
      <c r="N208" s="7">
        <v>0</v>
      </c>
      <c r="O208" s="7">
        <v>121</v>
      </c>
      <c r="P208" s="7">
        <v>5</v>
      </c>
      <c r="Q208" s="7">
        <v>689715</v>
      </c>
    </row>
    <row r="209" spans="2:18" x14ac:dyDescent="0.2">
      <c r="B209" s="7">
        <v>1413</v>
      </c>
      <c r="C209" s="7">
        <v>17.399999999999999</v>
      </c>
      <c r="D209" s="7">
        <v>11.3</v>
      </c>
      <c r="E209" s="7">
        <v>12.7</v>
      </c>
      <c r="F209" s="7" t="s">
        <v>593</v>
      </c>
      <c r="G209" s="7">
        <v>1828216</v>
      </c>
      <c r="H209" s="7">
        <v>1828915</v>
      </c>
      <c r="I209" s="7">
        <f t="shared" si="4"/>
        <v>699</v>
      </c>
      <c r="J209" s="17">
        <v>-54113608</v>
      </c>
      <c r="K209" s="7" t="s">
        <v>462</v>
      </c>
      <c r="L209" s="7" t="s">
        <v>538</v>
      </c>
      <c r="M209" s="7" t="s">
        <v>469</v>
      </c>
      <c r="N209" s="7">
        <v>13</v>
      </c>
      <c r="O209" s="7">
        <v>703</v>
      </c>
      <c r="P209" s="7">
        <v>-1</v>
      </c>
      <c r="Q209" s="7">
        <v>689718</v>
      </c>
    </row>
    <row r="210" spans="2:18" x14ac:dyDescent="0.2">
      <c r="B210" s="7">
        <v>1253</v>
      </c>
      <c r="C210" s="7">
        <v>12.7</v>
      </c>
      <c r="D210" s="7">
        <v>0.3</v>
      </c>
      <c r="E210" s="7">
        <v>19.8</v>
      </c>
      <c r="F210" s="7" t="s">
        <v>593</v>
      </c>
      <c r="G210" s="7">
        <v>1829258</v>
      </c>
      <c r="H210" s="7">
        <v>1829571</v>
      </c>
      <c r="I210" s="7">
        <f t="shared" si="4"/>
        <v>313</v>
      </c>
      <c r="J210" s="17">
        <v>-54112952</v>
      </c>
      <c r="K210" s="7" t="s">
        <v>462</v>
      </c>
      <c r="L210" s="7" t="s">
        <v>540</v>
      </c>
      <c r="M210" s="7" t="s">
        <v>469</v>
      </c>
      <c r="N210" s="7">
        <v>1</v>
      </c>
      <c r="O210" s="7">
        <v>263</v>
      </c>
      <c r="P210" s="7">
        <v>-29</v>
      </c>
      <c r="Q210" s="7">
        <v>689720</v>
      </c>
    </row>
    <row r="211" spans="2:18" x14ac:dyDescent="0.2">
      <c r="B211" s="7">
        <v>3071</v>
      </c>
      <c r="C211" s="7">
        <v>9.8000000000000007</v>
      </c>
      <c r="D211" s="7">
        <v>0</v>
      </c>
      <c r="E211" s="7">
        <v>0.6</v>
      </c>
      <c r="F211" s="7" t="s">
        <v>593</v>
      </c>
      <c r="G211" s="7">
        <v>1829678</v>
      </c>
      <c r="H211" s="7">
        <v>1830148</v>
      </c>
      <c r="I211" s="7">
        <f t="shared" si="4"/>
        <v>470</v>
      </c>
      <c r="J211" s="17">
        <v>-54112375</v>
      </c>
      <c r="K211" s="7" t="s">
        <v>462</v>
      </c>
      <c r="L211" s="7" t="s">
        <v>541</v>
      </c>
      <c r="M211" s="7" t="s">
        <v>469</v>
      </c>
      <c r="N211" s="7">
        <v>1</v>
      </c>
      <c r="O211" s="7">
        <v>468</v>
      </c>
      <c r="P211" s="7">
        <v>0</v>
      </c>
      <c r="Q211" s="7">
        <v>689721</v>
      </c>
    </row>
    <row r="212" spans="2:18" x14ac:dyDescent="0.2">
      <c r="B212" s="7">
        <v>788</v>
      </c>
      <c r="C212" s="7">
        <v>15.3</v>
      </c>
      <c r="D212" s="7">
        <v>14.4</v>
      </c>
      <c r="E212" s="7">
        <v>5.8</v>
      </c>
      <c r="F212" s="7" t="s">
        <v>593</v>
      </c>
      <c r="G212" s="7">
        <v>1830332</v>
      </c>
      <c r="H212" s="7">
        <v>1830539</v>
      </c>
      <c r="I212" s="7">
        <f t="shared" si="4"/>
        <v>207</v>
      </c>
      <c r="J212" s="17">
        <v>-54111984</v>
      </c>
      <c r="K212" s="7" t="s">
        <v>462</v>
      </c>
      <c r="L212" s="7" t="s">
        <v>542</v>
      </c>
      <c r="M212" s="7" t="s">
        <v>469</v>
      </c>
      <c r="N212" s="7">
        <v>20</v>
      </c>
      <c r="O212" s="7">
        <v>244</v>
      </c>
      <c r="P212" s="7">
        <v>-31</v>
      </c>
      <c r="Q212" s="7">
        <v>689722</v>
      </c>
    </row>
    <row r="213" spans="2:18" x14ac:dyDescent="0.2">
      <c r="B213" s="7">
        <v>755</v>
      </c>
      <c r="C213" s="7">
        <v>10.7</v>
      </c>
      <c r="D213" s="7">
        <v>4.5</v>
      </c>
      <c r="E213" s="7">
        <v>9.4</v>
      </c>
      <c r="F213" s="7" t="s">
        <v>593</v>
      </c>
      <c r="G213" s="7">
        <v>1830565</v>
      </c>
      <c r="H213" s="7">
        <v>1830875</v>
      </c>
      <c r="I213" s="7">
        <f t="shared" si="4"/>
        <v>310</v>
      </c>
      <c r="J213" s="17">
        <v>-54111648</v>
      </c>
      <c r="K213" s="7" t="s">
        <v>141</v>
      </c>
      <c r="L213" s="7" t="s">
        <v>543</v>
      </c>
      <c r="M213" s="7" t="s">
        <v>469</v>
      </c>
      <c r="N213" s="7">
        <v>-202</v>
      </c>
      <c r="O213" s="7">
        <v>297</v>
      </c>
      <c r="P213" s="7">
        <v>1</v>
      </c>
      <c r="Q213" s="7">
        <v>689723</v>
      </c>
      <c r="R213" s="7" t="s">
        <v>474</v>
      </c>
    </row>
    <row r="214" spans="2:18" x14ac:dyDescent="0.2">
      <c r="B214" s="7">
        <v>355</v>
      </c>
      <c r="C214" s="7">
        <v>14.5</v>
      </c>
      <c r="D214" s="7">
        <v>0</v>
      </c>
      <c r="E214" s="7">
        <v>3.2</v>
      </c>
      <c r="F214" s="7" t="s">
        <v>593</v>
      </c>
      <c r="G214" s="7">
        <v>1830877</v>
      </c>
      <c r="H214" s="7">
        <v>1830940</v>
      </c>
      <c r="I214" s="7">
        <f t="shared" si="4"/>
        <v>63</v>
      </c>
      <c r="J214" s="17">
        <v>-54111583</v>
      </c>
      <c r="K214" s="7" t="s">
        <v>462</v>
      </c>
      <c r="L214" s="7" t="s">
        <v>544</v>
      </c>
      <c r="M214" s="7" t="s">
        <v>469</v>
      </c>
      <c r="N214" s="7">
        <v>1</v>
      </c>
      <c r="O214" s="7">
        <v>62</v>
      </c>
      <c r="P214" s="7">
        <v>-5</v>
      </c>
      <c r="Q214" s="7">
        <v>689724</v>
      </c>
    </row>
    <row r="215" spans="2:18" x14ac:dyDescent="0.2">
      <c r="B215" s="7">
        <v>282</v>
      </c>
      <c r="C215" s="7">
        <v>19</v>
      </c>
      <c r="D215" s="7">
        <v>6.4</v>
      </c>
      <c r="E215" s="7">
        <v>4.5</v>
      </c>
      <c r="F215" s="7" t="s">
        <v>593</v>
      </c>
      <c r="G215" s="7">
        <v>1830976</v>
      </c>
      <c r="H215" s="7">
        <v>1831085</v>
      </c>
      <c r="I215" s="7">
        <f t="shared" si="4"/>
        <v>109</v>
      </c>
      <c r="J215" s="17">
        <v>-54111438</v>
      </c>
      <c r="K215" s="7" t="s">
        <v>141</v>
      </c>
      <c r="L215" s="7" t="s">
        <v>479</v>
      </c>
      <c r="M215" s="7" t="s">
        <v>469</v>
      </c>
      <c r="N215" s="7">
        <v>0</v>
      </c>
      <c r="O215" s="7">
        <v>176</v>
      </c>
      <c r="P215" s="7">
        <v>65</v>
      </c>
      <c r="Q215" s="7">
        <v>689725</v>
      </c>
    </row>
    <row r="216" spans="2:18" x14ac:dyDescent="0.2">
      <c r="B216" s="7">
        <v>251</v>
      </c>
      <c r="C216" s="7">
        <v>14.5</v>
      </c>
      <c r="D216" s="7">
        <v>19.399999999999999</v>
      </c>
      <c r="E216" s="7">
        <v>0</v>
      </c>
      <c r="F216" s="7" t="s">
        <v>593</v>
      </c>
      <c r="G216" s="7">
        <v>1831518</v>
      </c>
      <c r="H216" s="7">
        <v>1831579</v>
      </c>
      <c r="I216" s="7">
        <f t="shared" si="4"/>
        <v>61</v>
      </c>
      <c r="J216" s="17">
        <v>-54110944</v>
      </c>
      <c r="K216" s="7" t="s">
        <v>462</v>
      </c>
      <c r="L216" s="7" t="s">
        <v>521</v>
      </c>
      <c r="M216" s="7" t="s">
        <v>469</v>
      </c>
      <c r="N216" s="7">
        <v>35</v>
      </c>
      <c r="O216" s="7">
        <v>108</v>
      </c>
      <c r="P216" s="7">
        <v>-70</v>
      </c>
      <c r="Q216" s="7">
        <v>689726</v>
      </c>
      <c r="R216" s="7" t="s">
        <v>474</v>
      </c>
    </row>
    <row r="217" spans="2:18" x14ac:dyDescent="0.2">
      <c r="B217" s="7">
        <v>480</v>
      </c>
      <c r="C217" s="7">
        <v>27.4</v>
      </c>
      <c r="D217" s="7">
        <v>3.8</v>
      </c>
      <c r="E217" s="7">
        <v>2.1</v>
      </c>
      <c r="F217" s="7" t="s">
        <v>593</v>
      </c>
      <c r="G217" s="7">
        <v>1832786</v>
      </c>
      <c r="H217" s="7">
        <v>1832968</v>
      </c>
      <c r="I217" s="7">
        <f t="shared" si="4"/>
        <v>182</v>
      </c>
      <c r="J217" s="17">
        <v>-54109555</v>
      </c>
      <c r="K217" s="7" t="s">
        <v>462</v>
      </c>
      <c r="L217" s="7" t="s">
        <v>522</v>
      </c>
      <c r="M217" s="7" t="s">
        <v>469</v>
      </c>
      <c r="N217" s="7">
        <v>31</v>
      </c>
      <c r="O217" s="7">
        <v>216</v>
      </c>
      <c r="P217" s="7">
        <v>-4</v>
      </c>
      <c r="Q217" s="7">
        <v>689728</v>
      </c>
    </row>
    <row r="218" spans="2:18" x14ac:dyDescent="0.2">
      <c r="B218" s="7">
        <v>331</v>
      </c>
      <c r="C218" s="7">
        <v>16.600000000000001</v>
      </c>
      <c r="D218" s="7">
        <v>6.8</v>
      </c>
      <c r="E218" s="7">
        <v>4.9000000000000004</v>
      </c>
      <c r="F218" s="7" t="s">
        <v>593</v>
      </c>
      <c r="G218" s="7">
        <v>1833077</v>
      </c>
      <c r="H218" s="7">
        <v>1833214</v>
      </c>
      <c r="I218" s="7">
        <f t="shared" si="4"/>
        <v>137</v>
      </c>
      <c r="J218" s="17">
        <v>-54109309</v>
      </c>
      <c r="K218" s="7" t="s">
        <v>141</v>
      </c>
      <c r="L218" s="7" t="s">
        <v>523</v>
      </c>
      <c r="M218" s="7" t="s">
        <v>469</v>
      </c>
      <c r="N218" s="7">
        <v>-5</v>
      </c>
      <c r="O218" s="7">
        <v>209</v>
      </c>
      <c r="P218" s="7">
        <v>2</v>
      </c>
      <c r="Q218" s="7">
        <v>689729</v>
      </c>
    </row>
    <row r="219" spans="2:18" x14ac:dyDescent="0.2">
      <c r="B219" s="7">
        <v>533</v>
      </c>
      <c r="C219" s="7">
        <v>15.1</v>
      </c>
      <c r="D219" s="7">
        <v>16.8</v>
      </c>
      <c r="E219" s="7">
        <v>1</v>
      </c>
      <c r="F219" s="7" t="s">
        <v>593</v>
      </c>
      <c r="G219" s="7">
        <v>1833217</v>
      </c>
      <c r="H219" s="7">
        <v>1833383</v>
      </c>
      <c r="I219" s="7">
        <f t="shared" si="4"/>
        <v>166</v>
      </c>
      <c r="J219" s="17">
        <v>-54109140</v>
      </c>
      <c r="K219" s="7" t="s">
        <v>462</v>
      </c>
      <c r="L219" s="7" t="s">
        <v>524</v>
      </c>
      <c r="M219" s="7" t="s">
        <v>469</v>
      </c>
      <c r="N219" s="7">
        <v>1</v>
      </c>
      <c r="O219" s="7">
        <v>193</v>
      </c>
      <c r="P219" s="7">
        <v>-309</v>
      </c>
      <c r="Q219" s="7">
        <v>689730</v>
      </c>
    </row>
    <row r="220" spans="2:18" x14ac:dyDescent="0.2">
      <c r="B220" s="7">
        <v>328</v>
      </c>
      <c r="C220" s="7">
        <v>28.3</v>
      </c>
      <c r="D220" s="7">
        <v>3</v>
      </c>
      <c r="E220" s="7">
        <v>5.0999999999999996</v>
      </c>
      <c r="F220" s="7" t="s">
        <v>593</v>
      </c>
      <c r="G220" s="7">
        <v>1833824</v>
      </c>
      <c r="H220" s="7">
        <v>1834024</v>
      </c>
      <c r="I220" s="7">
        <f t="shared" si="4"/>
        <v>200</v>
      </c>
      <c r="J220" s="17">
        <v>-54108499</v>
      </c>
      <c r="K220" s="7" t="s">
        <v>141</v>
      </c>
      <c r="L220" s="7" t="s">
        <v>528</v>
      </c>
      <c r="M220" s="7" t="s">
        <v>469</v>
      </c>
      <c r="N220" s="7">
        <v>-2</v>
      </c>
      <c r="O220" s="7">
        <v>197</v>
      </c>
      <c r="P220" s="7">
        <v>1</v>
      </c>
      <c r="Q220" s="7">
        <v>689731</v>
      </c>
      <c r="R220" s="7" t="s">
        <v>474</v>
      </c>
    </row>
    <row r="221" spans="2:18" x14ac:dyDescent="0.2">
      <c r="B221" s="7">
        <v>465</v>
      </c>
      <c r="C221" s="7">
        <v>24.1</v>
      </c>
      <c r="D221" s="7">
        <v>3.5</v>
      </c>
      <c r="E221" s="7">
        <v>3.5</v>
      </c>
      <c r="F221" s="7" t="s">
        <v>593</v>
      </c>
      <c r="G221" s="7">
        <v>1833900</v>
      </c>
      <c r="H221" s="7">
        <v>1834097</v>
      </c>
      <c r="I221" s="7">
        <f t="shared" si="4"/>
        <v>197</v>
      </c>
      <c r="J221" s="17">
        <v>-54108426</v>
      </c>
      <c r="K221" s="7" t="s">
        <v>462</v>
      </c>
      <c r="L221" s="7" t="s">
        <v>525</v>
      </c>
      <c r="M221" s="7" t="s">
        <v>469</v>
      </c>
      <c r="N221" s="7">
        <v>76</v>
      </c>
      <c r="O221" s="7">
        <v>273</v>
      </c>
      <c r="P221" s="7">
        <v>-72</v>
      </c>
      <c r="Q221" s="7">
        <v>689732</v>
      </c>
    </row>
    <row r="222" spans="2:18" x14ac:dyDescent="0.2">
      <c r="B222" s="7">
        <v>380</v>
      </c>
      <c r="C222" s="7">
        <v>14.1</v>
      </c>
      <c r="D222" s="7">
        <v>7.5</v>
      </c>
      <c r="E222" s="7">
        <v>7.4</v>
      </c>
      <c r="F222" s="7" t="s">
        <v>593</v>
      </c>
      <c r="G222" s="7">
        <v>1835646</v>
      </c>
      <c r="H222" s="7">
        <v>1835805</v>
      </c>
      <c r="I222" s="7">
        <f t="shared" si="4"/>
        <v>159</v>
      </c>
      <c r="J222" s="17">
        <v>-54106718</v>
      </c>
      <c r="K222" s="7" t="s">
        <v>141</v>
      </c>
      <c r="L222" s="7" t="s">
        <v>523</v>
      </c>
      <c r="M222" s="7" t="s">
        <v>469</v>
      </c>
      <c r="N222" s="7">
        <v>-5</v>
      </c>
      <c r="O222" s="7">
        <v>209</v>
      </c>
      <c r="P222" s="7">
        <v>1</v>
      </c>
      <c r="Q222" s="7">
        <v>689733</v>
      </c>
      <c r="R222" s="7" t="s">
        <v>474</v>
      </c>
    </row>
    <row r="223" spans="2:18" x14ac:dyDescent="0.2">
      <c r="B223" s="7">
        <v>657</v>
      </c>
      <c r="C223" s="7">
        <v>16.5</v>
      </c>
      <c r="D223" s="7">
        <v>9.1999999999999993</v>
      </c>
      <c r="E223" s="7">
        <v>1</v>
      </c>
      <c r="F223" s="7" t="s">
        <v>593</v>
      </c>
      <c r="G223" s="7">
        <v>1835807</v>
      </c>
      <c r="H223" s="7">
        <v>1835990</v>
      </c>
      <c r="I223" s="7">
        <f t="shared" si="4"/>
        <v>183</v>
      </c>
      <c r="J223" s="17">
        <v>-54106533</v>
      </c>
      <c r="K223" s="7" t="s">
        <v>462</v>
      </c>
      <c r="L223" s="7" t="s">
        <v>524</v>
      </c>
      <c r="M223" s="7" t="s">
        <v>469</v>
      </c>
      <c r="N223" s="7">
        <v>1</v>
      </c>
      <c r="O223" s="7">
        <v>199</v>
      </c>
      <c r="P223" s="7">
        <v>-303</v>
      </c>
      <c r="Q223" s="7">
        <v>689734</v>
      </c>
    </row>
    <row r="224" spans="2:18" x14ac:dyDescent="0.2">
      <c r="B224" s="7">
        <v>366</v>
      </c>
      <c r="C224" s="7">
        <v>17.2</v>
      </c>
      <c r="D224" s="7">
        <v>4.2</v>
      </c>
      <c r="E224" s="7">
        <v>3.1</v>
      </c>
      <c r="F224" s="7" t="s">
        <v>593</v>
      </c>
      <c r="G224" s="7">
        <v>1836071</v>
      </c>
      <c r="H224" s="7">
        <v>1836166</v>
      </c>
      <c r="I224" s="7">
        <f t="shared" si="4"/>
        <v>95</v>
      </c>
      <c r="J224" s="17">
        <v>-54106357</v>
      </c>
      <c r="K224" s="7" t="s">
        <v>462</v>
      </c>
      <c r="L224" s="7" t="s">
        <v>527</v>
      </c>
      <c r="M224" s="7" t="s">
        <v>469</v>
      </c>
      <c r="N224" s="7">
        <v>36</v>
      </c>
      <c r="O224" s="7">
        <v>132</v>
      </c>
      <c r="P224" s="7">
        <v>0</v>
      </c>
      <c r="Q224" s="7">
        <v>689735</v>
      </c>
    </row>
    <row r="225" spans="2:18" x14ac:dyDescent="0.2">
      <c r="B225" s="7">
        <v>13705</v>
      </c>
      <c r="C225" s="7">
        <v>10.7</v>
      </c>
      <c r="D225" s="7">
        <v>2.6</v>
      </c>
      <c r="E225" s="7">
        <v>0.7</v>
      </c>
      <c r="F225" s="7" t="s">
        <v>593</v>
      </c>
      <c r="G225" s="7">
        <v>1836322</v>
      </c>
      <c r="H225" s="7">
        <v>1838797</v>
      </c>
      <c r="I225" s="7">
        <f t="shared" si="4"/>
        <v>2475</v>
      </c>
      <c r="J225" s="17">
        <v>-54103726</v>
      </c>
      <c r="K225" s="7" t="s">
        <v>141</v>
      </c>
      <c r="L225" s="7" t="s">
        <v>546</v>
      </c>
      <c r="M225" s="7" t="s">
        <v>469</v>
      </c>
      <c r="N225" s="7">
        <v>0</v>
      </c>
      <c r="O225" s="7">
        <v>2522</v>
      </c>
      <c r="P225" s="7">
        <v>1</v>
      </c>
      <c r="Q225" s="7">
        <v>689736</v>
      </c>
    </row>
    <row r="226" spans="2:18" x14ac:dyDescent="0.2">
      <c r="B226" s="7">
        <v>348</v>
      </c>
      <c r="C226" s="7">
        <v>27.3</v>
      </c>
      <c r="D226" s="7">
        <v>2.1</v>
      </c>
      <c r="E226" s="7">
        <v>3.1</v>
      </c>
      <c r="F226" s="7" t="s">
        <v>593</v>
      </c>
      <c r="G226" s="7">
        <v>1842771</v>
      </c>
      <c r="H226" s="7">
        <v>1842963</v>
      </c>
      <c r="I226" s="7">
        <f t="shared" si="4"/>
        <v>192</v>
      </c>
      <c r="J226" s="17">
        <v>-54099560</v>
      </c>
      <c r="K226" s="7" t="s">
        <v>141</v>
      </c>
      <c r="L226" s="7" t="s">
        <v>528</v>
      </c>
      <c r="M226" s="7" t="s">
        <v>469</v>
      </c>
      <c r="N226" s="7">
        <v>0</v>
      </c>
      <c r="O226" s="7">
        <v>199</v>
      </c>
      <c r="P226" s="7">
        <v>9</v>
      </c>
      <c r="Q226" s="7">
        <v>689741</v>
      </c>
      <c r="R226" s="7" t="s">
        <v>474</v>
      </c>
    </row>
    <row r="227" spans="2:18" x14ac:dyDescent="0.2">
      <c r="B227" s="7">
        <v>288</v>
      </c>
      <c r="C227" s="7">
        <v>27.6</v>
      </c>
      <c r="D227" s="7">
        <v>3.2</v>
      </c>
      <c r="E227" s="7">
        <v>2.6</v>
      </c>
      <c r="F227" s="7" t="s">
        <v>593</v>
      </c>
      <c r="G227" s="7">
        <v>1842854</v>
      </c>
      <c r="H227" s="7">
        <v>1843043</v>
      </c>
      <c r="I227" s="7">
        <f t="shared" si="4"/>
        <v>189</v>
      </c>
      <c r="J227" s="17">
        <v>-54099480</v>
      </c>
      <c r="K227" s="7" t="s">
        <v>462</v>
      </c>
      <c r="L227" s="7" t="s">
        <v>525</v>
      </c>
      <c r="M227" s="7" t="s">
        <v>469</v>
      </c>
      <c r="N227" s="7">
        <v>82</v>
      </c>
      <c r="O227" s="7">
        <v>272</v>
      </c>
      <c r="P227" s="7">
        <v>-73</v>
      </c>
      <c r="Q227" s="7">
        <v>689742</v>
      </c>
    </row>
    <row r="228" spans="2:18" x14ac:dyDescent="0.2">
      <c r="B228" s="7">
        <v>873</v>
      </c>
      <c r="C228" s="7">
        <v>11.4</v>
      </c>
      <c r="D228" s="7">
        <v>3.1</v>
      </c>
      <c r="E228" s="7">
        <v>5.8</v>
      </c>
      <c r="F228" s="7" t="s">
        <v>593</v>
      </c>
      <c r="G228" s="7">
        <v>1843249</v>
      </c>
      <c r="H228" s="7">
        <v>1843444</v>
      </c>
      <c r="I228" s="7">
        <f t="shared" si="4"/>
        <v>195</v>
      </c>
      <c r="J228" s="17">
        <v>-54099079</v>
      </c>
      <c r="K228" s="7" t="s">
        <v>462</v>
      </c>
      <c r="L228" s="7" t="s">
        <v>530</v>
      </c>
      <c r="M228" s="7" t="s">
        <v>469</v>
      </c>
      <c r="N228" s="7">
        <v>1</v>
      </c>
      <c r="O228" s="7">
        <v>191</v>
      </c>
      <c r="P228" s="7">
        <v>-3</v>
      </c>
      <c r="Q228" s="7">
        <v>689743</v>
      </c>
    </row>
    <row r="229" spans="2:18" x14ac:dyDescent="0.2">
      <c r="B229" s="7">
        <v>400</v>
      </c>
      <c r="C229" s="7">
        <v>17</v>
      </c>
      <c r="D229" s="7">
        <v>2.7</v>
      </c>
      <c r="E229" s="7">
        <v>4.5999999999999996</v>
      </c>
      <c r="F229" s="7" t="s">
        <v>593</v>
      </c>
      <c r="G229" s="7">
        <v>1843364</v>
      </c>
      <c r="H229" s="7">
        <v>1843474</v>
      </c>
      <c r="I229" s="7">
        <f t="shared" si="4"/>
        <v>110</v>
      </c>
      <c r="J229" s="17">
        <v>-54099049</v>
      </c>
      <c r="K229" s="7" t="s">
        <v>141</v>
      </c>
      <c r="L229" s="7" t="s">
        <v>531</v>
      </c>
      <c r="M229" s="7" t="s">
        <v>469</v>
      </c>
      <c r="N229" s="7">
        <v>0</v>
      </c>
      <c r="O229" s="7">
        <v>121</v>
      </c>
      <c r="P229" s="7">
        <v>13</v>
      </c>
      <c r="Q229" s="7">
        <v>689744</v>
      </c>
      <c r="R229" s="7" t="s">
        <v>474</v>
      </c>
    </row>
    <row r="230" spans="2:18" x14ac:dyDescent="0.2">
      <c r="B230" s="7">
        <v>885</v>
      </c>
      <c r="C230" s="7">
        <v>12.5</v>
      </c>
      <c r="D230" s="7">
        <v>7</v>
      </c>
      <c r="E230" s="7">
        <v>1.7</v>
      </c>
      <c r="F230" s="7" t="s">
        <v>593</v>
      </c>
      <c r="G230" s="7">
        <v>1843588</v>
      </c>
      <c r="H230" s="7">
        <v>1843758</v>
      </c>
      <c r="I230" s="7">
        <f t="shared" si="4"/>
        <v>170</v>
      </c>
      <c r="J230" s="17">
        <v>-54098765</v>
      </c>
      <c r="K230" s="7" t="s">
        <v>462</v>
      </c>
      <c r="L230" s="7" t="s">
        <v>530</v>
      </c>
      <c r="M230" s="7" t="s">
        <v>469</v>
      </c>
      <c r="N230" s="7">
        <v>2</v>
      </c>
      <c r="O230" s="7">
        <v>181</v>
      </c>
      <c r="P230" s="7">
        <v>-13</v>
      </c>
      <c r="Q230" s="7">
        <v>689746</v>
      </c>
    </row>
    <row r="231" spans="2:18" x14ac:dyDescent="0.2">
      <c r="B231" s="7">
        <v>424</v>
      </c>
      <c r="C231" s="7">
        <v>14.8</v>
      </c>
      <c r="D231" s="7">
        <v>7.8</v>
      </c>
      <c r="E231" s="7">
        <v>6</v>
      </c>
      <c r="F231" s="7" t="s">
        <v>593</v>
      </c>
      <c r="G231" s="7">
        <v>1843686</v>
      </c>
      <c r="H231" s="7">
        <v>1843800</v>
      </c>
      <c r="I231" s="7">
        <f t="shared" si="4"/>
        <v>114</v>
      </c>
      <c r="J231" s="17">
        <v>-54098723</v>
      </c>
      <c r="K231" s="7" t="s">
        <v>141</v>
      </c>
      <c r="L231" s="7" t="s">
        <v>531</v>
      </c>
      <c r="M231" s="7" t="s">
        <v>469</v>
      </c>
      <c r="N231" s="7">
        <v>0</v>
      </c>
      <c r="O231" s="7">
        <v>121</v>
      </c>
      <c r="P231" s="7">
        <v>5</v>
      </c>
      <c r="Q231" s="7">
        <v>689747</v>
      </c>
    </row>
    <row r="232" spans="2:18" x14ac:dyDescent="0.2">
      <c r="B232" s="7">
        <v>1287</v>
      </c>
      <c r="C232" s="7">
        <v>15.9</v>
      </c>
      <c r="D232" s="7">
        <v>6.9</v>
      </c>
      <c r="E232" s="7">
        <v>13.8</v>
      </c>
      <c r="F232" s="7" t="s">
        <v>593</v>
      </c>
      <c r="G232" s="7">
        <v>1847739</v>
      </c>
      <c r="H232" s="7">
        <v>1848262</v>
      </c>
      <c r="I232" s="7">
        <f t="shared" si="4"/>
        <v>523</v>
      </c>
      <c r="J232" s="17">
        <v>-54094261</v>
      </c>
      <c r="K232" s="7" t="s">
        <v>462</v>
      </c>
      <c r="L232" s="7" t="s">
        <v>538</v>
      </c>
      <c r="M232" s="7" t="s">
        <v>469</v>
      </c>
      <c r="N232" s="7">
        <v>13</v>
      </c>
      <c r="O232" s="7">
        <v>504</v>
      </c>
      <c r="P232" s="7">
        <v>-200</v>
      </c>
      <c r="Q232" s="7">
        <v>689750</v>
      </c>
    </row>
    <row r="233" spans="2:18" x14ac:dyDescent="0.2">
      <c r="B233" s="7">
        <v>7164</v>
      </c>
      <c r="C233" s="7">
        <v>2</v>
      </c>
      <c r="D233" s="7">
        <v>1.8</v>
      </c>
      <c r="E233" s="7">
        <v>0.4</v>
      </c>
      <c r="F233" s="7" t="s">
        <v>593</v>
      </c>
      <c r="G233" s="7">
        <v>1850234</v>
      </c>
      <c r="H233" s="7">
        <v>1851102</v>
      </c>
      <c r="I233" s="7">
        <f t="shared" si="4"/>
        <v>868</v>
      </c>
      <c r="J233" s="17">
        <v>-54091421</v>
      </c>
      <c r="K233" s="7" t="s">
        <v>141</v>
      </c>
      <c r="L233" s="7" t="s">
        <v>556</v>
      </c>
      <c r="M233" s="7" t="s">
        <v>469</v>
      </c>
      <c r="N233" s="7">
        <v>-3</v>
      </c>
      <c r="O233" s="7">
        <v>911</v>
      </c>
      <c r="P233" s="7">
        <v>31</v>
      </c>
      <c r="Q233" s="7">
        <v>689753</v>
      </c>
    </row>
    <row r="234" spans="2:18" x14ac:dyDescent="0.2">
      <c r="B234" s="7">
        <v>7378</v>
      </c>
      <c r="C234" s="7">
        <v>3.6</v>
      </c>
      <c r="D234" s="7">
        <v>2.1</v>
      </c>
      <c r="E234" s="7">
        <v>2.2000000000000002</v>
      </c>
      <c r="F234" s="7" t="s">
        <v>593</v>
      </c>
      <c r="G234" s="7">
        <v>1856278</v>
      </c>
      <c r="H234" s="7">
        <v>1857180</v>
      </c>
      <c r="I234" s="7">
        <f t="shared" si="4"/>
        <v>902</v>
      </c>
      <c r="J234" s="17">
        <v>-54085343</v>
      </c>
      <c r="K234" s="7" t="s">
        <v>141</v>
      </c>
      <c r="L234" s="7" t="s">
        <v>556</v>
      </c>
      <c r="M234" s="7" t="s">
        <v>469</v>
      </c>
      <c r="N234" s="7">
        <v>-176</v>
      </c>
      <c r="O234" s="7">
        <v>738</v>
      </c>
      <c r="P234" s="7">
        <v>1</v>
      </c>
      <c r="Q234" s="7">
        <v>689755</v>
      </c>
    </row>
    <row r="235" spans="2:18" x14ac:dyDescent="0.2">
      <c r="B235" s="7">
        <v>506</v>
      </c>
      <c r="C235" s="7">
        <v>8.4</v>
      </c>
      <c r="D235" s="7">
        <v>1</v>
      </c>
      <c r="E235" s="7">
        <v>6.2</v>
      </c>
      <c r="F235" s="7" t="s">
        <v>593</v>
      </c>
      <c r="G235" s="7">
        <v>1859045</v>
      </c>
      <c r="H235" s="7">
        <v>1859146</v>
      </c>
      <c r="I235" s="7">
        <f t="shared" si="4"/>
        <v>101</v>
      </c>
      <c r="J235" s="17">
        <v>-54083377</v>
      </c>
      <c r="K235" s="7" t="s">
        <v>141</v>
      </c>
      <c r="L235" s="7" t="s">
        <v>562</v>
      </c>
      <c r="M235" s="7" t="s">
        <v>469</v>
      </c>
      <c r="N235" s="7">
        <v>-194</v>
      </c>
      <c r="O235" s="7">
        <v>97</v>
      </c>
      <c r="P235" s="7">
        <v>1</v>
      </c>
      <c r="Q235" s="7">
        <v>689761</v>
      </c>
    </row>
    <row r="236" spans="2:18" x14ac:dyDescent="0.2">
      <c r="B236" s="7">
        <v>374</v>
      </c>
      <c r="C236" s="7">
        <v>15.4</v>
      </c>
      <c r="D236" s="7">
        <v>12</v>
      </c>
      <c r="E236" s="7">
        <v>7.2</v>
      </c>
      <c r="F236" s="7" t="s">
        <v>593</v>
      </c>
      <c r="G236" s="7">
        <v>1859175</v>
      </c>
      <c r="H236" s="7">
        <v>1859307</v>
      </c>
      <c r="I236" s="7">
        <f t="shared" si="4"/>
        <v>132</v>
      </c>
      <c r="J236" s="17">
        <v>-54083216</v>
      </c>
      <c r="K236" s="7" t="s">
        <v>462</v>
      </c>
      <c r="L236" s="7" t="s">
        <v>538</v>
      </c>
      <c r="M236" s="7" t="s">
        <v>469</v>
      </c>
      <c r="N236" s="7">
        <v>554</v>
      </c>
      <c r="O236" s="7">
        <v>692</v>
      </c>
      <c r="P236" s="7">
        <v>-12</v>
      </c>
      <c r="Q236" s="7">
        <v>689762</v>
      </c>
    </row>
    <row r="237" spans="2:18" x14ac:dyDescent="0.2">
      <c r="B237" s="7">
        <v>1064</v>
      </c>
      <c r="C237" s="7">
        <v>12.8</v>
      </c>
      <c r="D237" s="7">
        <v>1.1000000000000001</v>
      </c>
      <c r="E237" s="7">
        <v>13.7</v>
      </c>
      <c r="F237" s="7" t="s">
        <v>593</v>
      </c>
      <c r="G237" s="7">
        <v>1859709</v>
      </c>
      <c r="H237" s="7">
        <v>1859971</v>
      </c>
      <c r="I237" s="7">
        <f t="shared" si="4"/>
        <v>262</v>
      </c>
      <c r="J237" s="17">
        <v>-54082552</v>
      </c>
      <c r="K237" s="7" t="s">
        <v>462</v>
      </c>
      <c r="L237" s="7" t="s">
        <v>540</v>
      </c>
      <c r="M237" s="7" t="s">
        <v>469</v>
      </c>
      <c r="N237" s="7">
        <v>30</v>
      </c>
      <c r="O237" s="7">
        <v>263</v>
      </c>
      <c r="P237" s="7">
        <v>-29</v>
      </c>
      <c r="Q237" s="7">
        <v>689764</v>
      </c>
    </row>
    <row r="238" spans="2:18" x14ac:dyDescent="0.2">
      <c r="B238" s="7">
        <v>2570</v>
      </c>
      <c r="C238" s="7">
        <v>10.9</v>
      </c>
      <c r="D238" s="7">
        <v>1.9</v>
      </c>
      <c r="E238" s="7">
        <v>1.9</v>
      </c>
      <c r="F238" s="7" t="s">
        <v>593</v>
      </c>
      <c r="G238" s="7">
        <v>1860080</v>
      </c>
      <c r="H238" s="7">
        <v>1860545</v>
      </c>
      <c r="I238" s="7">
        <f t="shared" si="4"/>
        <v>465</v>
      </c>
      <c r="J238" s="17">
        <v>-54081978</v>
      </c>
      <c r="K238" s="7" t="s">
        <v>462</v>
      </c>
      <c r="L238" s="7" t="s">
        <v>541</v>
      </c>
      <c r="M238" s="7" t="s">
        <v>469</v>
      </c>
      <c r="N238" s="7">
        <v>3</v>
      </c>
      <c r="O238" s="7">
        <v>468</v>
      </c>
      <c r="P238" s="7">
        <v>0</v>
      </c>
      <c r="Q238" s="7">
        <v>689765</v>
      </c>
    </row>
    <row r="239" spans="2:18" x14ac:dyDescent="0.2">
      <c r="B239" s="7">
        <v>822</v>
      </c>
      <c r="C239" s="7">
        <v>15.9</v>
      </c>
      <c r="D239" s="7">
        <v>11.8</v>
      </c>
      <c r="E239" s="7">
        <v>4.9000000000000004</v>
      </c>
      <c r="F239" s="7" t="s">
        <v>593</v>
      </c>
      <c r="G239" s="7">
        <v>1860736</v>
      </c>
      <c r="H239" s="7">
        <v>1860946</v>
      </c>
      <c r="I239" s="7">
        <f t="shared" si="4"/>
        <v>210</v>
      </c>
      <c r="J239" s="17">
        <v>-54081577</v>
      </c>
      <c r="K239" s="7" t="s">
        <v>462</v>
      </c>
      <c r="L239" s="7" t="s">
        <v>542</v>
      </c>
      <c r="M239" s="7" t="s">
        <v>469</v>
      </c>
      <c r="N239" s="7">
        <v>20</v>
      </c>
      <c r="O239" s="7">
        <v>244</v>
      </c>
      <c r="P239" s="7">
        <v>-31</v>
      </c>
      <c r="Q239" s="7">
        <v>689766</v>
      </c>
    </row>
    <row r="240" spans="2:18" x14ac:dyDescent="0.2">
      <c r="B240" s="7">
        <v>607</v>
      </c>
      <c r="C240" s="7">
        <v>13.5</v>
      </c>
      <c r="D240" s="7">
        <v>4.5</v>
      </c>
      <c r="E240" s="7">
        <v>9.8000000000000007</v>
      </c>
      <c r="F240" s="7" t="s">
        <v>593</v>
      </c>
      <c r="G240" s="7">
        <v>1860972</v>
      </c>
      <c r="H240" s="7">
        <v>1861283</v>
      </c>
      <c r="I240" s="7">
        <f t="shared" si="4"/>
        <v>311</v>
      </c>
      <c r="J240" s="17">
        <v>-54081240</v>
      </c>
      <c r="K240" s="7" t="s">
        <v>141</v>
      </c>
      <c r="L240" s="7" t="s">
        <v>543</v>
      </c>
      <c r="M240" s="7" t="s">
        <v>469</v>
      </c>
      <c r="N240" s="7">
        <v>-202</v>
      </c>
      <c r="O240" s="7">
        <v>297</v>
      </c>
      <c r="P240" s="7">
        <v>1</v>
      </c>
      <c r="Q240" s="7">
        <v>689767</v>
      </c>
    </row>
    <row r="241" spans="2:18" x14ac:dyDescent="0.2">
      <c r="B241" s="7">
        <v>291</v>
      </c>
      <c r="C241" s="7">
        <v>20.7</v>
      </c>
      <c r="D241" s="7">
        <v>4</v>
      </c>
      <c r="E241" s="7">
        <v>10.3</v>
      </c>
      <c r="F241" s="7" t="s">
        <v>593</v>
      </c>
      <c r="G241" s="7">
        <v>1861387</v>
      </c>
      <c r="H241" s="7">
        <v>1861510</v>
      </c>
      <c r="I241" s="7">
        <f t="shared" si="4"/>
        <v>123</v>
      </c>
      <c r="J241" s="17">
        <v>-54081013</v>
      </c>
      <c r="K241" s="7" t="s">
        <v>141</v>
      </c>
      <c r="L241" s="7" t="s">
        <v>479</v>
      </c>
      <c r="M241" s="7" t="s">
        <v>469</v>
      </c>
      <c r="N241" s="7">
        <v>0</v>
      </c>
      <c r="O241" s="7">
        <v>176</v>
      </c>
      <c r="P241" s="7">
        <v>60</v>
      </c>
      <c r="Q241" s="7">
        <v>689768</v>
      </c>
    </row>
    <row r="242" spans="2:18" x14ac:dyDescent="0.2">
      <c r="B242" s="7">
        <v>251</v>
      </c>
      <c r="C242" s="7">
        <v>14.5</v>
      </c>
      <c r="D242" s="7">
        <v>19.399999999999999</v>
      </c>
      <c r="E242" s="7">
        <v>0</v>
      </c>
      <c r="F242" s="7" t="s">
        <v>593</v>
      </c>
      <c r="G242" s="7">
        <v>1861928</v>
      </c>
      <c r="H242" s="7">
        <v>1861989</v>
      </c>
      <c r="I242" s="7">
        <f t="shared" si="4"/>
        <v>61</v>
      </c>
      <c r="J242" s="17">
        <v>-54080534</v>
      </c>
      <c r="K242" s="7" t="s">
        <v>462</v>
      </c>
      <c r="L242" s="7" t="s">
        <v>521</v>
      </c>
      <c r="M242" s="7" t="s">
        <v>469</v>
      </c>
      <c r="N242" s="7">
        <v>35</v>
      </c>
      <c r="O242" s="7">
        <v>108</v>
      </c>
      <c r="P242" s="7">
        <v>-70</v>
      </c>
      <c r="Q242" s="7">
        <v>689769</v>
      </c>
    </row>
    <row r="243" spans="2:18" x14ac:dyDescent="0.2">
      <c r="B243" s="7">
        <v>421</v>
      </c>
      <c r="C243" s="7">
        <v>28.3</v>
      </c>
      <c r="D243" s="7">
        <v>3.8</v>
      </c>
      <c r="E243" s="7">
        <v>2.1</v>
      </c>
      <c r="F243" s="7" t="s">
        <v>593</v>
      </c>
      <c r="G243" s="7">
        <v>1863192</v>
      </c>
      <c r="H243" s="7">
        <v>1863375</v>
      </c>
      <c r="I243" s="7">
        <f t="shared" si="4"/>
        <v>183</v>
      </c>
      <c r="J243" s="17">
        <v>-54079148</v>
      </c>
      <c r="K243" s="7" t="s">
        <v>462</v>
      </c>
      <c r="L243" s="7" t="s">
        <v>522</v>
      </c>
      <c r="M243" s="7" t="s">
        <v>469</v>
      </c>
      <c r="N243" s="7">
        <v>31</v>
      </c>
      <c r="O243" s="7">
        <v>217</v>
      </c>
      <c r="P243" s="7">
        <v>-3</v>
      </c>
      <c r="Q243" s="7">
        <v>689771</v>
      </c>
    </row>
    <row r="244" spans="2:18" x14ac:dyDescent="0.2">
      <c r="B244" s="7">
        <v>318</v>
      </c>
      <c r="C244" s="7">
        <v>17.100000000000001</v>
      </c>
      <c r="D244" s="7">
        <v>6.8</v>
      </c>
      <c r="E244" s="7">
        <v>4.5999999999999996</v>
      </c>
      <c r="F244" s="7" t="s">
        <v>593</v>
      </c>
      <c r="G244" s="7">
        <v>1863484</v>
      </c>
      <c r="H244" s="7">
        <v>1863620</v>
      </c>
      <c r="I244" s="7">
        <f t="shared" si="4"/>
        <v>136</v>
      </c>
      <c r="J244" s="17">
        <v>-54078903</v>
      </c>
      <c r="K244" s="7" t="s">
        <v>141</v>
      </c>
      <c r="L244" s="7" t="s">
        <v>523</v>
      </c>
      <c r="M244" s="7" t="s">
        <v>469</v>
      </c>
      <c r="N244" s="7">
        <v>-5</v>
      </c>
      <c r="O244" s="7">
        <v>209</v>
      </c>
      <c r="P244" s="7">
        <v>2</v>
      </c>
      <c r="Q244" s="7">
        <v>689772</v>
      </c>
      <c r="R244" s="7" t="s">
        <v>474</v>
      </c>
    </row>
    <row r="245" spans="2:18" x14ac:dyDescent="0.2">
      <c r="B245" s="7">
        <v>550</v>
      </c>
      <c r="C245" s="7">
        <v>15.1</v>
      </c>
      <c r="D245" s="7">
        <v>16.8</v>
      </c>
      <c r="E245" s="7">
        <v>1</v>
      </c>
      <c r="F245" s="7" t="s">
        <v>593</v>
      </c>
      <c r="G245" s="7">
        <v>1863623</v>
      </c>
      <c r="H245" s="7">
        <v>1863789</v>
      </c>
      <c r="I245" s="7">
        <f t="shared" si="4"/>
        <v>166</v>
      </c>
      <c r="J245" s="17">
        <v>-54078734</v>
      </c>
      <c r="K245" s="7" t="s">
        <v>462</v>
      </c>
      <c r="L245" s="7" t="s">
        <v>524</v>
      </c>
      <c r="M245" s="7" t="s">
        <v>469</v>
      </c>
      <c r="N245" s="7">
        <v>1</v>
      </c>
      <c r="O245" s="7">
        <v>193</v>
      </c>
      <c r="P245" s="7">
        <v>-309</v>
      </c>
      <c r="Q245" s="7">
        <v>689773</v>
      </c>
    </row>
    <row r="246" spans="2:18" x14ac:dyDescent="0.2">
      <c r="B246" s="7">
        <v>238</v>
      </c>
      <c r="C246" s="7">
        <v>28.1</v>
      </c>
      <c r="D246" s="7">
        <v>5</v>
      </c>
      <c r="E246" s="7">
        <v>6.5</v>
      </c>
      <c r="F246" s="7" t="s">
        <v>593</v>
      </c>
      <c r="G246" s="7">
        <v>1864227</v>
      </c>
      <c r="H246" s="7">
        <v>1864428</v>
      </c>
      <c r="I246" s="7">
        <f t="shared" si="4"/>
        <v>201</v>
      </c>
      <c r="J246" s="17">
        <v>-54078095</v>
      </c>
      <c r="K246" s="7" t="s">
        <v>141</v>
      </c>
      <c r="L246" s="7" t="s">
        <v>528</v>
      </c>
      <c r="M246" s="7" t="s">
        <v>469</v>
      </c>
      <c r="N246" s="7">
        <v>0</v>
      </c>
      <c r="O246" s="7">
        <v>199</v>
      </c>
      <c r="P246" s="7">
        <v>1</v>
      </c>
      <c r="Q246" s="7">
        <v>689774</v>
      </c>
    </row>
    <row r="247" spans="2:18" x14ac:dyDescent="0.2">
      <c r="B247" s="7">
        <v>461</v>
      </c>
      <c r="C247" s="7">
        <v>24.6</v>
      </c>
      <c r="D247" s="7">
        <v>3.5</v>
      </c>
      <c r="E247" s="7">
        <v>3.5</v>
      </c>
      <c r="F247" s="7" t="s">
        <v>593</v>
      </c>
      <c r="G247" s="7">
        <v>1864304</v>
      </c>
      <c r="H247" s="7">
        <v>1864501</v>
      </c>
      <c r="I247" s="7">
        <f t="shared" si="4"/>
        <v>197</v>
      </c>
      <c r="J247" s="17">
        <v>-54078022</v>
      </c>
      <c r="K247" s="7" t="s">
        <v>462</v>
      </c>
      <c r="L247" s="7" t="s">
        <v>525</v>
      </c>
      <c r="M247" s="7" t="s">
        <v>469</v>
      </c>
      <c r="N247" s="7">
        <v>76</v>
      </c>
      <c r="O247" s="7">
        <v>273</v>
      </c>
      <c r="P247" s="7">
        <v>-72</v>
      </c>
      <c r="Q247" s="7">
        <v>689775</v>
      </c>
    </row>
    <row r="248" spans="2:18" x14ac:dyDescent="0.2">
      <c r="B248" s="7">
        <v>378</v>
      </c>
      <c r="C248" s="7">
        <v>14</v>
      </c>
      <c r="D248" s="7">
        <v>7.4</v>
      </c>
      <c r="E248" s="7">
        <v>7.8</v>
      </c>
      <c r="F248" s="7" t="s">
        <v>593</v>
      </c>
      <c r="G248" s="7">
        <v>1866039</v>
      </c>
      <c r="H248" s="7">
        <v>1866200</v>
      </c>
      <c r="I248" s="7">
        <f t="shared" si="4"/>
        <v>161</v>
      </c>
      <c r="J248" s="17">
        <v>-54076323</v>
      </c>
      <c r="K248" s="7" t="s">
        <v>141</v>
      </c>
      <c r="L248" s="7" t="s">
        <v>523</v>
      </c>
      <c r="M248" s="7" t="s">
        <v>469</v>
      </c>
      <c r="N248" s="7">
        <v>-5</v>
      </c>
      <c r="O248" s="7">
        <v>209</v>
      </c>
      <c r="P248" s="7">
        <v>1</v>
      </c>
      <c r="Q248" s="7">
        <v>689776</v>
      </c>
    </row>
    <row r="249" spans="2:18" x14ac:dyDescent="0.2">
      <c r="B249" s="7">
        <v>641</v>
      </c>
      <c r="C249" s="7">
        <v>16.600000000000001</v>
      </c>
      <c r="D249" s="7">
        <v>10.4</v>
      </c>
      <c r="E249" s="7">
        <v>1.5</v>
      </c>
      <c r="F249" s="7" t="s">
        <v>593</v>
      </c>
      <c r="G249" s="7">
        <v>1866202</v>
      </c>
      <c r="H249" s="7">
        <v>1866384</v>
      </c>
      <c r="I249" s="7">
        <f t="shared" si="4"/>
        <v>182</v>
      </c>
      <c r="J249" s="17">
        <v>-54076139</v>
      </c>
      <c r="K249" s="7" t="s">
        <v>462</v>
      </c>
      <c r="L249" s="7" t="s">
        <v>524</v>
      </c>
      <c r="M249" s="7" t="s">
        <v>469</v>
      </c>
      <c r="N249" s="7">
        <v>1</v>
      </c>
      <c r="O249" s="7">
        <v>199</v>
      </c>
      <c r="P249" s="7">
        <v>-303</v>
      </c>
      <c r="Q249" s="7">
        <v>689777</v>
      </c>
    </row>
    <row r="250" spans="2:18" x14ac:dyDescent="0.2">
      <c r="B250" s="7">
        <v>414</v>
      </c>
      <c r="C250" s="7">
        <v>16.3</v>
      </c>
      <c r="D250" s="7">
        <v>5.4</v>
      </c>
      <c r="E250" s="7">
        <v>1</v>
      </c>
      <c r="F250" s="7" t="s">
        <v>593</v>
      </c>
      <c r="G250" s="7">
        <v>1866465</v>
      </c>
      <c r="H250" s="7">
        <v>1866557</v>
      </c>
      <c r="I250" s="7">
        <f t="shared" si="4"/>
        <v>92</v>
      </c>
      <c r="J250" s="17">
        <v>-54075966</v>
      </c>
      <c r="K250" s="7" t="s">
        <v>462</v>
      </c>
      <c r="L250" s="7" t="s">
        <v>527</v>
      </c>
      <c r="M250" s="7" t="s">
        <v>469</v>
      </c>
      <c r="N250" s="7">
        <v>36</v>
      </c>
      <c r="O250" s="7">
        <v>132</v>
      </c>
      <c r="P250" s="7">
        <v>0</v>
      </c>
      <c r="Q250" s="7">
        <v>689778</v>
      </c>
    </row>
    <row r="251" spans="2:18" x14ac:dyDescent="0.2">
      <c r="B251" s="7">
        <v>13040</v>
      </c>
      <c r="C251" s="7">
        <v>11.6</v>
      </c>
      <c r="D251" s="7">
        <v>2.7</v>
      </c>
      <c r="E251" s="7">
        <v>1.1000000000000001</v>
      </c>
      <c r="F251" s="7" t="s">
        <v>593</v>
      </c>
      <c r="G251" s="7">
        <v>1866717</v>
      </c>
      <c r="H251" s="7">
        <v>1869199</v>
      </c>
      <c r="I251" s="7">
        <f t="shared" si="4"/>
        <v>2482</v>
      </c>
      <c r="J251" s="17">
        <v>-54073324</v>
      </c>
      <c r="K251" s="7" t="s">
        <v>141</v>
      </c>
      <c r="L251" s="7" t="s">
        <v>546</v>
      </c>
      <c r="M251" s="7" t="s">
        <v>469</v>
      </c>
      <c r="N251" s="7">
        <v>0</v>
      </c>
      <c r="O251" s="7">
        <v>2522</v>
      </c>
      <c r="P251" s="7">
        <v>1</v>
      </c>
      <c r="Q251" s="7">
        <v>689779</v>
      </c>
    </row>
    <row r="252" spans="2:18" x14ac:dyDescent="0.2">
      <c r="B252" s="7">
        <v>315</v>
      </c>
      <c r="C252" s="7">
        <v>25.3</v>
      </c>
      <c r="D252" s="7">
        <v>4.5999999999999996</v>
      </c>
      <c r="E252" s="7">
        <v>3.5</v>
      </c>
      <c r="F252" s="7" t="s">
        <v>593</v>
      </c>
      <c r="G252" s="7">
        <v>1873188</v>
      </c>
      <c r="H252" s="7">
        <v>1873384</v>
      </c>
      <c r="I252" s="7">
        <f t="shared" si="4"/>
        <v>196</v>
      </c>
      <c r="J252" s="17">
        <v>-54069139</v>
      </c>
      <c r="K252" s="7" t="s">
        <v>141</v>
      </c>
      <c r="L252" s="7" t="s">
        <v>528</v>
      </c>
      <c r="M252" s="7" t="s">
        <v>469</v>
      </c>
      <c r="N252" s="7">
        <v>0</v>
      </c>
      <c r="O252" s="7">
        <v>199</v>
      </c>
      <c r="P252" s="7">
        <v>1</v>
      </c>
      <c r="Q252" s="7">
        <v>689784</v>
      </c>
    </row>
    <row r="253" spans="2:18" x14ac:dyDescent="0.2">
      <c r="B253" s="7">
        <v>295</v>
      </c>
      <c r="C253" s="7">
        <v>24.9</v>
      </c>
      <c r="D253" s="7">
        <v>4.3</v>
      </c>
      <c r="E253" s="7">
        <v>4.9000000000000004</v>
      </c>
      <c r="F253" s="7" t="s">
        <v>593</v>
      </c>
      <c r="G253" s="7">
        <v>1873268</v>
      </c>
      <c r="H253" s="7">
        <v>1873453</v>
      </c>
      <c r="I253" s="7">
        <f t="shared" si="4"/>
        <v>185</v>
      </c>
      <c r="J253" s="17">
        <v>-54069070</v>
      </c>
      <c r="K253" s="7" t="s">
        <v>462</v>
      </c>
      <c r="L253" s="7" t="s">
        <v>525</v>
      </c>
      <c r="M253" s="7" t="s">
        <v>469</v>
      </c>
      <c r="N253" s="7">
        <v>82</v>
      </c>
      <c r="O253" s="7">
        <v>266</v>
      </c>
      <c r="P253" s="7">
        <v>-79</v>
      </c>
      <c r="Q253" s="7">
        <v>689785</v>
      </c>
    </row>
    <row r="254" spans="2:18" x14ac:dyDescent="0.2">
      <c r="B254" s="7">
        <v>1046</v>
      </c>
      <c r="C254" s="7">
        <v>9.8000000000000007</v>
      </c>
      <c r="D254" s="7">
        <v>1.6</v>
      </c>
      <c r="E254" s="7">
        <v>4.8</v>
      </c>
      <c r="F254" s="7" t="s">
        <v>593</v>
      </c>
      <c r="G254" s="7">
        <v>1873666</v>
      </c>
      <c r="H254" s="7">
        <v>1873859</v>
      </c>
      <c r="I254" s="7">
        <f t="shared" si="4"/>
        <v>193</v>
      </c>
      <c r="J254" s="17">
        <v>-54068664</v>
      </c>
      <c r="K254" s="7" t="s">
        <v>462</v>
      </c>
      <c r="L254" s="7" t="s">
        <v>530</v>
      </c>
      <c r="M254" s="7" t="s">
        <v>469</v>
      </c>
      <c r="N254" s="7">
        <v>4</v>
      </c>
      <c r="O254" s="7">
        <v>191</v>
      </c>
      <c r="P254" s="7">
        <v>-3</v>
      </c>
      <c r="Q254" s="7">
        <v>689786</v>
      </c>
    </row>
    <row r="255" spans="2:18" x14ac:dyDescent="0.2">
      <c r="B255" s="7">
        <v>805</v>
      </c>
      <c r="C255" s="7">
        <v>14</v>
      </c>
      <c r="D255" s="7">
        <v>8.1999999999999993</v>
      </c>
      <c r="E255" s="7">
        <v>2.1</v>
      </c>
      <c r="F255" s="7" t="s">
        <v>593</v>
      </c>
      <c r="G255" s="7">
        <v>1873995</v>
      </c>
      <c r="H255" s="7">
        <v>1874176</v>
      </c>
      <c r="I255" s="7">
        <f t="shared" si="4"/>
        <v>181</v>
      </c>
      <c r="J255" s="17">
        <v>-54068347</v>
      </c>
      <c r="K255" s="7" t="s">
        <v>462</v>
      </c>
      <c r="L255" s="7" t="s">
        <v>530</v>
      </c>
      <c r="M255" s="7" t="s">
        <v>469</v>
      </c>
      <c r="N255" s="7">
        <v>2</v>
      </c>
      <c r="O255" s="7">
        <v>194</v>
      </c>
      <c r="P255" s="7">
        <v>0</v>
      </c>
      <c r="Q255" s="7">
        <v>689787</v>
      </c>
      <c r="R255" s="7" t="s">
        <v>474</v>
      </c>
    </row>
    <row r="256" spans="2:18" x14ac:dyDescent="0.2">
      <c r="B256" s="7">
        <v>480</v>
      </c>
      <c r="C256" s="7">
        <v>15.3</v>
      </c>
      <c r="D256" s="7">
        <v>5.3</v>
      </c>
      <c r="E256" s="7">
        <v>2.6</v>
      </c>
      <c r="F256" s="7" t="s">
        <v>593</v>
      </c>
      <c r="G256" s="7">
        <v>1874090</v>
      </c>
      <c r="H256" s="7">
        <v>1874203</v>
      </c>
      <c r="I256" s="7">
        <f t="shared" si="4"/>
        <v>113</v>
      </c>
      <c r="J256" s="17">
        <v>-54068320</v>
      </c>
      <c r="K256" s="7" t="s">
        <v>141</v>
      </c>
      <c r="L256" s="7" t="s">
        <v>531</v>
      </c>
      <c r="M256" s="7" t="s">
        <v>469</v>
      </c>
      <c r="N256" s="7">
        <v>0</v>
      </c>
      <c r="O256" s="7">
        <v>121</v>
      </c>
      <c r="P256" s="7">
        <v>5</v>
      </c>
      <c r="Q256" s="7">
        <v>689788</v>
      </c>
    </row>
    <row r="257" spans="2:18" x14ac:dyDescent="0.2">
      <c r="B257" s="7">
        <v>1340</v>
      </c>
      <c r="C257" s="7">
        <v>16.399999999999999</v>
      </c>
      <c r="D257" s="7">
        <v>5.9</v>
      </c>
      <c r="E257" s="7">
        <v>13.8</v>
      </c>
      <c r="F257" s="7" t="s">
        <v>593</v>
      </c>
      <c r="G257" s="7">
        <v>1878177</v>
      </c>
      <c r="H257" s="7">
        <v>1878705</v>
      </c>
      <c r="I257" s="7">
        <f t="shared" si="4"/>
        <v>528</v>
      </c>
      <c r="J257" s="17">
        <v>-54063818</v>
      </c>
      <c r="K257" s="7" t="s">
        <v>462</v>
      </c>
      <c r="L257" s="7" t="s">
        <v>538</v>
      </c>
      <c r="M257" s="7" t="s">
        <v>469</v>
      </c>
      <c r="N257" s="7">
        <v>13</v>
      </c>
      <c r="O257" s="7">
        <v>504</v>
      </c>
      <c r="P257" s="7">
        <v>-200</v>
      </c>
      <c r="Q257" s="7">
        <v>689791</v>
      </c>
      <c r="R257" s="7" t="s">
        <v>474</v>
      </c>
    </row>
    <row r="258" spans="2:18" x14ac:dyDescent="0.2">
      <c r="B258" s="7">
        <v>7434</v>
      </c>
      <c r="C258" s="7">
        <v>1.2</v>
      </c>
      <c r="D258" s="7">
        <v>1.7</v>
      </c>
      <c r="E258" s="7">
        <v>0</v>
      </c>
      <c r="F258" s="7" t="s">
        <v>593</v>
      </c>
      <c r="G258" s="7">
        <v>1880678</v>
      </c>
      <c r="H258" s="7">
        <v>1881543</v>
      </c>
      <c r="I258" s="7">
        <f t="shared" si="4"/>
        <v>865</v>
      </c>
      <c r="J258" s="17">
        <v>-54060980</v>
      </c>
      <c r="K258" s="7" t="s">
        <v>141</v>
      </c>
      <c r="L258" s="7" t="s">
        <v>556</v>
      </c>
      <c r="M258" s="7" t="s">
        <v>469</v>
      </c>
      <c r="N258" s="7">
        <v>-3</v>
      </c>
      <c r="O258" s="7">
        <v>911</v>
      </c>
      <c r="P258" s="7">
        <v>31</v>
      </c>
      <c r="Q258" s="7">
        <v>689794</v>
      </c>
    </row>
    <row r="259" spans="2:18" x14ac:dyDescent="0.2">
      <c r="B259" s="7">
        <v>7452</v>
      </c>
      <c r="C259" s="7">
        <v>3.8</v>
      </c>
      <c r="D259" s="7">
        <v>1.9</v>
      </c>
      <c r="E259" s="7">
        <v>1.3</v>
      </c>
      <c r="F259" s="7" t="s">
        <v>593</v>
      </c>
      <c r="G259" s="7">
        <v>1886706</v>
      </c>
      <c r="H259" s="7">
        <v>1887603</v>
      </c>
      <c r="I259" s="7">
        <f t="shared" si="4"/>
        <v>897</v>
      </c>
      <c r="J259" s="17">
        <v>-54054920</v>
      </c>
      <c r="K259" s="7" t="s">
        <v>141</v>
      </c>
      <c r="L259" s="7" t="s">
        <v>556</v>
      </c>
      <c r="M259" s="7" t="s">
        <v>469</v>
      </c>
      <c r="N259" s="7">
        <v>-171</v>
      </c>
      <c r="O259" s="7">
        <v>743</v>
      </c>
      <c r="P259" s="7">
        <v>1</v>
      </c>
      <c r="Q259" s="7">
        <v>689796</v>
      </c>
      <c r="R259" s="7" t="s">
        <v>474</v>
      </c>
    </row>
    <row r="260" spans="2:18" x14ac:dyDescent="0.2">
      <c r="B260" s="7">
        <v>372</v>
      </c>
      <c r="C260" s="7">
        <v>8.6</v>
      </c>
      <c r="D260" s="7">
        <v>3.9</v>
      </c>
      <c r="E260" s="7">
        <v>9.3000000000000007</v>
      </c>
      <c r="F260" s="7" t="s">
        <v>593</v>
      </c>
      <c r="G260" s="7">
        <v>1889490</v>
      </c>
      <c r="H260" s="7">
        <v>1889591</v>
      </c>
      <c r="I260" s="7">
        <f t="shared" ref="I260:I323" si="5">H260-G260</f>
        <v>101</v>
      </c>
      <c r="J260" s="17">
        <v>-54052932</v>
      </c>
      <c r="K260" s="7" t="s">
        <v>141</v>
      </c>
      <c r="L260" s="7" t="s">
        <v>562</v>
      </c>
      <c r="M260" s="7" t="s">
        <v>469</v>
      </c>
      <c r="N260" s="7">
        <v>-194</v>
      </c>
      <c r="O260" s="7">
        <v>97</v>
      </c>
      <c r="P260" s="7">
        <v>1</v>
      </c>
      <c r="Q260" s="7">
        <v>689801</v>
      </c>
    </row>
    <row r="261" spans="2:18" x14ac:dyDescent="0.2">
      <c r="B261" s="7">
        <v>374</v>
      </c>
      <c r="C261" s="7">
        <v>15.6</v>
      </c>
      <c r="D261" s="7">
        <v>11</v>
      </c>
      <c r="E261" s="7">
        <v>7.3</v>
      </c>
      <c r="F261" s="7" t="s">
        <v>593</v>
      </c>
      <c r="G261" s="7">
        <v>1889620</v>
      </c>
      <c r="H261" s="7">
        <v>1889764</v>
      </c>
      <c r="I261" s="7">
        <f t="shared" si="5"/>
        <v>144</v>
      </c>
      <c r="J261" s="17">
        <v>-54052759</v>
      </c>
      <c r="K261" s="7" t="s">
        <v>462</v>
      </c>
      <c r="L261" s="7" t="s">
        <v>538</v>
      </c>
      <c r="M261" s="7" t="s">
        <v>469</v>
      </c>
      <c r="N261" s="7">
        <v>554</v>
      </c>
      <c r="O261" s="7">
        <v>703</v>
      </c>
      <c r="P261" s="7">
        <v>-1</v>
      </c>
      <c r="Q261" s="7">
        <v>689802</v>
      </c>
    </row>
    <row r="262" spans="2:18" x14ac:dyDescent="0.2">
      <c r="B262" s="7">
        <v>1002</v>
      </c>
      <c r="C262" s="7">
        <v>13.7</v>
      </c>
      <c r="D262" s="7">
        <v>1.9</v>
      </c>
      <c r="E262" s="7">
        <v>12</v>
      </c>
      <c r="F262" s="7" t="s">
        <v>593</v>
      </c>
      <c r="G262" s="7">
        <v>1890158</v>
      </c>
      <c r="H262" s="7">
        <v>1890414</v>
      </c>
      <c r="I262" s="7">
        <f t="shared" si="5"/>
        <v>256</v>
      </c>
      <c r="J262" s="17">
        <v>-54052109</v>
      </c>
      <c r="K262" s="7" t="s">
        <v>462</v>
      </c>
      <c r="L262" s="7" t="s">
        <v>540</v>
      </c>
      <c r="M262" s="7" t="s">
        <v>469</v>
      </c>
      <c r="N262" s="7">
        <v>30</v>
      </c>
      <c r="O262" s="7">
        <v>263</v>
      </c>
      <c r="P262" s="7">
        <v>-29</v>
      </c>
      <c r="Q262" s="7">
        <v>689804</v>
      </c>
    </row>
    <row r="263" spans="2:18" x14ac:dyDescent="0.2">
      <c r="B263" s="7">
        <v>2886</v>
      </c>
      <c r="C263" s="7">
        <v>10.7</v>
      </c>
      <c r="D263" s="7">
        <v>0</v>
      </c>
      <c r="E263" s="7">
        <v>1.3</v>
      </c>
      <c r="F263" s="7" t="s">
        <v>593</v>
      </c>
      <c r="G263" s="7">
        <v>1890521</v>
      </c>
      <c r="H263" s="7">
        <v>1890994</v>
      </c>
      <c r="I263" s="7">
        <f t="shared" si="5"/>
        <v>473</v>
      </c>
      <c r="J263" s="17">
        <v>-54051529</v>
      </c>
      <c r="K263" s="7" t="s">
        <v>462</v>
      </c>
      <c r="L263" s="7" t="s">
        <v>541</v>
      </c>
      <c r="M263" s="7" t="s">
        <v>469</v>
      </c>
      <c r="N263" s="7">
        <v>1</v>
      </c>
      <c r="O263" s="7">
        <v>468</v>
      </c>
      <c r="P263" s="7">
        <v>0</v>
      </c>
      <c r="Q263" s="7">
        <v>689805</v>
      </c>
      <c r="R263" s="7" t="s">
        <v>474</v>
      </c>
    </row>
    <row r="264" spans="2:18" x14ac:dyDescent="0.2">
      <c r="B264" s="7">
        <v>870</v>
      </c>
      <c r="C264" s="7">
        <v>15.2</v>
      </c>
      <c r="D264" s="7">
        <v>14.1</v>
      </c>
      <c r="E264" s="7">
        <v>4.4000000000000004</v>
      </c>
      <c r="F264" s="7" t="s">
        <v>593</v>
      </c>
      <c r="G264" s="7">
        <v>1891180</v>
      </c>
      <c r="H264" s="7">
        <v>1891385</v>
      </c>
      <c r="I264" s="7">
        <f t="shared" si="5"/>
        <v>205</v>
      </c>
      <c r="J264" s="17">
        <v>-54051138</v>
      </c>
      <c r="K264" s="7" t="s">
        <v>462</v>
      </c>
      <c r="L264" s="7" t="s">
        <v>542</v>
      </c>
      <c r="M264" s="7" t="s">
        <v>469</v>
      </c>
      <c r="N264" s="7">
        <v>20</v>
      </c>
      <c r="O264" s="7">
        <v>244</v>
      </c>
      <c r="P264" s="7">
        <v>-31</v>
      </c>
      <c r="Q264" s="7">
        <v>689806</v>
      </c>
    </row>
    <row r="265" spans="2:18" x14ac:dyDescent="0.2">
      <c r="B265" s="7">
        <v>728</v>
      </c>
      <c r="C265" s="7">
        <v>12.1</v>
      </c>
      <c r="D265" s="7">
        <v>4.3</v>
      </c>
      <c r="E265" s="7">
        <v>7.8</v>
      </c>
      <c r="F265" s="7" t="s">
        <v>593</v>
      </c>
      <c r="G265" s="7">
        <v>1891411</v>
      </c>
      <c r="H265" s="7">
        <v>1891715</v>
      </c>
      <c r="I265" s="7">
        <f t="shared" si="5"/>
        <v>304</v>
      </c>
      <c r="J265" s="17">
        <v>-54050808</v>
      </c>
      <c r="K265" s="7" t="s">
        <v>141</v>
      </c>
      <c r="L265" s="7" t="s">
        <v>543</v>
      </c>
      <c r="M265" s="7" t="s">
        <v>469</v>
      </c>
      <c r="N265" s="7">
        <v>-202</v>
      </c>
      <c r="O265" s="7">
        <v>297</v>
      </c>
      <c r="P265" s="7">
        <v>3</v>
      </c>
      <c r="Q265" s="7">
        <v>689807</v>
      </c>
      <c r="R265" s="7" t="s">
        <v>474</v>
      </c>
    </row>
    <row r="266" spans="2:18" x14ac:dyDescent="0.2">
      <c r="B266" s="7">
        <v>400</v>
      </c>
      <c r="C266" s="7">
        <v>12.9</v>
      </c>
      <c r="D266" s="7">
        <v>0</v>
      </c>
      <c r="E266" s="7">
        <v>1.6</v>
      </c>
      <c r="F266" s="7" t="s">
        <v>593</v>
      </c>
      <c r="G266" s="7">
        <v>1891719</v>
      </c>
      <c r="H266" s="7">
        <v>1891781</v>
      </c>
      <c r="I266" s="7">
        <f t="shared" si="5"/>
        <v>62</v>
      </c>
      <c r="J266" s="17">
        <v>-54050742</v>
      </c>
      <c r="K266" s="7" t="s">
        <v>462</v>
      </c>
      <c r="L266" s="7" t="s">
        <v>544</v>
      </c>
      <c r="M266" s="7" t="s">
        <v>469</v>
      </c>
      <c r="N266" s="7">
        <v>1</v>
      </c>
      <c r="O266" s="7">
        <v>62</v>
      </c>
      <c r="P266" s="7">
        <v>-5</v>
      </c>
      <c r="Q266" s="7">
        <v>689808</v>
      </c>
    </row>
    <row r="267" spans="2:18" x14ac:dyDescent="0.2">
      <c r="B267" s="7">
        <v>326</v>
      </c>
      <c r="C267" s="7">
        <v>18.5</v>
      </c>
      <c r="D267" s="7">
        <v>3.5</v>
      </c>
      <c r="E267" s="7">
        <v>5.4</v>
      </c>
      <c r="F267" s="7" t="s">
        <v>593</v>
      </c>
      <c r="G267" s="7">
        <v>1891816</v>
      </c>
      <c r="H267" s="7">
        <v>1891929</v>
      </c>
      <c r="I267" s="7">
        <f t="shared" si="5"/>
        <v>113</v>
      </c>
      <c r="J267" s="17">
        <v>-54050594</v>
      </c>
      <c r="K267" s="7" t="s">
        <v>141</v>
      </c>
      <c r="L267" s="7" t="s">
        <v>479</v>
      </c>
      <c r="M267" s="7" t="s">
        <v>469</v>
      </c>
      <c r="N267" s="7">
        <v>0</v>
      </c>
      <c r="O267" s="7">
        <v>176</v>
      </c>
      <c r="P267" s="7">
        <v>65</v>
      </c>
      <c r="Q267" s="7">
        <v>689809</v>
      </c>
    </row>
    <row r="268" spans="2:18" x14ac:dyDescent="0.2">
      <c r="B268" s="7">
        <v>251</v>
      </c>
      <c r="C268" s="7">
        <v>14.5</v>
      </c>
      <c r="D268" s="7">
        <v>19.399999999999999</v>
      </c>
      <c r="E268" s="7">
        <v>0</v>
      </c>
      <c r="F268" s="7" t="s">
        <v>593</v>
      </c>
      <c r="G268" s="7">
        <v>1892362</v>
      </c>
      <c r="H268" s="7">
        <v>1892423</v>
      </c>
      <c r="I268" s="7">
        <f t="shared" si="5"/>
        <v>61</v>
      </c>
      <c r="J268" s="17">
        <v>-54050100</v>
      </c>
      <c r="K268" s="7" t="s">
        <v>462</v>
      </c>
      <c r="L268" s="7" t="s">
        <v>521</v>
      </c>
      <c r="M268" s="7" t="s">
        <v>469</v>
      </c>
      <c r="N268" s="7">
        <v>35</v>
      </c>
      <c r="O268" s="7">
        <v>108</v>
      </c>
      <c r="P268" s="7">
        <v>-70</v>
      </c>
      <c r="Q268" s="7">
        <v>689810</v>
      </c>
      <c r="R268" s="7" t="s">
        <v>474</v>
      </c>
    </row>
    <row r="269" spans="2:18" x14ac:dyDescent="0.2">
      <c r="B269" s="7">
        <v>549</v>
      </c>
      <c r="C269" s="7">
        <v>26.1</v>
      </c>
      <c r="D269" s="7">
        <v>3.3</v>
      </c>
      <c r="E269" s="7">
        <v>1.6</v>
      </c>
      <c r="F269" s="7" t="s">
        <v>593</v>
      </c>
      <c r="G269" s="7">
        <v>1893623</v>
      </c>
      <c r="H269" s="7">
        <v>1893805</v>
      </c>
      <c r="I269" s="7">
        <f t="shared" si="5"/>
        <v>182</v>
      </c>
      <c r="J269" s="17">
        <v>-54048718</v>
      </c>
      <c r="K269" s="7" t="s">
        <v>462</v>
      </c>
      <c r="L269" s="7" t="s">
        <v>522</v>
      </c>
      <c r="M269" s="7" t="s">
        <v>469</v>
      </c>
      <c r="N269" s="7">
        <v>31</v>
      </c>
      <c r="O269" s="7">
        <v>216</v>
      </c>
      <c r="P269" s="7">
        <v>-4</v>
      </c>
      <c r="Q269" s="7">
        <v>689813</v>
      </c>
      <c r="R269" s="7" t="s">
        <v>474</v>
      </c>
    </row>
    <row r="270" spans="2:18" x14ac:dyDescent="0.2">
      <c r="B270" s="7">
        <v>354</v>
      </c>
      <c r="C270" s="7">
        <v>16.600000000000001</v>
      </c>
      <c r="D270" s="7">
        <v>6.8</v>
      </c>
      <c r="E270" s="7">
        <v>4.5999999999999996</v>
      </c>
      <c r="F270" s="7" t="s">
        <v>593</v>
      </c>
      <c r="G270" s="7">
        <v>1893915</v>
      </c>
      <c r="H270" s="7">
        <v>1894051</v>
      </c>
      <c r="I270" s="7">
        <f t="shared" si="5"/>
        <v>136</v>
      </c>
      <c r="J270" s="17">
        <v>-54048472</v>
      </c>
      <c r="K270" s="7" t="s">
        <v>141</v>
      </c>
      <c r="L270" s="7" t="s">
        <v>523</v>
      </c>
      <c r="M270" s="7" t="s">
        <v>469</v>
      </c>
      <c r="N270" s="7">
        <v>-5</v>
      </c>
      <c r="O270" s="7">
        <v>209</v>
      </c>
      <c r="P270" s="7">
        <v>2</v>
      </c>
      <c r="Q270" s="7">
        <v>689814</v>
      </c>
    </row>
    <row r="271" spans="2:18" x14ac:dyDescent="0.2">
      <c r="B271" s="7">
        <v>550</v>
      </c>
      <c r="C271" s="7">
        <v>15.1</v>
      </c>
      <c r="D271" s="7">
        <v>16.8</v>
      </c>
      <c r="E271" s="7">
        <v>1</v>
      </c>
      <c r="F271" s="7" t="s">
        <v>593</v>
      </c>
      <c r="G271" s="7">
        <v>1894054</v>
      </c>
      <c r="H271" s="7">
        <v>1894220</v>
      </c>
      <c r="I271" s="7">
        <f t="shared" si="5"/>
        <v>166</v>
      </c>
      <c r="J271" s="17">
        <v>-54048303</v>
      </c>
      <c r="K271" s="7" t="s">
        <v>462</v>
      </c>
      <c r="L271" s="7" t="s">
        <v>524</v>
      </c>
      <c r="M271" s="7" t="s">
        <v>469</v>
      </c>
      <c r="N271" s="7">
        <v>1</v>
      </c>
      <c r="O271" s="7">
        <v>193</v>
      </c>
      <c r="P271" s="7">
        <v>-309</v>
      </c>
      <c r="Q271" s="7">
        <v>689815</v>
      </c>
    </row>
    <row r="272" spans="2:18" x14ac:dyDescent="0.2">
      <c r="B272" s="7">
        <v>305</v>
      </c>
      <c r="C272" s="7">
        <v>28.7</v>
      </c>
      <c r="D272" s="7">
        <v>3.5</v>
      </c>
      <c r="E272" s="7">
        <v>4.5</v>
      </c>
      <c r="F272" s="7" t="s">
        <v>593</v>
      </c>
      <c r="G272" s="7">
        <v>1894671</v>
      </c>
      <c r="H272" s="7">
        <v>1894871</v>
      </c>
      <c r="I272" s="7">
        <f t="shared" si="5"/>
        <v>200</v>
      </c>
      <c r="J272" s="17">
        <v>-54047652</v>
      </c>
      <c r="K272" s="7" t="s">
        <v>141</v>
      </c>
      <c r="L272" s="7" t="s">
        <v>528</v>
      </c>
      <c r="M272" s="7" t="s">
        <v>469</v>
      </c>
      <c r="N272" s="7">
        <v>0</v>
      </c>
      <c r="O272" s="7">
        <v>199</v>
      </c>
      <c r="P272" s="7">
        <v>1</v>
      </c>
      <c r="Q272" s="7">
        <v>689816</v>
      </c>
      <c r="R272" s="7" t="s">
        <v>474</v>
      </c>
    </row>
    <row r="273" spans="2:18" x14ac:dyDescent="0.2">
      <c r="B273" s="7">
        <v>451</v>
      </c>
      <c r="C273" s="7">
        <v>24.6</v>
      </c>
      <c r="D273" s="7">
        <v>3.5</v>
      </c>
      <c r="E273" s="7">
        <v>3.5</v>
      </c>
      <c r="F273" s="7" t="s">
        <v>593</v>
      </c>
      <c r="G273" s="7">
        <v>1894747</v>
      </c>
      <c r="H273" s="7">
        <v>1894944</v>
      </c>
      <c r="I273" s="7">
        <f t="shared" si="5"/>
        <v>197</v>
      </c>
      <c r="J273" s="17">
        <v>-54047579</v>
      </c>
      <c r="K273" s="7" t="s">
        <v>462</v>
      </c>
      <c r="L273" s="7" t="s">
        <v>525</v>
      </c>
      <c r="M273" s="7" t="s">
        <v>469</v>
      </c>
      <c r="N273" s="7">
        <v>76</v>
      </c>
      <c r="O273" s="7">
        <v>273</v>
      </c>
      <c r="P273" s="7">
        <v>-72</v>
      </c>
      <c r="Q273" s="7">
        <v>689817</v>
      </c>
    </row>
    <row r="274" spans="2:18" x14ac:dyDescent="0.2">
      <c r="B274" s="7">
        <v>345</v>
      </c>
      <c r="C274" s="7">
        <v>20.3</v>
      </c>
      <c r="D274" s="7">
        <v>0</v>
      </c>
      <c r="E274" s="7">
        <v>0</v>
      </c>
      <c r="F274" s="7" t="s">
        <v>593</v>
      </c>
      <c r="G274" s="7">
        <v>1895014</v>
      </c>
      <c r="H274" s="7">
        <v>1895082</v>
      </c>
      <c r="I274" s="7">
        <f t="shared" si="5"/>
        <v>68</v>
      </c>
      <c r="J274" s="17">
        <v>-54047441</v>
      </c>
      <c r="K274" s="7" t="s">
        <v>141</v>
      </c>
      <c r="L274" s="7" t="s">
        <v>526</v>
      </c>
      <c r="M274" s="7" t="s">
        <v>469</v>
      </c>
      <c r="N274" s="7">
        <v>-7</v>
      </c>
      <c r="O274" s="7">
        <v>282</v>
      </c>
      <c r="P274" s="7">
        <v>214</v>
      </c>
      <c r="Q274" s="7">
        <v>689818</v>
      </c>
    </row>
    <row r="275" spans="2:18" x14ac:dyDescent="0.2">
      <c r="B275" s="7">
        <v>398</v>
      </c>
      <c r="C275" s="7">
        <v>13.8</v>
      </c>
      <c r="D275" s="7">
        <v>7.4</v>
      </c>
      <c r="E275" s="7">
        <v>7.8</v>
      </c>
      <c r="F275" s="7" t="s">
        <v>593</v>
      </c>
      <c r="G275" s="7">
        <v>1896487</v>
      </c>
      <c r="H275" s="7">
        <v>1896648</v>
      </c>
      <c r="I275" s="7">
        <f t="shared" si="5"/>
        <v>161</v>
      </c>
      <c r="J275" s="17">
        <v>-54045875</v>
      </c>
      <c r="K275" s="7" t="s">
        <v>141</v>
      </c>
      <c r="L275" s="7" t="s">
        <v>523</v>
      </c>
      <c r="M275" s="7" t="s">
        <v>469</v>
      </c>
      <c r="N275" s="7">
        <v>-5</v>
      </c>
      <c r="O275" s="7">
        <v>209</v>
      </c>
      <c r="P275" s="7">
        <v>1</v>
      </c>
      <c r="Q275" s="7">
        <v>689820</v>
      </c>
    </row>
    <row r="276" spans="2:18" x14ac:dyDescent="0.2">
      <c r="B276" s="7">
        <v>694</v>
      </c>
      <c r="C276" s="7">
        <v>17</v>
      </c>
      <c r="D276" s="7">
        <v>9.3000000000000007</v>
      </c>
      <c r="E276" s="7">
        <v>0.5</v>
      </c>
      <c r="F276" s="7" t="s">
        <v>593</v>
      </c>
      <c r="G276" s="7">
        <v>1896650</v>
      </c>
      <c r="H276" s="7">
        <v>1896832</v>
      </c>
      <c r="I276" s="7">
        <f t="shared" si="5"/>
        <v>182</v>
      </c>
      <c r="J276" s="17">
        <v>-54045691</v>
      </c>
      <c r="K276" s="7" t="s">
        <v>462</v>
      </c>
      <c r="L276" s="7" t="s">
        <v>524</v>
      </c>
      <c r="M276" s="7" t="s">
        <v>469</v>
      </c>
      <c r="N276" s="7">
        <v>1</v>
      </c>
      <c r="O276" s="7">
        <v>199</v>
      </c>
      <c r="P276" s="7">
        <v>-303</v>
      </c>
      <c r="Q276" s="7">
        <v>689821</v>
      </c>
    </row>
    <row r="277" spans="2:18" x14ac:dyDescent="0.2">
      <c r="B277" s="7">
        <v>13603</v>
      </c>
      <c r="C277" s="7">
        <v>11.3</v>
      </c>
      <c r="D277" s="7">
        <v>2</v>
      </c>
      <c r="E277" s="7">
        <v>1.1000000000000001</v>
      </c>
      <c r="F277" s="7" t="s">
        <v>593</v>
      </c>
      <c r="G277" s="7">
        <v>1897164</v>
      </c>
      <c r="H277" s="7">
        <v>1899661</v>
      </c>
      <c r="I277" s="7">
        <f t="shared" si="5"/>
        <v>2497</v>
      </c>
      <c r="J277" s="17">
        <v>-54042862</v>
      </c>
      <c r="K277" s="7" t="s">
        <v>141</v>
      </c>
      <c r="L277" s="7" t="s">
        <v>546</v>
      </c>
      <c r="M277" s="7" t="s">
        <v>469</v>
      </c>
      <c r="N277" s="7">
        <v>0</v>
      </c>
      <c r="O277" s="7">
        <v>2522</v>
      </c>
      <c r="P277" s="7">
        <v>3</v>
      </c>
      <c r="Q277" s="7">
        <v>689822</v>
      </c>
    </row>
    <row r="278" spans="2:18" x14ac:dyDescent="0.2">
      <c r="B278" s="7">
        <v>344</v>
      </c>
      <c r="C278" s="7">
        <v>27.6</v>
      </c>
      <c r="D278" s="7">
        <v>1.5</v>
      </c>
      <c r="E278" s="7">
        <v>5</v>
      </c>
      <c r="F278" s="7" t="s">
        <v>593</v>
      </c>
      <c r="G278" s="7">
        <v>1903630</v>
      </c>
      <c r="H278" s="7">
        <v>1903835</v>
      </c>
      <c r="I278" s="7">
        <f t="shared" si="5"/>
        <v>205</v>
      </c>
      <c r="J278" s="17">
        <v>-54038688</v>
      </c>
      <c r="K278" s="7" t="s">
        <v>141</v>
      </c>
      <c r="L278" s="7" t="s">
        <v>528</v>
      </c>
      <c r="M278" s="7" t="s">
        <v>469</v>
      </c>
      <c r="N278" s="7">
        <v>0</v>
      </c>
      <c r="O278" s="7">
        <v>199</v>
      </c>
      <c r="P278" s="7">
        <v>1</v>
      </c>
      <c r="Q278" s="7">
        <v>689826</v>
      </c>
    </row>
    <row r="279" spans="2:18" x14ac:dyDescent="0.2">
      <c r="B279" s="7">
        <v>323</v>
      </c>
      <c r="C279" s="7">
        <v>27.1</v>
      </c>
      <c r="D279" s="7">
        <v>2</v>
      </c>
      <c r="E279" s="7">
        <v>3.6</v>
      </c>
      <c r="F279" s="7" t="s">
        <v>593</v>
      </c>
      <c r="G279" s="7">
        <v>1903715</v>
      </c>
      <c r="H279" s="7">
        <v>1903909</v>
      </c>
      <c r="I279" s="7">
        <f t="shared" si="5"/>
        <v>194</v>
      </c>
      <c r="J279" s="17">
        <v>-54038614</v>
      </c>
      <c r="K279" s="7" t="s">
        <v>462</v>
      </c>
      <c r="L279" s="7" t="s">
        <v>525</v>
      </c>
      <c r="M279" s="7" t="s">
        <v>469</v>
      </c>
      <c r="N279" s="7">
        <v>82</v>
      </c>
      <c r="O279" s="7">
        <v>273</v>
      </c>
      <c r="P279" s="7">
        <v>-72</v>
      </c>
      <c r="Q279" s="7">
        <v>689827</v>
      </c>
    </row>
    <row r="280" spans="2:18" x14ac:dyDescent="0.2">
      <c r="B280" s="7">
        <v>826</v>
      </c>
      <c r="C280" s="7">
        <v>17.3</v>
      </c>
      <c r="D280" s="7">
        <v>3.2</v>
      </c>
      <c r="E280" s="7">
        <v>2.6</v>
      </c>
      <c r="F280" s="7" t="s">
        <v>593</v>
      </c>
      <c r="G280" s="7">
        <v>1904113</v>
      </c>
      <c r="H280" s="7">
        <v>1904302</v>
      </c>
      <c r="I280" s="7">
        <f t="shared" si="5"/>
        <v>189</v>
      </c>
      <c r="J280" s="17">
        <v>-54038221</v>
      </c>
      <c r="K280" s="7" t="s">
        <v>462</v>
      </c>
      <c r="L280" s="7" t="s">
        <v>530</v>
      </c>
      <c r="M280" s="7" t="s">
        <v>469</v>
      </c>
      <c r="N280" s="7">
        <v>4</v>
      </c>
      <c r="O280" s="7">
        <v>194</v>
      </c>
      <c r="P280" s="7">
        <v>0</v>
      </c>
      <c r="Q280" s="7">
        <v>689828</v>
      </c>
    </row>
    <row r="281" spans="2:18" x14ac:dyDescent="0.2">
      <c r="B281" s="7">
        <v>272</v>
      </c>
      <c r="C281" s="7">
        <v>23.8</v>
      </c>
      <c r="D281" s="7">
        <v>3.8</v>
      </c>
      <c r="E281" s="7">
        <v>4.8</v>
      </c>
      <c r="F281" s="7" t="s">
        <v>593</v>
      </c>
      <c r="G281" s="7">
        <v>1904216</v>
      </c>
      <c r="H281" s="7">
        <v>1904321</v>
      </c>
      <c r="I281" s="7">
        <f t="shared" si="5"/>
        <v>105</v>
      </c>
      <c r="J281" s="17">
        <v>-54038202</v>
      </c>
      <c r="K281" s="7" t="s">
        <v>141</v>
      </c>
      <c r="L281" s="7" t="s">
        <v>531</v>
      </c>
      <c r="M281" s="7" t="s">
        <v>469</v>
      </c>
      <c r="N281" s="7">
        <v>0</v>
      </c>
      <c r="O281" s="7">
        <v>121</v>
      </c>
      <c r="P281" s="7">
        <v>17</v>
      </c>
      <c r="Q281" s="7">
        <v>689829</v>
      </c>
    </row>
    <row r="282" spans="2:18" x14ac:dyDescent="0.2">
      <c r="B282" s="7">
        <v>970</v>
      </c>
      <c r="C282" s="7">
        <v>10.4</v>
      </c>
      <c r="D282" s="7">
        <v>8.1</v>
      </c>
      <c r="E282" s="7">
        <v>0.5</v>
      </c>
      <c r="F282" s="7" t="s">
        <v>593</v>
      </c>
      <c r="G282" s="7">
        <v>1904429</v>
      </c>
      <c r="H282" s="7">
        <v>1904602</v>
      </c>
      <c r="I282" s="7">
        <f t="shared" si="5"/>
        <v>173</v>
      </c>
      <c r="J282" s="17">
        <v>-54037921</v>
      </c>
      <c r="K282" s="7" t="s">
        <v>462</v>
      </c>
      <c r="L282" s="7" t="s">
        <v>530</v>
      </c>
      <c r="M282" s="7" t="s">
        <v>469</v>
      </c>
      <c r="N282" s="7">
        <v>2</v>
      </c>
      <c r="O282" s="7">
        <v>188</v>
      </c>
      <c r="P282" s="7">
        <v>-6</v>
      </c>
      <c r="Q282" s="7">
        <v>689830</v>
      </c>
    </row>
    <row r="283" spans="2:18" x14ac:dyDescent="0.2">
      <c r="B283" s="7">
        <v>549</v>
      </c>
      <c r="C283" s="7">
        <v>16.8</v>
      </c>
      <c r="D283" s="7">
        <v>3.5</v>
      </c>
      <c r="E283" s="7">
        <v>1.7</v>
      </c>
      <c r="F283" s="7" t="s">
        <v>593</v>
      </c>
      <c r="G283" s="7">
        <v>1904526</v>
      </c>
      <c r="H283" s="7">
        <v>1904640</v>
      </c>
      <c r="I283" s="7">
        <f t="shared" si="5"/>
        <v>114</v>
      </c>
      <c r="J283" s="17">
        <v>-54037883</v>
      </c>
      <c r="K283" s="7" t="s">
        <v>141</v>
      </c>
      <c r="L283" s="7" t="s">
        <v>531</v>
      </c>
      <c r="M283" s="7" t="s">
        <v>469</v>
      </c>
      <c r="N283" s="7">
        <v>0</v>
      </c>
      <c r="O283" s="7">
        <v>121</v>
      </c>
      <c r="P283" s="7">
        <v>5</v>
      </c>
      <c r="Q283" s="7">
        <v>689831</v>
      </c>
    </row>
    <row r="284" spans="2:18" x14ac:dyDescent="0.2">
      <c r="B284" s="7">
        <v>1252</v>
      </c>
      <c r="C284" s="7">
        <v>16.600000000000001</v>
      </c>
      <c r="D284" s="7">
        <v>6.4</v>
      </c>
      <c r="E284" s="7">
        <v>15.4</v>
      </c>
      <c r="F284" s="7" t="s">
        <v>593</v>
      </c>
      <c r="G284" s="7">
        <v>1908603</v>
      </c>
      <c r="H284" s="7">
        <v>1909136</v>
      </c>
      <c r="I284" s="7">
        <f t="shared" si="5"/>
        <v>533</v>
      </c>
      <c r="J284" s="17">
        <v>-54033387</v>
      </c>
      <c r="K284" s="7" t="s">
        <v>462</v>
      </c>
      <c r="L284" s="7" t="s">
        <v>538</v>
      </c>
      <c r="M284" s="7" t="s">
        <v>469</v>
      </c>
      <c r="N284" s="7">
        <v>13</v>
      </c>
      <c r="O284" s="7">
        <v>504</v>
      </c>
      <c r="P284" s="7">
        <v>-200</v>
      </c>
      <c r="Q284" s="7">
        <v>689834</v>
      </c>
      <c r="R284" s="7" t="s">
        <v>474</v>
      </c>
    </row>
    <row r="285" spans="2:18" x14ac:dyDescent="0.2">
      <c r="B285" s="7">
        <v>7207</v>
      </c>
      <c r="C285" s="7">
        <v>1.8</v>
      </c>
      <c r="D285" s="7">
        <v>1.7</v>
      </c>
      <c r="E285" s="7">
        <v>0.6</v>
      </c>
      <c r="F285" s="7" t="s">
        <v>593</v>
      </c>
      <c r="G285" s="7">
        <v>1911111</v>
      </c>
      <c r="H285" s="7">
        <v>1911981</v>
      </c>
      <c r="I285" s="7">
        <f t="shared" si="5"/>
        <v>870</v>
      </c>
      <c r="J285" s="17">
        <v>-54030542</v>
      </c>
      <c r="K285" s="7" t="s">
        <v>141</v>
      </c>
      <c r="L285" s="7" t="s">
        <v>556</v>
      </c>
      <c r="M285" s="7" t="s">
        <v>469</v>
      </c>
      <c r="N285" s="7">
        <v>-3</v>
      </c>
      <c r="O285" s="7">
        <v>911</v>
      </c>
      <c r="P285" s="7">
        <v>31</v>
      </c>
      <c r="Q285" s="7">
        <v>689837</v>
      </c>
    </row>
    <row r="286" spans="2:18" x14ac:dyDescent="0.2">
      <c r="B286" s="7">
        <v>7599</v>
      </c>
      <c r="C286" s="7">
        <v>4</v>
      </c>
      <c r="D286" s="7">
        <v>2.2999999999999998</v>
      </c>
      <c r="E286" s="7">
        <v>1.8</v>
      </c>
      <c r="F286" s="7" t="s">
        <v>593</v>
      </c>
      <c r="G286" s="7">
        <v>1917158</v>
      </c>
      <c r="H286" s="7">
        <v>1918055</v>
      </c>
      <c r="I286" s="7">
        <f t="shared" si="5"/>
        <v>897</v>
      </c>
      <c r="J286" s="17">
        <v>-54024468</v>
      </c>
      <c r="K286" s="7" t="s">
        <v>141</v>
      </c>
      <c r="L286" s="7" t="s">
        <v>556</v>
      </c>
      <c r="M286" s="7" t="s">
        <v>469</v>
      </c>
      <c r="N286" s="7">
        <v>-173</v>
      </c>
      <c r="O286" s="7">
        <v>741</v>
      </c>
      <c r="P286" s="7">
        <v>1</v>
      </c>
      <c r="Q286" s="7">
        <v>689839</v>
      </c>
      <c r="R286" s="7" t="s">
        <v>474</v>
      </c>
    </row>
    <row r="287" spans="2:18" x14ac:dyDescent="0.2">
      <c r="B287" s="7">
        <v>400</v>
      </c>
      <c r="C287" s="7">
        <v>22.2</v>
      </c>
      <c r="D287" s="7">
        <v>4.3</v>
      </c>
      <c r="E287" s="7">
        <v>4.3</v>
      </c>
      <c r="F287" s="7" t="s">
        <v>593</v>
      </c>
      <c r="G287" s="7">
        <v>1920059</v>
      </c>
      <c r="H287" s="7">
        <v>1920199</v>
      </c>
      <c r="I287" s="7">
        <f t="shared" si="5"/>
        <v>140</v>
      </c>
      <c r="J287" s="17">
        <v>-54022324</v>
      </c>
      <c r="K287" s="7" t="s">
        <v>462</v>
      </c>
      <c r="L287" s="7" t="s">
        <v>538</v>
      </c>
      <c r="M287" s="7" t="s">
        <v>469</v>
      </c>
      <c r="N287" s="7">
        <v>563</v>
      </c>
      <c r="O287" s="7">
        <v>703</v>
      </c>
      <c r="P287" s="7">
        <v>-1</v>
      </c>
      <c r="Q287" s="7">
        <v>689845</v>
      </c>
    </row>
    <row r="288" spans="2:18" x14ac:dyDescent="0.2">
      <c r="B288" s="7">
        <v>1334</v>
      </c>
      <c r="C288" s="7">
        <v>12.1</v>
      </c>
      <c r="D288" s="7">
        <v>1.2</v>
      </c>
      <c r="E288" s="7">
        <v>19.600000000000001</v>
      </c>
      <c r="F288" s="7" t="s">
        <v>593</v>
      </c>
      <c r="G288" s="7">
        <v>1920542</v>
      </c>
      <c r="H288" s="7">
        <v>1920860</v>
      </c>
      <c r="I288" s="7">
        <f t="shared" si="5"/>
        <v>318</v>
      </c>
      <c r="J288" s="17">
        <v>-54021663</v>
      </c>
      <c r="K288" s="7" t="s">
        <v>462</v>
      </c>
      <c r="L288" s="7" t="s">
        <v>540</v>
      </c>
      <c r="M288" s="7" t="s">
        <v>469</v>
      </c>
      <c r="N288" s="7">
        <v>1</v>
      </c>
      <c r="O288" s="7">
        <v>270</v>
      </c>
      <c r="P288" s="7">
        <v>-22</v>
      </c>
      <c r="Q288" s="7">
        <v>689847</v>
      </c>
    </row>
    <row r="289" spans="2:18" x14ac:dyDescent="0.2">
      <c r="B289" s="7">
        <v>1249</v>
      </c>
      <c r="C289" s="7">
        <v>12.6</v>
      </c>
      <c r="D289" s="7">
        <v>6.9</v>
      </c>
      <c r="E289" s="7">
        <v>4.5</v>
      </c>
      <c r="F289" s="7" t="s">
        <v>593</v>
      </c>
      <c r="G289" s="7">
        <v>1921076</v>
      </c>
      <c r="H289" s="7">
        <v>1921291</v>
      </c>
      <c r="I289" s="7">
        <f t="shared" si="5"/>
        <v>215</v>
      </c>
      <c r="J289" s="17">
        <v>-54021232</v>
      </c>
      <c r="K289" s="7" t="s">
        <v>462</v>
      </c>
      <c r="L289" s="7" t="s">
        <v>542</v>
      </c>
      <c r="M289" s="7" t="s">
        <v>469</v>
      </c>
      <c r="N289" s="7">
        <v>24</v>
      </c>
      <c r="O289" s="7">
        <v>244</v>
      </c>
      <c r="P289" s="7">
        <v>-31</v>
      </c>
      <c r="Q289" s="7">
        <v>689848</v>
      </c>
    </row>
    <row r="290" spans="2:18" x14ac:dyDescent="0.2">
      <c r="B290" s="7">
        <v>762</v>
      </c>
      <c r="C290" s="7">
        <v>14.3</v>
      </c>
      <c r="D290" s="7">
        <v>2</v>
      </c>
      <c r="E290" s="7">
        <v>13.5</v>
      </c>
      <c r="F290" s="7" t="s">
        <v>593</v>
      </c>
      <c r="G290" s="7">
        <v>1921321</v>
      </c>
      <c r="H290" s="7">
        <v>1921675</v>
      </c>
      <c r="I290" s="7">
        <f t="shared" si="5"/>
        <v>354</v>
      </c>
      <c r="J290" s="17">
        <v>-54020848</v>
      </c>
      <c r="K290" s="7" t="s">
        <v>141</v>
      </c>
      <c r="L290" s="7" t="s">
        <v>543</v>
      </c>
      <c r="M290" s="7" t="s">
        <v>469</v>
      </c>
      <c r="N290" s="7">
        <v>-180</v>
      </c>
      <c r="O290" s="7">
        <v>319</v>
      </c>
      <c r="P290" s="7">
        <v>1</v>
      </c>
      <c r="Q290" s="7">
        <v>689849</v>
      </c>
    </row>
    <row r="291" spans="2:18" x14ac:dyDescent="0.2">
      <c r="B291" s="7">
        <v>371</v>
      </c>
      <c r="C291" s="7">
        <v>7.6</v>
      </c>
      <c r="D291" s="7">
        <v>2.8</v>
      </c>
      <c r="E291" s="7">
        <v>8.8000000000000007</v>
      </c>
      <c r="F291" s="7" t="s">
        <v>593</v>
      </c>
      <c r="G291" s="7">
        <v>1921677</v>
      </c>
      <c r="H291" s="7">
        <v>1921748</v>
      </c>
      <c r="I291" s="7">
        <f t="shared" si="5"/>
        <v>71</v>
      </c>
      <c r="J291" s="17">
        <v>-54020775</v>
      </c>
      <c r="K291" s="7" t="s">
        <v>462</v>
      </c>
      <c r="L291" s="7" t="s">
        <v>544</v>
      </c>
      <c r="M291" s="7" t="s">
        <v>469</v>
      </c>
      <c r="N291" s="7">
        <v>1</v>
      </c>
      <c r="O291" s="7">
        <v>68</v>
      </c>
      <c r="P291" s="7">
        <v>-1</v>
      </c>
      <c r="Q291" s="7">
        <v>689850</v>
      </c>
    </row>
    <row r="292" spans="2:18" x14ac:dyDescent="0.2">
      <c r="B292" s="7">
        <v>300</v>
      </c>
      <c r="C292" s="7">
        <v>16.899999999999999</v>
      </c>
      <c r="D292" s="7">
        <v>4.5999999999999996</v>
      </c>
      <c r="E292" s="7">
        <v>0</v>
      </c>
      <c r="F292" s="7" t="s">
        <v>593</v>
      </c>
      <c r="G292" s="7">
        <v>1922315</v>
      </c>
      <c r="H292" s="7">
        <v>1922379</v>
      </c>
      <c r="I292" s="7">
        <f t="shared" si="5"/>
        <v>64</v>
      </c>
      <c r="J292" s="17">
        <v>-54020144</v>
      </c>
      <c r="K292" s="7" t="s">
        <v>462</v>
      </c>
      <c r="L292" s="7" t="s">
        <v>521</v>
      </c>
      <c r="M292" s="7" t="s">
        <v>469</v>
      </c>
      <c r="N292" s="7">
        <v>35</v>
      </c>
      <c r="O292" s="7">
        <v>102</v>
      </c>
      <c r="P292" s="7">
        <v>-76</v>
      </c>
      <c r="Q292" s="7">
        <v>689852</v>
      </c>
    </row>
    <row r="293" spans="2:18" x14ac:dyDescent="0.2">
      <c r="B293" s="7">
        <v>363</v>
      </c>
      <c r="C293" s="7">
        <v>23.6</v>
      </c>
      <c r="D293" s="7">
        <v>0.8</v>
      </c>
      <c r="E293" s="7">
        <v>4</v>
      </c>
      <c r="F293" s="7" t="s">
        <v>593</v>
      </c>
      <c r="G293" s="7">
        <v>1922445</v>
      </c>
      <c r="H293" s="7">
        <v>1922572</v>
      </c>
      <c r="I293" s="7">
        <f t="shared" si="5"/>
        <v>127</v>
      </c>
      <c r="J293" s="17">
        <v>-54019951</v>
      </c>
      <c r="K293" s="7" t="s">
        <v>141</v>
      </c>
      <c r="L293" s="7" t="s">
        <v>565</v>
      </c>
      <c r="M293" s="7" t="s">
        <v>469</v>
      </c>
      <c r="N293" s="7">
        <v>-83</v>
      </c>
      <c r="O293" s="7">
        <v>166</v>
      </c>
      <c r="P293" s="7">
        <v>43</v>
      </c>
      <c r="Q293" s="7">
        <v>689853</v>
      </c>
      <c r="R293" s="7" t="s">
        <v>474</v>
      </c>
    </row>
    <row r="294" spans="2:18" x14ac:dyDescent="0.2">
      <c r="B294" s="7">
        <v>592</v>
      </c>
      <c r="C294" s="7">
        <v>26.9</v>
      </c>
      <c r="D294" s="7">
        <v>2.7</v>
      </c>
      <c r="E294" s="7">
        <v>1.6</v>
      </c>
      <c r="F294" s="7" t="s">
        <v>593</v>
      </c>
      <c r="G294" s="7">
        <v>1923620</v>
      </c>
      <c r="H294" s="7">
        <v>1923804</v>
      </c>
      <c r="I294" s="7">
        <f t="shared" si="5"/>
        <v>184</v>
      </c>
      <c r="J294" s="17">
        <v>-54018719</v>
      </c>
      <c r="K294" s="7" t="s">
        <v>462</v>
      </c>
      <c r="L294" s="7" t="s">
        <v>522</v>
      </c>
      <c r="M294" s="7" t="s">
        <v>469</v>
      </c>
      <c r="N294" s="7">
        <v>31</v>
      </c>
      <c r="O294" s="7">
        <v>217</v>
      </c>
      <c r="P294" s="7">
        <v>-3</v>
      </c>
      <c r="Q294" s="7">
        <v>689854</v>
      </c>
    </row>
    <row r="295" spans="2:18" x14ac:dyDescent="0.2">
      <c r="B295" s="7">
        <v>387</v>
      </c>
      <c r="C295" s="7">
        <v>16.600000000000001</v>
      </c>
      <c r="D295" s="7">
        <v>6.9</v>
      </c>
      <c r="E295" s="7">
        <v>4.3</v>
      </c>
      <c r="F295" s="7" t="s">
        <v>593</v>
      </c>
      <c r="G295" s="7">
        <v>1923911</v>
      </c>
      <c r="H295" s="7">
        <v>1924046</v>
      </c>
      <c r="I295" s="7">
        <f t="shared" si="5"/>
        <v>135</v>
      </c>
      <c r="J295" s="17">
        <v>-54018477</v>
      </c>
      <c r="K295" s="7" t="s">
        <v>141</v>
      </c>
      <c r="L295" s="7" t="s">
        <v>523</v>
      </c>
      <c r="M295" s="7" t="s">
        <v>469</v>
      </c>
      <c r="N295" s="7">
        <v>-5</v>
      </c>
      <c r="O295" s="7">
        <v>209</v>
      </c>
      <c r="P295" s="7">
        <v>2</v>
      </c>
      <c r="Q295" s="7">
        <v>689855</v>
      </c>
    </row>
    <row r="296" spans="2:18" x14ac:dyDescent="0.2">
      <c r="B296" s="7">
        <v>236</v>
      </c>
      <c r="C296" s="7">
        <v>17.399999999999999</v>
      </c>
      <c r="D296" s="7">
        <v>12.6</v>
      </c>
      <c r="E296" s="7">
        <v>7.3</v>
      </c>
      <c r="F296" s="7" t="s">
        <v>593</v>
      </c>
      <c r="G296" s="7">
        <v>1923928</v>
      </c>
      <c r="H296" s="7">
        <v>1924070</v>
      </c>
      <c r="I296" s="7">
        <f t="shared" si="5"/>
        <v>142</v>
      </c>
      <c r="J296" s="17">
        <v>-54018453</v>
      </c>
      <c r="K296" s="7" t="s">
        <v>462</v>
      </c>
      <c r="L296" s="7" t="s">
        <v>566</v>
      </c>
      <c r="M296" s="7" t="s">
        <v>469</v>
      </c>
      <c r="N296" s="7">
        <v>137</v>
      </c>
      <c r="O296" s="7">
        <v>286</v>
      </c>
      <c r="P296" s="7">
        <v>-451</v>
      </c>
      <c r="Q296" s="7">
        <v>689856</v>
      </c>
      <c r="R296" s="7" t="s">
        <v>474</v>
      </c>
    </row>
    <row r="297" spans="2:18" x14ac:dyDescent="0.2">
      <c r="B297" s="7">
        <v>592</v>
      </c>
      <c r="C297" s="7">
        <v>15.1</v>
      </c>
      <c r="D297" s="7">
        <v>16.8</v>
      </c>
      <c r="E297" s="7">
        <v>1</v>
      </c>
      <c r="F297" s="7" t="s">
        <v>593</v>
      </c>
      <c r="G297" s="7">
        <v>1924049</v>
      </c>
      <c r="H297" s="7">
        <v>1924215</v>
      </c>
      <c r="I297" s="7">
        <f t="shared" si="5"/>
        <v>166</v>
      </c>
      <c r="J297" s="17">
        <v>-54018308</v>
      </c>
      <c r="K297" s="7" t="s">
        <v>462</v>
      </c>
      <c r="L297" s="7" t="s">
        <v>524</v>
      </c>
      <c r="M297" s="7" t="s">
        <v>469</v>
      </c>
      <c r="N297" s="7">
        <v>1</v>
      </c>
      <c r="O297" s="7">
        <v>193</v>
      </c>
      <c r="P297" s="7">
        <v>-309</v>
      </c>
      <c r="Q297" s="7">
        <v>689857</v>
      </c>
    </row>
    <row r="298" spans="2:18" x14ac:dyDescent="0.2">
      <c r="B298" s="7">
        <v>412</v>
      </c>
      <c r="C298" s="7">
        <v>28.4</v>
      </c>
      <c r="D298" s="7">
        <v>2.5</v>
      </c>
      <c r="E298" s="7">
        <v>3.5</v>
      </c>
      <c r="F298" s="7" t="s">
        <v>593</v>
      </c>
      <c r="G298" s="7">
        <v>1924668</v>
      </c>
      <c r="H298" s="7">
        <v>1924868</v>
      </c>
      <c r="I298" s="7">
        <f t="shared" si="5"/>
        <v>200</v>
      </c>
      <c r="J298" s="17">
        <v>-54017655</v>
      </c>
      <c r="K298" s="7" t="s">
        <v>141</v>
      </c>
      <c r="L298" s="7" t="s">
        <v>528</v>
      </c>
      <c r="M298" s="7" t="s">
        <v>469</v>
      </c>
      <c r="N298" s="7">
        <v>0</v>
      </c>
      <c r="O298" s="7">
        <v>199</v>
      </c>
      <c r="P298" s="7">
        <v>1</v>
      </c>
      <c r="Q298" s="7">
        <v>689858</v>
      </c>
      <c r="R298" s="7" t="s">
        <v>474</v>
      </c>
    </row>
    <row r="299" spans="2:18" x14ac:dyDescent="0.2">
      <c r="B299" s="7">
        <v>489</v>
      </c>
      <c r="C299" s="7">
        <v>24.6</v>
      </c>
      <c r="D299" s="7">
        <v>3.5</v>
      </c>
      <c r="E299" s="7">
        <v>3.5</v>
      </c>
      <c r="F299" s="7" t="s">
        <v>593</v>
      </c>
      <c r="G299" s="7">
        <v>1924744</v>
      </c>
      <c r="H299" s="7">
        <v>1924941</v>
      </c>
      <c r="I299" s="7">
        <f t="shared" si="5"/>
        <v>197</v>
      </c>
      <c r="J299" s="17">
        <v>-54017582</v>
      </c>
      <c r="K299" s="7" t="s">
        <v>462</v>
      </c>
      <c r="L299" s="7" t="s">
        <v>525</v>
      </c>
      <c r="M299" s="7" t="s">
        <v>469</v>
      </c>
      <c r="N299" s="7">
        <v>76</v>
      </c>
      <c r="O299" s="7">
        <v>273</v>
      </c>
      <c r="P299" s="7">
        <v>-72</v>
      </c>
      <c r="Q299" s="7">
        <v>689859</v>
      </c>
    </row>
    <row r="300" spans="2:18" x14ac:dyDescent="0.2">
      <c r="B300" s="7">
        <v>351</v>
      </c>
      <c r="C300" s="7">
        <v>18.899999999999999</v>
      </c>
      <c r="D300" s="7">
        <v>0</v>
      </c>
      <c r="E300" s="7">
        <v>2.9</v>
      </c>
      <c r="F300" s="7" t="s">
        <v>593</v>
      </c>
      <c r="G300" s="7">
        <v>1925014</v>
      </c>
      <c r="H300" s="7">
        <v>1925084</v>
      </c>
      <c r="I300" s="7">
        <f t="shared" si="5"/>
        <v>70</v>
      </c>
      <c r="J300" s="17">
        <v>-54017439</v>
      </c>
      <c r="K300" s="7" t="s">
        <v>141</v>
      </c>
      <c r="L300" s="7" t="s">
        <v>526</v>
      </c>
      <c r="M300" s="7" t="s">
        <v>469</v>
      </c>
      <c r="N300" s="7">
        <v>-7</v>
      </c>
      <c r="O300" s="7">
        <v>282</v>
      </c>
      <c r="P300" s="7">
        <v>214</v>
      </c>
      <c r="Q300" s="7">
        <v>689860</v>
      </c>
    </row>
    <row r="301" spans="2:18" x14ac:dyDescent="0.2">
      <c r="B301" s="7">
        <v>420</v>
      </c>
      <c r="C301" s="7">
        <v>14.6</v>
      </c>
      <c r="D301" s="7">
        <v>7.3</v>
      </c>
      <c r="E301" s="7">
        <v>9.1</v>
      </c>
      <c r="F301" s="7" t="s">
        <v>593</v>
      </c>
      <c r="G301" s="7">
        <v>1926505</v>
      </c>
      <c r="H301" s="7">
        <v>1926669</v>
      </c>
      <c r="I301" s="7">
        <f t="shared" si="5"/>
        <v>164</v>
      </c>
      <c r="J301" s="17">
        <v>-54015854</v>
      </c>
      <c r="K301" s="7" t="s">
        <v>141</v>
      </c>
      <c r="L301" s="7" t="s">
        <v>523</v>
      </c>
      <c r="M301" s="7" t="s">
        <v>469</v>
      </c>
      <c r="N301" s="7">
        <v>-5</v>
      </c>
      <c r="O301" s="7">
        <v>209</v>
      </c>
      <c r="P301" s="7">
        <v>1</v>
      </c>
      <c r="Q301" s="7">
        <v>689862</v>
      </c>
    </row>
    <row r="302" spans="2:18" x14ac:dyDescent="0.2">
      <c r="B302" s="7">
        <v>589</v>
      </c>
      <c r="C302" s="7">
        <v>18.3</v>
      </c>
      <c r="D302" s="7">
        <v>13.6</v>
      </c>
      <c r="E302" s="7">
        <v>1</v>
      </c>
      <c r="F302" s="7" t="s">
        <v>593</v>
      </c>
      <c r="G302" s="7">
        <v>1926671</v>
      </c>
      <c r="H302" s="7">
        <v>1926847</v>
      </c>
      <c r="I302" s="7">
        <f t="shared" si="5"/>
        <v>176</v>
      </c>
      <c r="J302" s="17">
        <v>-54015676</v>
      </c>
      <c r="K302" s="7" t="s">
        <v>462</v>
      </c>
      <c r="L302" s="7" t="s">
        <v>524</v>
      </c>
      <c r="M302" s="7" t="s">
        <v>469</v>
      </c>
      <c r="N302" s="7">
        <v>1</v>
      </c>
      <c r="O302" s="7">
        <v>199</v>
      </c>
      <c r="P302" s="7">
        <v>-303</v>
      </c>
      <c r="Q302" s="7">
        <v>689863</v>
      </c>
    </row>
    <row r="303" spans="2:18" x14ac:dyDescent="0.2">
      <c r="B303" s="7">
        <v>237</v>
      </c>
      <c r="C303" s="7">
        <v>12.9</v>
      </c>
      <c r="D303" s="7">
        <v>10.9</v>
      </c>
      <c r="E303" s="7">
        <v>1.7</v>
      </c>
      <c r="F303" s="7" t="s">
        <v>593</v>
      </c>
      <c r="G303" s="7">
        <v>1926962</v>
      </c>
      <c r="H303" s="7">
        <v>1927016</v>
      </c>
      <c r="I303" s="7">
        <f t="shared" si="5"/>
        <v>54</v>
      </c>
      <c r="J303" s="17">
        <v>-54015507</v>
      </c>
      <c r="K303" s="7" t="s">
        <v>462</v>
      </c>
      <c r="L303" s="7" t="s">
        <v>527</v>
      </c>
      <c r="M303" s="7" t="s">
        <v>469</v>
      </c>
      <c r="N303" s="7">
        <v>72</v>
      </c>
      <c r="O303" s="7">
        <v>131</v>
      </c>
      <c r="P303" s="7">
        <v>-1</v>
      </c>
      <c r="Q303" s="7">
        <v>689864</v>
      </c>
      <c r="R303" s="7" t="s">
        <v>474</v>
      </c>
    </row>
    <row r="304" spans="2:18" x14ac:dyDescent="0.2">
      <c r="B304" s="7">
        <v>361</v>
      </c>
      <c r="C304" s="7">
        <v>28.5</v>
      </c>
      <c r="D304" s="7">
        <v>3</v>
      </c>
      <c r="E304" s="7">
        <v>2</v>
      </c>
      <c r="F304" s="7" t="s">
        <v>593</v>
      </c>
      <c r="G304" s="7">
        <v>1927176</v>
      </c>
      <c r="H304" s="7">
        <v>1927372</v>
      </c>
      <c r="I304" s="7">
        <f t="shared" si="5"/>
        <v>196</v>
      </c>
      <c r="J304" s="17">
        <v>-54015151</v>
      </c>
      <c r="K304" s="7" t="s">
        <v>141</v>
      </c>
      <c r="L304" s="7" t="s">
        <v>528</v>
      </c>
      <c r="M304" s="7" t="s">
        <v>469</v>
      </c>
      <c r="N304" s="7">
        <v>0</v>
      </c>
      <c r="O304" s="7">
        <v>199</v>
      </c>
      <c r="P304" s="7">
        <v>1</v>
      </c>
      <c r="Q304" s="7">
        <v>689865</v>
      </c>
    </row>
    <row r="305" spans="2:18" x14ac:dyDescent="0.2">
      <c r="B305" s="7">
        <v>424</v>
      </c>
      <c r="C305" s="7">
        <v>27.8</v>
      </c>
      <c r="D305" s="7">
        <v>2.6</v>
      </c>
      <c r="E305" s="7">
        <v>2.1</v>
      </c>
      <c r="F305" s="7" t="s">
        <v>593</v>
      </c>
      <c r="G305" s="7">
        <v>1927256</v>
      </c>
      <c r="H305" s="7">
        <v>1927446</v>
      </c>
      <c r="I305" s="7">
        <f t="shared" si="5"/>
        <v>190</v>
      </c>
      <c r="J305" s="17">
        <v>-54015077</v>
      </c>
      <c r="K305" s="7" t="s">
        <v>462</v>
      </c>
      <c r="L305" s="7" t="s">
        <v>525</v>
      </c>
      <c r="M305" s="7" t="s">
        <v>469</v>
      </c>
      <c r="N305" s="7">
        <v>82</v>
      </c>
      <c r="O305" s="7">
        <v>273</v>
      </c>
      <c r="P305" s="7">
        <v>-72</v>
      </c>
      <c r="Q305" s="7">
        <v>689866</v>
      </c>
    </row>
    <row r="306" spans="2:18" x14ac:dyDescent="0.2">
      <c r="B306" s="7">
        <v>799</v>
      </c>
      <c r="C306" s="7">
        <v>16</v>
      </c>
      <c r="D306" s="7">
        <v>4.8</v>
      </c>
      <c r="E306" s="7">
        <v>4.2</v>
      </c>
      <c r="F306" s="7" t="s">
        <v>593</v>
      </c>
      <c r="G306" s="7">
        <v>1927666</v>
      </c>
      <c r="H306" s="7">
        <v>1927854</v>
      </c>
      <c r="I306" s="7">
        <f t="shared" si="5"/>
        <v>188</v>
      </c>
      <c r="J306" s="17">
        <v>-54014669</v>
      </c>
      <c r="K306" s="7" t="s">
        <v>462</v>
      </c>
      <c r="L306" s="7" t="s">
        <v>530</v>
      </c>
      <c r="M306" s="7" t="s">
        <v>469</v>
      </c>
      <c r="N306" s="7">
        <v>1</v>
      </c>
      <c r="O306" s="7">
        <v>190</v>
      </c>
      <c r="P306" s="7">
        <v>-4</v>
      </c>
      <c r="Q306" s="7">
        <v>689867</v>
      </c>
    </row>
    <row r="307" spans="2:18" x14ac:dyDescent="0.2">
      <c r="B307" s="7">
        <v>397</v>
      </c>
      <c r="C307" s="7">
        <v>19.100000000000001</v>
      </c>
      <c r="D307" s="7">
        <v>5.2</v>
      </c>
      <c r="E307" s="7">
        <v>2</v>
      </c>
      <c r="F307" s="7" t="s">
        <v>593</v>
      </c>
      <c r="G307" s="7">
        <v>1927773</v>
      </c>
      <c r="H307" s="7">
        <v>1927868</v>
      </c>
      <c r="I307" s="7">
        <f t="shared" si="5"/>
        <v>95</v>
      </c>
      <c r="J307" s="17">
        <v>-54014655</v>
      </c>
      <c r="K307" s="7" t="s">
        <v>141</v>
      </c>
      <c r="L307" s="7" t="s">
        <v>531</v>
      </c>
      <c r="M307" s="7" t="s">
        <v>469</v>
      </c>
      <c r="N307" s="7">
        <v>-1</v>
      </c>
      <c r="O307" s="7">
        <v>120</v>
      </c>
      <c r="P307" s="7">
        <v>22</v>
      </c>
      <c r="Q307" s="7">
        <v>689868</v>
      </c>
    </row>
    <row r="308" spans="2:18" x14ac:dyDescent="0.2">
      <c r="B308" s="7">
        <v>1042</v>
      </c>
      <c r="C308" s="7">
        <v>15.5</v>
      </c>
      <c r="D308" s="7">
        <v>3.7</v>
      </c>
      <c r="E308" s="7">
        <v>1.6</v>
      </c>
      <c r="F308" s="7" t="s">
        <v>593</v>
      </c>
      <c r="G308" s="7">
        <v>1927979</v>
      </c>
      <c r="H308" s="7">
        <v>1928168</v>
      </c>
      <c r="I308" s="7">
        <f t="shared" si="5"/>
        <v>189</v>
      </c>
      <c r="J308" s="17">
        <v>-54014355</v>
      </c>
      <c r="K308" s="7" t="s">
        <v>462</v>
      </c>
      <c r="L308" s="7" t="s">
        <v>530</v>
      </c>
      <c r="M308" s="7" t="s">
        <v>469</v>
      </c>
      <c r="N308" s="7">
        <v>1</v>
      </c>
      <c r="O308" s="7">
        <v>194</v>
      </c>
      <c r="P308" s="7">
        <v>0</v>
      </c>
      <c r="Q308" s="7">
        <v>689869</v>
      </c>
    </row>
    <row r="309" spans="2:18" x14ac:dyDescent="0.2">
      <c r="B309" s="7">
        <v>547</v>
      </c>
      <c r="C309" s="7">
        <v>11.5</v>
      </c>
      <c r="D309" s="7">
        <v>4</v>
      </c>
      <c r="E309" s="7">
        <v>5</v>
      </c>
      <c r="F309" s="7" t="s">
        <v>593</v>
      </c>
      <c r="G309" s="7">
        <v>1928091</v>
      </c>
      <c r="H309" s="7">
        <v>1928191</v>
      </c>
      <c r="I309" s="7">
        <f t="shared" si="5"/>
        <v>100</v>
      </c>
      <c r="J309" s="17">
        <v>-54014332</v>
      </c>
      <c r="K309" s="7" t="s">
        <v>141</v>
      </c>
      <c r="L309" s="7" t="s">
        <v>531</v>
      </c>
      <c r="M309" s="7" t="s">
        <v>469</v>
      </c>
      <c r="N309" s="7">
        <v>-8</v>
      </c>
      <c r="O309" s="7">
        <v>113</v>
      </c>
      <c r="P309" s="7">
        <v>14</v>
      </c>
      <c r="Q309" s="7">
        <v>689870</v>
      </c>
    </row>
    <row r="310" spans="2:18" x14ac:dyDescent="0.2">
      <c r="B310" s="7">
        <v>1605</v>
      </c>
      <c r="C310" s="7">
        <v>16.7</v>
      </c>
      <c r="D310" s="7">
        <v>11.5</v>
      </c>
      <c r="E310" s="7">
        <v>12.3</v>
      </c>
      <c r="F310" s="7" t="s">
        <v>593</v>
      </c>
      <c r="G310" s="7">
        <v>1931069</v>
      </c>
      <c r="H310" s="7">
        <v>1931764</v>
      </c>
      <c r="I310" s="7">
        <f t="shared" si="5"/>
        <v>695</v>
      </c>
      <c r="J310" s="17">
        <v>-54010759</v>
      </c>
      <c r="K310" s="7" t="s">
        <v>462</v>
      </c>
      <c r="L310" s="7" t="s">
        <v>538</v>
      </c>
      <c r="M310" s="7" t="s">
        <v>469</v>
      </c>
      <c r="N310" s="7">
        <v>13</v>
      </c>
      <c r="O310" s="7">
        <v>703</v>
      </c>
      <c r="P310" s="7">
        <v>-1</v>
      </c>
      <c r="Q310" s="7">
        <v>689873</v>
      </c>
    </row>
    <row r="311" spans="2:18" x14ac:dyDescent="0.2">
      <c r="B311" s="7">
        <v>1118</v>
      </c>
      <c r="C311" s="7">
        <v>12.3</v>
      </c>
      <c r="D311" s="7">
        <v>1.9</v>
      </c>
      <c r="E311" s="7">
        <v>21.1</v>
      </c>
      <c r="F311" s="7" t="s">
        <v>593</v>
      </c>
      <c r="G311" s="7">
        <v>1932114</v>
      </c>
      <c r="H311" s="7">
        <v>1932422</v>
      </c>
      <c r="I311" s="7">
        <f t="shared" si="5"/>
        <v>308</v>
      </c>
      <c r="J311" s="17">
        <v>-54010101</v>
      </c>
      <c r="K311" s="7" t="s">
        <v>462</v>
      </c>
      <c r="L311" s="7" t="s">
        <v>540</v>
      </c>
      <c r="M311" s="7" t="s">
        <v>469</v>
      </c>
      <c r="N311" s="7">
        <v>1</v>
      </c>
      <c r="O311" s="7">
        <v>260</v>
      </c>
      <c r="P311" s="7">
        <v>-32</v>
      </c>
      <c r="Q311" s="7">
        <v>689876</v>
      </c>
    </row>
    <row r="312" spans="2:18" x14ac:dyDescent="0.2">
      <c r="B312" s="7">
        <v>2392</v>
      </c>
      <c r="C312" s="7">
        <v>12</v>
      </c>
      <c r="D312" s="7">
        <v>1.9</v>
      </c>
      <c r="E312" s="7">
        <v>3.6</v>
      </c>
      <c r="F312" s="7" t="s">
        <v>593</v>
      </c>
      <c r="G312" s="7">
        <v>1932533</v>
      </c>
      <c r="H312" s="7">
        <v>1933007</v>
      </c>
      <c r="I312" s="7">
        <f t="shared" si="5"/>
        <v>474</v>
      </c>
      <c r="J312" s="17">
        <v>-54009516</v>
      </c>
      <c r="K312" s="7" t="s">
        <v>462</v>
      </c>
      <c r="L312" s="7" t="s">
        <v>541</v>
      </c>
      <c r="M312" s="7" t="s">
        <v>469</v>
      </c>
      <c r="N312" s="7">
        <v>2</v>
      </c>
      <c r="O312" s="7">
        <v>468</v>
      </c>
      <c r="P312" s="7">
        <v>0</v>
      </c>
      <c r="Q312" s="7">
        <v>689877</v>
      </c>
    </row>
    <row r="313" spans="2:18" x14ac:dyDescent="0.2">
      <c r="B313" s="7">
        <v>1067</v>
      </c>
      <c r="C313" s="7">
        <v>13.1</v>
      </c>
      <c r="D313" s="7">
        <v>13</v>
      </c>
      <c r="E313" s="7">
        <v>4.4000000000000004</v>
      </c>
      <c r="F313" s="7" t="s">
        <v>593</v>
      </c>
      <c r="G313" s="7">
        <v>1933197</v>
      </c>
      <c r="H313" s="7">
        <v>1933404</v>
      </c>
      <c r="I313" s="7">
        <f t="shared" si="5"/>
        <v>207</v>
      </c>
      <c r="J313" s="17">
        <v>-54009119</v>
      </c>
      <c r="K313" s="7" t="s">
        <v>462</v>
      </c>
      <c r="L313" s="7" t="s">
        <v>542</v>
      </c>
      <c r="M313" s="7" t="s">
        <v>469</v>
      </c>
      <c r="N313" s="7">
        <v>20</v>
      </c>
      <c r="O313" s="7">
        <v>244</v>
      </c>
      <c r="P313" s="7">
        <v>-31</v>
      </c>
      <c r="Q313" s="7">
        <v>689878</v>
      </c>
    </row>
    <row r="314" spans="2:18" x14ac:dyDescent="0.2">
      <c r="B314" s="7">
        <v>871</v>
      </c>
      <c r="C314" s="7">
        <v>10.3</v>
      </c>
      <c r="D314" s="7">
        <v>12.5</v>
      </c>
      <c r="E314" s="7">
        <v>1.9</v>
      </c>
      <c r="F314" s="7" t="s">
        <v>593</v>
      </c>
      <c r="G314" s="7">
        <v>1933461</v>
      </c>
      <c r="H314" s="7">
        <v>1933748</v>
      </c>
      <c r="I314" s="7">
        <f t="shared" si="5"/>
        <v>287</v>
      </c>
      <c r="J314" s="17">
        <v>-54008775</v>
      </c>
      <c r="K314" s="7" t="s">
        <v>141</v>
      </c>
      <c r="L314" s="7" t="s">
        <v>543</v>
      </c>
      <c r="M314" s="7" t="s">
        <v>469</v>
      </c>
      <c r="N314" s="7">
        <v>-180</v>
      </c>
      <c r="O314" s="7">
        <v>319</v>
      </c>
      <c r="P314" s="7">
        <v>2</v>
      </c>
      <c r="Q314" s="7">
        <v>689879</v>
      </c>
    </row>
    <row r="315" spans="2:18" x14ac:dyDescent="0.2">
      <c r="B315" s="7">
        <v>438</v>
      </c>
      <c r="C315" s="7">
        <v>11.3</v>
      </c>
      <c r="D315" s="7">
        <v>0</v>
      </c>
      <c r="E315" s="7">
        <v>1.6</v>
      </c>
      <c r="F315" s="7" t="s">
        <v>593</v>
      </c>
      <c r="G315" s="7">
        <v>1933752</v>
      </c>
      <c r="H315" s="7">
        <v>1933814</v>
      </c>
      <c r="I315" s="7">
        <f t="shared" si="5"/>
        <v>62</v>
      </c>
      <c r="J315" s="17">
        <v>-54008709</v>
      </c>
      <c r="K315" s="7" t="s">
        <v>462</v>
      </c>
      <c r="L315" s="7" t="s">
        <v>544</v>
      </c>
      <c r="M315" s="7" t="s">
        <v>469</v>
      </c>
      <c r="N315" s="7">
        <v>1</v>
      </c>
      <c r="O315" s="7">
        <v>62</v>
      </c>
      <c r="P315" s="7">
        <v>-5</v>
      </c>
      <c r="Q315" s="7">
        <v>689880</v>
      </c>
    </row>
    <row r="316" spans="2:18" x14ac:dyDescent="0.2">
      <c r="B316" s="7">
        <v>370</v>
      </c>
      <c r="C316" s="7">
        <v>18.899999999999999</v>
      </c>
      <c r="D316" s="7">
        <v>3.2</v>
      </c>
      <c r="E316" s="7">
        <v>6.6</v>
      </c>
      <c r="F316" s="7" t="s">
        <v>593</v>
      </c>
      <c r="G316" s="7">
        <v>1933849</v>
      </c>
      <c r="H316" s="7">
        <v>1933973</v>
      </c>
      <c r="I316" s="7">
        <f t="shared" si="5"/>
        <v>124</v>
      </c>
      <c r="J316" s="17">
        <v>-54008550</v>
      </c>
      <c r="K316" s="7" t="s">
        <v>141</v>
      </c>
      <c r="L316" s="7" t="s">
        <v>479</v>
      </c>
      <c r="M316" s="7" t="s">
        <v>469</v>
      </c>
      <c r="N316" s="7">
        <v>0</v>
      </c>
      <c r="O316" s="7">
        <v>176</v>
      </c>
      <c r="P316" s="7">
        <v>56</v>
      </c>
      <c r="Q316" s="7">
        <v>689882</v>
      </c>
      <c r="R316" s="7" t="s">
        <v>474</v>
      </c>
    </row>
    <row r="317" spans="2:18" x14ac:dyDescent="0.2">
      <c r="B317" s="7">
        <v>258</v>
      </c>
      <c r="C317" s="7">
        <v>15.8</v>
      </c>
      <c r="D317" s="7">
        <v>4.3</v>
      </c>
      <c r="E317" s="7">
        <v>0</v>
      </c>
      <c r="F317" s="7" t="s">
        <v>593</v>
      </c>
      <c r="G317" s="7">
        <v>1934380</v>
      </c>
      <c r="H317" s="7">
        <v>1934452</v>
      </c>
      <c r="I317" s="7">
        <f t="shared" si="5"/>
        <v>72</v>
      </c>
      <c r="J317" s="17">
        <v>-54008071</v>
      </c>
      <c r="K317" s="7" t="s">
        <v>462</v>
      </c>
      <c r="L317" s="7" t="s">
        <v>521</v>
      </c>
      <c r="M317" s="7" t="s">
        <v>469</v>
      </c>
      <c r="N317" s="7">
        <v>34</v>
      </c>
      <c r="O317" s="7">
        <v>104</v>
      </c>
      <c r="P317" s="7">
        <v>-74</v>
      </c>
      <c r="Q317" s="7">
        <v>689883</v>
      </c>
    </row>
    <row r="318" spans="2:18" x14ac:dyDescent="0.2">
      <c r="B318" s="7">
        <v>1994</v>
      </c>
      <c r="C318" s="7">
        <v>16.2</v>
      </c>
      <c r="D318" s="7">
        <v>12.5</v>
      </c>
      <c r="E318" s="7">
        <v>5.6</v>
      </c>
      <c r="F318" s="7" t="s">
        <v>593</v>
      </c>
      <c r="G318" s="7">
        <v>1935884</v>
      </c>
      <c r="H318" s="7">
        <v>1936537</v>
      </c>
      <c r="I318" s="7">
        <f t="shared" si="5"/>
        <v>653</v>
      </c>
      <c r="J318" s="17">
        <v>-54005986</v>
      </c>
      <c r="K318" s="7" t="s">
        <v>462</v>
      </c>
      <c r="L318" s="7" t="s">
        <v>538</v>
      </c>
      <c r="M318" s="7" t="s">
        <v>469</v>
      </c>
      <c r="N318" s="7">
        <v>1</v>
      </c>
      <c r="O318" s="7">
        <v>697</v>
      </c>
      <c r="P318" s="7">
        <v>-7</v>
      </c>
      <c r="Q318" s="7">
        <v>689884</v>
      </c>
    </row>
    <row r="319" spans="2:18" x14ac:dyDescent="0.2">
      <c r="B319" s="7">
        <v>1299</v>
      </c>
      <c r="C319" s="7">
        <v>11.2</v>
      </c>
      <c r="D319" s="7">
        <v>5</v>
      </c>
      <c r="E319" s="7">
        <v>12.8</v>
      </c>
      <c r="F319" s="7" t="s">
        <v>593</v>
      </c>
      <c r="G319" s="7">
        <v>1936660</v>
      </c>
      <c r="H319" s="7">
        <v>1936936</v>
      </c>
      <c r="I319" s="7">
        <f t="shared" si="5"/>
        <v>276</v>
      </c>
      <c r="J319" s="17">
        <v>-54005587</v>
      </c>
      <c r="K319" s="7" t="s">
        <v>462</v>
      </c>
      <c r="L319" s="7" t="s">
        <v>540</v>
      </c>
      <c r="M319" s="7" t="s">
        <v>469</v>
      </c>
      <c r="N319" s="7">
        <v>1</v>
      </c>
      <c r="O319" s="7">
        <v>258</v>
      </c>
      <c r="P319" s="7">
        <v>-34</v>
      </c>
      <c r="Q319" s="7">
        <v>689885</v>
      </c>
    </row>
    <row r="320" spans="2:18" x14ac:dyDescent="0.2">
      <c r="B320" s="7">
        <v>297</v>
      </c>
      <c r="C320" s="7">
        <v>22.3</v>
      </c>
      <c r="D320" s="7">
        <v>1</v>
      </c>
      <c r="E320" s="7">
        <v>5</v>
      </c>
      <c r="F320" s="7" t="s">
        <v>593</v>
      </c>
      <c r="G320" s="7">
        <v>1937259</v>
      </c>
      <c r="H320" s="7">
        <v>1937362</v>
      </c>
      <c r="I320" s="7">
        <f t="shared" si="5"/>
        <v>103</v>
      </c>
      <c r="J320" s="17">
        <v>-54005161</v>
      </c>
      <c r="K320" s="7" t="s">
        <v>141</v>
      </c>
      <c r="L320" s="7" t="s">
        <v>479</v>
      </c>
      <c r="M320" s="7" t="s">
        <v>469</v>
      </c>
      <c r="N320" s="7">
        <v>-12</v>
      </c>
      <c r="O320" s="7">
        <v>164</v>
      </c>
      <c r="P320" s="7">
        <v>65</v>
      </c>
      <c r="Q320" s="7">
        <v>689886</v>
      </c>
      <c r="R320" s="7" t="s">
        <v>474</v>
      </c>
    </row>
    <row r="321" spans="2:18" x14ac:dyDescent="0.2">
      <c r="B321" s="7">
        <v>740</v>
      </c>
      <c r="C321" s="7">
        <v>17.399999999999999</v>
      </c>
      <c r="D321" s="7">
        <v>4.3</v>
      </c>
      <c r="E321" s="7">
        <v>1.4</v>
      </c>
      <c r="F321" s="7" t="s">
        <v>593</v>
      </c>
      <c r="G321" s="7">
        <v>1937518</v>
      </c>
      <c r="H321" s="7">
        <v>1937657</v>
      </c>
      <c r="I321" s="7">
        <f t="shared" si="5"/>
        <v>139</v>
      </c>
      <c r="J321" s="17">
        <v>-54004866</v>
      </c>
      <c r="K321" s="7" t="s">
        <v>462</v>
      </c>
      <c r="L321" s="7" t="s">
        <v>569</v>
      </c>
      <c r="M321" s="7" t="s">
        <v>469</v>
      </c>
      <c r="N321" s="7">
        <v>79</v>
      </c>
      <c r="O321" s="7">
        <v>222</v>
      </c>
      <c r="P321" s="7">
        <v>0</v>
      </c>
      <c r="Q321" s="7">
        <v>689887</v>
      </c>
    </row>
    <row r="322" spans="2:18" x14ac:dyDescent="0.2">
      <c r="B322" s="7">
        <v>439</v>
      </c>
      <c r="C322" s="7">
        <v>25.5</v>
      </c>
      <c r="D322" s="7">
        <v>5.2</v>
      </c>
      <c r="E322" s="7">
        <v>2</v>
      </c>
      <c r="F322" s="7" t="s">
        <v>593</v>
      </c>
      <c r="G322" s="7">
        <v>1937640</v>
      </c>
      <c r="H322" s="7">
        <v>1937735</v>
      </c>
      <c r="I322" s="7">
        <f t="shared" si="5"/>
        <v>95</v>
      </c>
      <c r="J322" s="17">
        <v>-54004788</v>
      </c>
      <c r="K322" s="7" t="s">
        <v>141</v>
      </c>
      <c r="L322" s="7" t="s">
        <v>509</v>
      </c>
      <c r="M322" s="7" t="s">
        <v>469</v>
      </c>
      <c r="N322" s="7">
        <v>-70</v>
      </c>
      <c r="O322" s="7">
        <v>100</v>
      </c>
      <c r="P322" s="7">
        <v>2</v>
      </c>
      <c r="Q322" s="7">
        <v>689888</v>
      </c>
    </row>
    <row r="323" spans="2:18" x14ac:dyDescent="0.2">
      <c r="B323" s="7">
        <v>344</v>
      </c>
      <c r="C323" s="7">
        <v>20.100000000000001</v>
      </c>
      <c r="D323" s="7">
        <v>10.4</v>
      </c>
      <c r="E323" s="7">
        <v>7.2</v>
      </c>
      <c r="F323" s="7" t="s">
        <v>593</v>
      </c>
      <c r="G323" s="7">
        <v>1937748</v>
      </c>
      <c r="H323" s="7">
        <v>1937881</v>
      </c>
      <c r="I323" s="7">
        <f t="shared" si="5"/>
        <v>133</v>
      </c>
      <c r="J323" s="17">
        <v>-54004642</v>
      </c>
      <c r="K323" s="7" t="s">
        <v>141</v>
      </c>
      <c r="L323" s="7" t="s">
        <v>570</v>
      </c>
      <c r="M323" s="7" t="s">
        <v>469</v>
      </c>
      <c r="N323" s="7">
        <v>-10</v>
      </c>
      <c r="O323" s="7">
        <v>199</v>
      </c>
      <c r="P323" s="7">
        <v>62</v>
      </c>
      <c r="Q323" s="7">
        <v>689889</v>
      </c>
    </row>
    <row r="324" spans="2:18" x14ac:dyDescent="0.2">
      <c r="B324" s="7">
        <v>313</v>
      </c>
      <c r="C324" s="7">
        <v>16.2</v>
      </c>
      <c r="D324" s="7">
        <v>2.1</v>
      </c>
      <c r="E324" s="7">
        <v>16.7</v>
      </c>
      <c r="F324" s="7" t="s">
        <v>593</v>
      </c>
      <c r="G324" s="7">
        <v>1938579</v>
      </c>
      <c r="H324" s="7">
        <v>1938674</v>
      </c>
      <c r="I324" s="7">
        <f t="shared" ref="I324:I330" si="6">H324-G324</f>
        <v>95</v>
      </c>
      <c r="J324" s="17">
        <v>-54003849</v>
      </c>
      <c r="K324" s="7" t="s">
        <v>141</v>
      </c>
      <c r="L324" s="7" t="s">
        <v>571</v>
      </c>
      <c r="M324" s="7" t="s">
        <v>469</v>
      </c>
      <c r="N324" s="7">
        <v>-72</v>
      </c>
      <c r="O324" s="7">
        <v>86</v>
      </c>
      <c r="P324" s="7">
        <v>3</v>
      </c>
      <c r="Q324" s="7">
        <v>689892</v>
      </c>
    </row>
    <row r="325" spans="2:18" x14ac:dyDescent="0.2">
      <c r="B325" s="7">
        <v>1594</v>
      </c>
      <c r="C325" s="7">
        <v>15.4</v>
      </c>
      <c r="D325" s="7">
        <v>0.3</v>
      </c>
      <c r="E325" s="7">
        <v>2.9</v>
      </c>
      <c r="F325" s="7" t="s">
        <v>593</v>
      </c>
      <c r="G325" s="7">
        <v>1939018</v>
      </c>
      <c r="H325" s="7">
        <v>1939331</v>
      </c>
      <c r="I325" s="7">
        <f t="shared" si="6"/>
        <v>313</v>
      </c>
      <c r="J325" s="17">
        <v>-54003192</v>
      </c>
      <c r="K325" s="7" t="s">
        <v>141</v>
      </c>
      <c r="L325" s="7" t="s">
        <v>572</v>
      </c>
      <c r="M325" s="7" t="s">
        <v>469</v>
      </c>
      <c r="N325" s="7">
        <v>0</v>
      </c>
      <c r="O325" s="7">
        <v>306</v>
      </c>
      <c r="P325" s="7">
        <v>1</v>
      </c>
      <c r="Q325" s="7">
        <v>689893</v>
      </c>
    </row>
    <row r="326" spans="2:18" x14ac:dyDescent="0.2">
      <c r="B326" s="7">
        <v>446</v>
      </c>
      <c r="C326" s="7">
        <v>15.1</v>
      </c>
      <c r="D326" s="7">
        <v>17.100000000000001</v>
      </c>
      <c r="E326" s="7">
        <v>1.9</v>
      </c>
      <c r="F326" s="7" t="s">
        <v>593</v>
      </c>
      <c r="G326" s="7">
        <v>1939344</v>
      </c>
      <c r="H326" s="7">
        <v>1939493</v>
      </c>
      <c r="I326" s="7">
        <f t="shared" si="6"/>
        <v>149</v>
      </c>
      <c r="J326" s="17">
        <v>-54003030</v>
      </c>
      <c r="K326" s="7" t="s">
        <v>141</v>
      </c>
      <c r="L326" s="7" t="s">
        <v>573</v>
      </c>
      <c r="M326" s="7" t="s">
        <v>469</v>
      </c>
      <c r="N326" s="7">
        <v>-146</v>
      </c>
      <c r="O326" s="7">
        <v>154</v>
      </c>
      <c r="P326" s="7">
        <v>5</v>
      </c>
      <c r="Q326" s="7">
        <v>689894</v>
      </c>
      <c r="R326" s="7" t="s">
        <v>474</v>
      </c>
    </row>
    <row r="327" spans="2:18" x14ac:dyDescent="0.2">
      <c r="B327" s="7">
        <v>536</v>
      </c>
      <c r="C327" s="7">
        <v>20.5</v>
      </c>
      <c r="D327" s="7">
        <v>3.7</v>
      </c>
      <c r="E327" s="7">
        <v>1.2</v>
      </c>
      <c r="F327" s="7" t="s">
        <v>593</v>
      </c>
      <c r="G327" s="7">
        <v>1941860</v>
      </c>
      <c r="H327" s="7">
        <v>1942022</v>
      </c>
      <c r="I327" s="7">
        <f t="shared" si="6"/>
        <v>162</v>
      </c>
      <c r="J327" s="17">
        <v>-54000501</v>
      </c>
      <c r="K327" s="7" t="s">
        <v>462</v>
      </c>
      <c r="L327" s="7" t="s">
        <v>577</v>
      </c>
      <c r="M327" s="7" t="s">
        <v>469</v>
      </c>
      <c r="N327" s="7">
        <v>364</v>
      </c>
      <c r="O327" s="7">
        <v>530</v>
      </c>
      <c r="P327" s="7">
        <v>-351</v>
      </c>
      <c r="Q327" s="7">
        <v>689897</v>
      </c>
    </row>
    <row r="328" spans="2:18" x14ac:dyDescent="0.2">
      <c r="B328" s="7">
        <v>1477</v>
      </c>
      <c r="C328" s="7">
        <v>17.100000000000001</v>
      </c>
      <c r="D328" s="7">
        <v>1.6</v>
      </c>
      <c r="E328" s="7">
        <v>0</v>
      </c>
      <c r="F328" s="7" t="s">
        <v>593</v>
      </c>
      <c r="G328" s="7">
        <v>1942028</v>
      </c>
      <c r="H328" s="7">
        <v>1942279</v>
      </c>
      <c r="I328" s="7">
        <f t="shared" si="6"/>
        <v>251</v>
      </c>
      <c r="J328" s="17">
        <v>-54000244</v>
      </c>
      <c r="K328" s="7" t="s">
        <v>462</v>
      </c>
      <c r="L328" s="7" t="s">
        <v>578</v>
      </c>
      <c r="M328" s="7" t="s">
        <v>469</v>
      </c>
      <c r="N328" s="7">
        <v>4</v>
      </c>
      <c r="O328" s="7">
        <v>259</v>
      </c>
      <c r="P328" s="7">
        <v>0</v>
      </c>
      <c r="Q328" s="7">
        <v>689899</v>
      </c>
    </row>
    <row r="329" spans="2:18" x14ac:dyDescent="0.2">
      <c r="B329" s="7">
        <v>242</v>
      </c>
      <c r="C329" s="7">
        <v>24</v>
      </c>
      <c r="D329" s="7">
        <v>5.3</v>
      </c>
      <c r="E329" s="7">
        <v>0</v>
      </c>
      <c r="F329" s="7" t="s">
        <v>593</v>
      </c>
      <c r="G329" s="7">
        <v>1942308</v>
      </c>
      <c r="H329" s="7">
        <v>1942382</v>
      </c>
      <c r="I329" s="7">
        <f t="shared" si="6"/>
        <v>74</v>
      </c>
      <c r="J329" s="17">
        <v>-54000141</v>
      </c>
      <c r="K329" s="7" t="s">
        <v>462</v>
      </c>
      <c r="L329" s="7" t="s">
        <v>579</v>
      </c>
      <c r="M329" s="7" t="s">
        <v>469</v>
      </c>
      <c r="N329" s="7">
        <v>155</v>
      </c>
      <c r="O329" s="7">
        <v>233</v>
      </c>
      <c r="P329" s="7">
        <v>-1046</v>
      </c>
      <c r="Q329" s="7">
        <v>689900</v>
      </c>
    </row>
    <row r="330" spans="2:18" x14ac:dyDescent="0.2">
      <c r="B330" s="7">
        <v>567</v>
      </c>
      <c r="C330" s="7">
        <v>19.600000000000001</v>
      </c>
      <c r="D330" s="7">
        <v>21.5</v>
      </c>
      <c r="E330" s="7">
        <v>0</v>
      </c>
      <c r="F330" s="7" t="s">
        <v>593</v>
      </c>
      <c r="G330" s="7">
        <v>1942383</v>
      </c>
      <c r="H330" s="7">
        <v>1942545</v>
      </c>
      <c r="I330" s="7">
        <f t="shared" si="6"/>
        <v>162</v>
      </c>
      <c r="J330" s="17">
        <v>-53999978</v>
      </c>
      <c r="K330" s="7" t="s">
        <v>462</v>
      </c>
      <c r="L330" s="7" t="s">
        <v>577</v>
      </c>
      <c r="M330" s="7" t="s">
        <v>469</v>
      </c>
      <c r="N330" s="7">
        <v>386</v>
      </c>
      <c r="O330" s="7">
        <v>539</v>
      </c>
      <c r="P330" s="7">
        <v>-342</v>
      </c>
      <c r="Q330" s="7">
        <v>689901</v>
      </c>
    </row>
    <row r="332" spans="2:18" ht="16" customHeight="1" x14ac:dyDescent="0.2">
      <c r="B332" s="205" t="s">
        <v>770</v>
      </c>
      <c r="C332" s="205"/>
      <c r="D332" s="205"/>
      <c r="E332" s="205"/>
    </row>
    <row r="333" spans="2:18" x14ac:dyDescent="0.2">
      <c r="B333" s="205"/>
      <c r="C333" s="205"/>
      <c r="D333" s="205"/>
      <c r="E333" s="205"/>
    </row>
    <row r="334" spans="2:18" x14ac:dyDescent="0.2">
      <c r="B334" s="205"/>
      <c r="C334" s="205"/>
      <c r="D334" s="205"/>
      <c r="E334" s="205"/>
    </row>
    <row r="335" spans="2:18" x14ac:dyDescent="0.2">
      <c r="B335" s="183"/>
      <c r="C335" s="183"/>
      <c r="D335" s="183"/>
      <c r="E335" s="183"/>
    </row>
  </sheetData>
  <sortState xmlns:xlrd2="http://schemas.microsoft.com/office/spreadsheetml/2017/richdata2" ref="B5:Q330">
    <sortCondition ref="M4:M330"/>
  </sortState>
  <mergeCells count="13">
    <mergeCell ref="B332:E334"/>
    <mergeCell ref="D2:D3"/>
    <mergeCell ref="C2:C3"/>
    <mergeCell ref="B2:B3"/>
    <mergeCell ref="R2:R3"/>
    <mergeCell ref="Q2:Q3"/>
    <mergeCell ref="K2:K3"/>
    <mergeCell ref="N2:P2"/>
    <mergeCell ref="L2:L3"/>
    <mergeCell ref="M2:M3"/>
    <mergeCell ref="G2:J2"/>
    <mergeCell ref="F2:F3"/>
    <mergeCell ref="E2:E3"/>
  </mergeCells>
  <phoneticPr fontId="11" type="noConversion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1BB711-61E3-1540-BCAD-F9F8F1D0AA7F}">
  <dimension ref="B2:AC177"/>
  <sheetViews>
    <sheetView zoomScale="84" workbookViewId="0">
      <selection activeCell="B174" sqref="B174:E176"/>
    </sheetView>
  </sheetViews>
  <sheetFormatPr baseColWidth="10" defaultRowHeight="16" x14ac:dyDescent="0.2"/>
  <cols>
    <col min="1" max="1" width="10.83203125" style="30"/>
    <col min="2" max="2" width="9.83203125" style="30" bestFit="1" customWidth="1"/>
    <col min="3" max="4" width="11.83203125" style="30" bestFit="1" customWidth="1"/>
    <col min="5" max="5" width="9" style="30" bestFit="1" customWidth="1"/>
    <col min="6" max="6" width="15.83203125" style="30" bestFit="1" customWidth="1"/>
    <col min="7" max="8" width="9.6640625" style="30" bestFit="1" customWidth="1"/>
    <col min="9" max="9" width="6.1640625" style="30" bestFit="1" customWidth="1"/>
    <col min="10" max="10" width="10.33203125" style="30" bestFit="1" customWidth="1"/>
    <col min="11" max="11" width="2.6640625" style="30" bestFit="1" customWidth="1"/>
    <col min="12" max="12" width="18" style="30" bestFit="1" customWidth="1"/>
    <col min="13" max="13" width="18.1640625" style="30" bestFit="1" customWidth="1"/>
    <col min="14" max="14" width="6.5" style="30" bestFit="1" customWidth="1"/>
    <col min="15" max="15" width="6.1640625" style="30" bestFit="1" customWidth="1"/>
    <col min="16" max="16" width="6.6640625" style="30" bestFit="1" customWidth="1"/>
    <col min="17" max="17" width="7.33203125" style="30" bestFit="1" customWidth="1"/>
    <col min="18" max="18" width="2" style="30" bestFit="1" customWidth="1"/>
    <col min="19" max="19" width="10.83203125" style="30"/>
    <col min="20" max="20" width="18.6640625" style="30" bestFit="1" customWidth="1"/>
    <col min="21" max="21" width="20" style="30" bestFit="1" customWidth="1"/>
    <col min="22" max="22" width="12" style="30" bestFit="1" customWidth="1"/>
    <col min="23" max="27" width="10.83203125" style="30"/>
    <col min="28" max="29" width="12" style="30" bestFit="1" customWidth="1"/>
    <col min="30" max="16384" width="10.83203125" style="30"/>
  </cols>
  <sheetData>
    <row r="2" spans="2:29" x14ac:dyDescent="0.2">
      <c r="B2" s="244" t="s">
        <v>592</v>
      </c>
      <c r="C2" s="244" t="s">
        <v>591</v>
      </c>
      <c r="D2" s="244" t="s">
        <v>590</v>
      </c>
      <c r="E2" s="244" t="s">
        <v>589</v>
      </c>
      <c r="F2" s="244" t="s">
        <v>588</v>
      </c>
      <c r="G2" s="245" t="s">
        <v>587</v>
      </c>
      <c r="H2" s="245"/>
      <c r="I2" s="245"/>
      <c r="J2" s="245"/>
      <c r="K2" s="244"/>
      <c r="L2" s="244" t="s">
        <v>586</v>
      </c>
      <c r="M2" s="244" t="s">
        <v>584</v>
      </c>
      <c r="N2" s="245" t="s">
        <v>585</v>
      </c>
      <c r="O2" s="245"/>
      <c r="P2" s="245"/>
      <c r="Q2" s="244" t="s">
        <v>583</v>
      </c>
      <c r="R2" s="244"/>
      <c r="T2" s="30" t="s">
        <v>584</v>
      </c>
      <c r="U2" s="30" t="s">
        <v>594</v>
      </c>
      <c r="V2" s="30" t="s">
        <v>595</v>
      </c>
    </row>
    <row r="3" spans="2:29" x14ac:dyDescent="0.2">
      <c r="B3" s="244"/>
      <c r="C3" s="244"/>
      <c r="D3" s="244"/>
      <c r="E3" s="244"/>
      <c r="F3" s="244"/>
      <c r="G3" s="30" t="s">
        <v>580</v>
      </c>
      <c r="H3" s="30" t="s">
        <v>581</v>
      </c>
      <c r="J3" s="30" t="s">
        <v>582</v>
      </c>
      <c r="K3" s="244"/>
      <c r="L3" s="244"/>
      <c r="M3" s="244"/>
      <c r="N3" s="30" t="s">
        <v>580</v>
      </c>
      <c r="O3" s="30" t="s">
        <v>581</v>
      </c>
      <c r="P3" s="30" t="s">
        <v>582</v>
      </c>
      <c r="Q3" s="244"/>
      <c r="R3" s="244"/>
      <c r="T3" s="30" t="s">
        <v>623</v>
      </c>
      <c r="U3" s="30">
        <v>1</v>
      </c>
      <c r="V3" s="174">
        <f>U3/168</f>
        <v>5.9523809523809521E-3</v>
      </c>
      <c r="Y3" s="175"/>
      <c r="Z3" s="173"/>
      <c r="AB3" s="172"/>
      <c r="AC3" s="172"/>
    </row>
    <row r="4" spans="2:29" x14ac:dyDescent="0.2">
      <c r="B4" s="30">
        <v>20</v>
      </c>
      <c r="C4" s="30">
        <v>11.1</v>
      </c>
      <c r="D4" s="30">
        <v>0</v>
      </c>
      <c r="E4" s="30">
        <v>0</v>
      </c>
      <c r="F4" s="30" t="s">
        <v>596</v>
      </c>
      <c r="G4" s="30">
        <v>5701865</v>
      </c>
      <c r="H4" s="30">
        <v>5701893</v>
      </c>
      <c r="I4" s="30">
        <f t="shared" ref="I4:I67" si="0">H4-G4</f>
        <v>28</v>
      </c>
      <c r="J4" s="30">
        <v>-1120987</v>
      </c>
      <c r="K4" s="30" t="s">
        <v>462</v>
      </c>
      <c r="L4" s="30" t="s">
        <v>467</v>
      </c>
      <c r="M4" s="30" t="s">
        <v>466</v>
      </c>
      <c r="N4" s="30">
        <v>1</v>
      </c>
      <c r="O4" s="30">
        <v>29</v>
      </c>
      <c r="P4" s="30">
        <v>0</v>
      </c>
      <c r="Q4" s="30">
        <v>57028</v>
      </c>
      <c r="T4" s="30" t="s">
        <v>575</v>
      </c>
      <c r="U4" s="30">
        <v>1</v>
      </c>
      <c r="V4" s="174">
        <f t="shared" ref="V4:V11" si="1">U4/168</f>
        <v>5.9523809523809521E-3</v>
      </c>
      <c r="AB4" s="172"/>
      <c r="AC4" s="172"/>
    </row>
    <row r="5" spans="2:29" x14ac:dyDescent="0.2">
      <c r="B5" s="30">
        <v>1800</v>
      </c>
      <c r="C5" s="30">
        <v>19.5</v>
      </c>
      <c r="D5" s="30">
        <v>3</v>
      </c>
      <c r="E5" s="30">
        <v>3.9</v>
      </c>
      <c r="F5" s="30" t="s">
        <v>596</v>
      </c>
      <c r="G5" s="30">
        <v>5701945</v>
      </c>
      <c r="H5" s="30">
        <v>5702520</v>
      </c>
      <c r="I5" s="30">
        <f t="shared" si="0"/>
        <v>575</v>
      </c>
      <c r="J5" s="30">
        <v>-1120360</v>
      </c>
      <c r="K5" s="30" t="s">
        <v>462</v>
      </c>
      <c r="L5" s="30" t="s">
        <v>597</v>
      </c>
      <c r="M5" s="30" t="s">
        <v>469</v>
      </c>
      <c r="N5" s="30">
        <v>1</v>
      </c>
      <c r="O5" s="30">
        <v>571</v>
      </c>
      <c r="P5" s="30">
        <v>-722</v>
      </c>
      <c r="Q5" s="30">
        <v>57029</v>
      </c>
      <c r="T5" s="30" t="s">
        <v>660</v>
      </c>
      <c r="U5" s="30">
        <v>2</v>
      </c>
      <c r="V5" s="174">
        <f t="shared" si="1"/>
        <v>1.1904761904761904E-2</v>
      </c>
      <c r="AB5" s="172"/>
      <c r="AC5" s="172"/>
    </row>
    <row r="6" spans="2:29" x14ac:dyDescent="0.2">
      <c r="B6" s="30">
        <v>1261</v>
      </c>
      <c r="C6" s="30">
        <v>23.8</v>
      </c>
      <c r="D6" s="30">
        <v>1.9</v>
      </c>
      <c r="E6" s="30">
        <v>3.8</v>
      </c>
      <c r="F6" s="30" t="s">
        <v>596</v>
      </c>
      <c r="G6" s="30">
        <v>5702596</v>
      </c>
      <c r="H6" s="30">
        <v>5703027</v>
      </c>
      <c r="I6" s="30">
        <f t="shared" si="0"/>
        <v>431</v>
      </c>
      <c r="J6" s="30">
        <v>-1119853</v>
      </c>
      <c r="K6" s="30" t="s">
        <v>462</v>
      </c>
      <c r="L6" s="30" t="s">
        <v>597</v>
      </c>
      <c r="M6" s="30" t="s">
        <v>469</v>
      </c>
      <c r="N6" s="30">
        <v>628</v>
      </c>
      <c r="O6" s="30">
        <v>1051</v>
      </c>
      <c r="P6" s="30">
        <v>-242</v>
      </c>
      <c r="Q6" s="30">
        <v>57029</v>
      </c>
      <c r="T6" s="30" t="s">
        <v>558</v>
      </c>
      <c r="U6" s="30">
        <v>2</v>
      </c>
      <c r="V6" s="174">
        <f t="shared" si="1"/>
        <v>1.1904761904761904E-2</v>
      </c>
      <c r="AB6" s="173"/>
      <c r="AC6" s="173"/>
    </row>
    <row r="7" spans="2:29" x14ac:dyDescent="0.2">
      <c r="B7" s="30">
        <v>227</v>
      </c>
      <c r="C7" s="30">
        <v>16.7</v>
      </c>
      <c r="D7" s="30">
        <v>5.9</v>
      </c>
      <c r="E7" s="30">
        <v>1.1000000000000001</v>
      </c>
      <c r="F7" s="30" t="s">
        <v>596</v>
      </c>
      <c r="G7" s="30">
        <v>5704069</v>
      </c>
      <c r="H7" s="30">
        <v>5704153</v>
      </c>
      <c r="I7" s="30">
        <f t="shared" si="0"/>
        <v>84</v>
      </c>
      <c r="J7" s="30">
        <v>-1118727</v>
      </c>
      <c r="K7" s="30" t="s">
        <v>462</v>
      </c>
      <c r="L7" s="30" t="s">
        <v>598</v>
      </c>
      <c r="M7" s="30" t="s">
        <v>469</v>
      </c>
      <c r="N7" s="30">
        <v>47</v>
      </c>
      <c r="O7" s="30">
        <v>135</v>
      </c>
      <c r="P7" s="30">
        <v>-104</v>
      </c>
      <c r="Q7" s="30">
        <v>57030</v>
      </c>
      <c r="R7" s="30" t="s">
        <v>474</v>
      </c>
      <c r="T7" s="30" t="s">
        <v>604</v>
      </c>
      <c r="U7" s="30">
        <v>5</v>
      </c>
      <c r="V7" s="174">
        <f t="shared" si="1"/>
        <v>2.976190476190476E-2</v>
      </c>
    </row>
    <row r="8" spans="2:29" x14ac:dyDescent="0.2">
      <c r="B8" s="30">
        <v>243</v>
      </c>
      <c r="C8" s="30">
        <v>17.399999999999999</v>
      </c>
      <c r="D8" s="30">
        <v>0</v>
      </c>
      <c r="E8" s="30">
        <v>13.9</v>
      </c>
      <c r="F8" s="30" t="s">
        <v>596</v>
      </c>
      <c r="G8" s="30">
        <v>5704147</v>
      </c>
      <c r="H8" s="30">
        <v>5704293</v>
      </c>
      <c r="I8" s="30">
        <f t="shared" si="0"/>
        <v>146</v>
      </c>
      <c r="J8" s="30">
        <v>-1118587</v>
      </c>
      <c r="K8" s="30" t="s">
        <v>141</v>
      </c>
      <c r="L8" s="30" t="s">
        <v>599</v>
      </c>
      <c r="M8" s="30" t="s">
        <v>469</v>
      </c>
      <c r="N8" s="30">
        <v>-393</v>
      </c>
      <c r="O8" s="30">
        <v>203</v>
      </c>
      <c r="P8" s="30">
        <v>75</v>
      </c>
      <c r="Q8" s="30">
        <v>57031</v>
      </c>
      <c r="T8" s="30" t="s">
        <v>484</v>
      </c>
      <c r="U8" s="30">
        <v>5</v>
      </c>
      <c r="V8" s="174">
        <f t="shared" si="1"/>
        <v>2.976190476190476E-2</v>
      </c>
    </row>
    <row r="9" spans="2:29" x14ac:dyDescent="0.2">
      <c r="B9" s="30">
        <v>248</v>
      </c>
      <c r="C9" s="30">
        <v>21.1</v>
      </c>
      <c r="D9" s="30">
        <v>0</v>
      </c>
      <c r="E9" s="30">
        <v>7.4</v>
      </c>
      <c r="F9" s="30" t="s">
        <v>596</v>
      </c>
      <c r="G9" s="30">
        <v>5705224</v>
      </c>
      <c r="H9" s="30">
        <v>5705310</v>
      </c>
      <c r="I9" s="30">
        <f t="shared" si="0"/>
        <v>86</v>
      </c>
      <c r="J9" s="30">
        <v>-1117570</v>
      </c>
      <c r="K9" s="30" t="s">
        <v>141</v>
      </c>
      <c r="L9" s="30" t="s">
        <v>600</v>
      </c>
      <c r="M9" s="30" t="s">
        <v>469</v>
      </c>
      <c r="N9" s="30">
        <v>-6</v>
      </c>
      <c r="O9" s="30">
        <v>88</v>
      </c>
      <c r="P9" s="30">
        <v>8</v>
      </c>
      <c r="Q9" s="30">
        <v>57032</v>
      </c>
      <c r="T9" s="30" t="s">
        <v>464</v>
      </c>
      <c r="U9" s="30">
        <v>7</v>
      </c>
      <c r="V9" s="174">
        <f t="shared" si="1"/>
        <v>4.1666666666666664E-2</v>
      </c>
    </row>
    <row r="10" spans="2:29" x14ac:dyDescent="0.2">
      <c r="B10" s="30">
        <v>395</v>
      </c>
      <c r="C10" s="30">
        <v>22.2</v>
      </c>
      <c r="D10" s="30">
        <v>6.3</v>
      </c>
      <c r="E10" s="30">
        <v>6.9</v>
      </c>
      <c r="F10" s="30" t="s">
        <v>596</v>
      </c>
      <c r="G10" s="30">
        <v>5707569</v>
      </c>
      <c r="H10" s="30">
        <v>5707742</v>
      </c>
      <c r="I10" s="30">
        <f t="shared" si="0"/>
        <v>173</v>
      </c>
      <c r="J10" s="30">
        <v>-1115138</v>
      </c>
      <c r="K10" s="30" t="s">
        <v>462</v>
      </c>
      <c r="L10" s="30" t="s">
        <v>601</v>
      </c>
      <c r="M10" s="30" t="s">
        <v>469</v>
      </c>
      <c r="N10" s="30">
        <v>388</v>
      </c>
      <c r="O10" s="30">
        <v>560</v>
      </c>
      <c r="P10" s="30">
        <v>0</v>
      </c>
      <c r="Q10" s="30">
        <v>57033</v>
      </c>
      <c r="T10" s="30" t="s">
        <v>466</v>
      </c>
      <c r="U10" s="30">
        <v>38</v>
      </c>
      <c r="V10" s="174">
        <f t="shared" si="1"/>
        <v>0.22619047619047619</v>
      </c>
    </row>
    <row r="11" spans="2:29" x14ac:dyDescent="0.2">
      <c r="B11" s="30">
        <v>576</v>
      </c>
      <c r="C11" s="30">
        <v>26.1</v>
      </c>
      <c r="D11" s="30">
        <v>6.7</v>
      </c>
      <c r="E11" s="30">
        <v>7</v>
      </c>
      <c r="F11" s="30" t="s">
        <v>596</v>
      </c>
      <c r="G11" s="30">
        <v>5707923</v>
      </c>
      <c r="H11" s="30">
        <v>5708252</v>
      </c>
      <c r="I11" s="30">
        <f t="shared" si="0"/>
        <v>329</v>
      </c>
      <c r="J11" s="30">
        <v>-1114628</v>
      </c>
      <c r="K11" s="30" t="s">
        <v>141</v>
      </c>
      <c r="L11" s="30" t="s">
        <v>602</v>
      </c>
      <c r="M11" s="30" t="s">
        <v>469</v>
      </c>
      <c r="N11" s="30">
        <v>0</v>
      </c>
      <c r="O11" s="30">
        <v>341</v>
      </c>
      <c r="P11" s="30">
        <v>13</v>
      </c>
      <c r="Q11" s="30">
        <v>57034</v>
      </c>
      <c r="T11" s="30" t="s">
        <v>469</v>
      </c>
      <c r="U11" s="30">
        <v>107</v>
      </c>
      <c r="V11" s="174">
        <f t="shared" si="1"/>
        <v>0.63690476190476186</v>
      </c>
    </row>
    <row r="12" spans="2:29" x14ac:dyDescent="0.2">
      <c r="B12" s="30">
        <v>589</v>
      </c>
      <c r="C12" s="30">
        <v>21.8</v>
      </c>
      <c r="D12" s="30">
        <v>13.6</v>
      </c>
      <c r="E12" s="30">
        <v>1.5</v>
      </c>
      <c r="F12" s="30" t="s">
        <v>596</v>
      </c>
      <c r="G12" s="30">
        <v>5708269</v>
      </c>
      <c r="H12" s="30">
        <v>5708445</v>
      </c>
      <c r="I12" s="30">
        <f t="shared" si="0"/>
        <v>176</v>
      </c>
      <c r="J12" s="30">
        <v>-1114435</v>
      </c>
      <c r="K12" s="30" t="s">
        <v>141</v>
      </c>
      <c r="L12" s="30" t="s">
        <v>603</v>
      </c>
      <c r="M12" s="30" t="s">
        <v>604</v>
      </c>
      <c r="N12" s="30">
        <v>-1</v>
      </c>
      <c r="O12" s="30">
        <v>201</v>
      </c>
      <c r="P12" s="30">
        <v>4</v>
      </c>
      <c r="Q12" s="30">
        <v>57035</v>
      </c>
      <c r="U12" s="30">
        <f>SUM(U3:U11)</f>
        <v>168</v>
      </c>
    </row>
    <row r="13" spans="2:29" x14ac:dyDescent="0.2">
      <c r="B13" s="30">
        <v>2547</v>
      </c>
      <c r="C13" s="30">
        <v>24.1</v>
      </c>
      <c r="D13" s="30">
        <v>4.2</v>
      </c>
      <c r="E13" s="30">
        <v>5.8</v>
      </c>
      <c r="F13" s="30" t="s">
        <v>596</v>
      </c>
      <c r="G13" s="30">
        <v>5708521</v>
      </c>
      <c r="H13" s="30">
        <v>5709645</v>
      </c>
      <c r="I13" s="30">
        <f t="shared" si="0"/>
        <v>1124</v>
      </c>
      <c r="J13" s="30">
        <v>-1113235</v>
      </c>
      <c r="K13" s="30" t="s">
        <v>462</v>
      </c>
      <c r="L13" s="30" t="s">
        <v>597</v>
      </c>
      <c r="M13" s="30" t="s">
        <v>469</v>
      </c>
      <c r="N13" s="30">
        <v>12</v>
      </c>
      <c r="O13" s="30">
        <v>1119</v>
      </c>
      <c r="P13" s="30">
        <v>-174</v>
      </c>
      <c r="Q13" s="30">
        <v>57036</v>
      </c>
    </row>
    <row r="14" spans="2:29" x14ac:dyDescent="0.2">
      <c r="B14" s="30">
        <v>3319</v>
      </c>
      <c r="C14" s="30">
        <v>24.5</v>
      </c>
      <c r="D14" s="30">
        <v>2.7</v>
      </c>
      <c r="E14" s="30">
        <v>3.6</v>
      </c>
      <c r="F14" s="30" t="s">
        <v>605</v>
      </c>
      <c r="G14" s="30">
        <v>382951</v>
      </c>
      <c r="H14" s="30">
        <v>384085</v>
      </c>
      <c r="I14" s="30">
        <f t="shared" si="0"/>
        <v>1134</v>
      </c>
      <c r="J14" s="30">
        <v>-355214</v>
      </c>
      <c r="K14" s="30" t="s">
        <v>462</v>
      </c>
      <c r="L14" s="30" t="s">
        <v>597</v>
      </c>
      <c r="M14" s="30" t="s">
        <v>469</v>
      </c>
      <c r="N14" s="30">
        <v>2</v>
      </c>
      <c r="O14" s="30">
        <v>1126</v>
      </c>
      <c r="P14" s="30">
        <v>-167</v>
      </c>
      <c r="Q14" s="30">
        <v>59257</v>
      </c>
    </row>
    <row r="15" spans="2:29" x14ac:dyDescent="0.2">
      <c r="B15" s="30">
        <v>650</v>
      </c>
      <c r="C15" s="30">
        <v>15.1</v>
      </c>
      <c r="D15" s="30">
        <v>7.8</v>
      </c>
      <c r="E15" s="30">
        <v>0</v>
      </c>
      <c r="F15" s="30" t="s">
        <v>605</v>
      </c>
      <c r="G15" s="30">
        <v>384808</v>
      </c>
      <c r="H15" s="30">
        <v>384973</v>
      </c>
      <c r="I15" s="30">
        <f t="shared" si="0"/>
        <v>165</v>
      </c>
      <c r="J15" s="30">
        <v>-354326</v>
      </c>
      <c r="K15" s="30" t="s">
        <v>141</v>
      </c>
      <c r="L15" s="30" t="s">
        <v>601</v>
      </c>
      <c r="M15" s="30" t="s">
        <v>469</v>
      </c>
      <c r="N15" s="30">
        <v>-381</v>
      </c>
      <c r="O15" s="30">
        <v>179</v>
      </c>
      <c r="P15" s="30">
        <v>1</v>
      </c>
      <c r="Q15" s="30">
        <v>59258</v>
      </c>
    </row>
    <row r="16" spans="2:29" x14ac:dyDescent="0.2">
      <c r="B16" s="30">
        <v>2611</v>
      </c>
      <c r="C16" s="30">
        <v>20.8</v>
      </c>
      <c r="D16" s="30">
        <v>8.1999999999999993</v>
      </c>
      <c r="E16" s="30">
        <v>1.9</v>
      </c>
      <c r="F16" s="30" t="s">
        <v>605</v>
      </c>
      <c r="G16" s="30">
        <v>386129</v>
      </c>
      <c r="H16" s="30">
        <v>387289</v>
      </c>
      <c r="I16" s="30">
        <f t="shared" si="0"/>
        <v>1160</v>
      </c>
      <c r="J16" s="30">
        <v>-352010</v>
      </c>
      <c r="K16" s="30" t="s">
        <v>462</v>
      </c>
      <c r="L16" s="30" t="s">
        <v>597</v>
      </c>
      <c r="M16" s="30" t="s">
        <v>469</v>
      </c>
      <c r="N16" s="30">
        <v>1</v>
      </c>
      <c r="O16" s="30">
        <v>1234</v>
      </c>
      <c r="P16" s="30">
        <v>-59</v>
      </c>
      <c r="Q16" s="30">
        <v>59259</v>
      </c>
    </row>
    <row r="17" spans="2:18" x14ac:dyDescent="0.2">
      <c r="B17" s="30">
        <v>610</v>
      </c>
      <c r="C17" s="30">
        <v>19.100000000000001</v>
      </c>
      <c r="D17" s="30">
        <v>5.6</v>
      </c>
      <c r="E17" s="30">
        <v>0</v>
      </c>
      <c r="F17" s="30" t="s">
        <v>605</v>
      </c>
      <c r="G17" s="30">
        <v>387361</v>
      </c>
      <c r="H17" s="30">
        <v>387486</v>
      </c>
      <c r="I17" s="30">
        <f t="shared" si="0"/>
        <v>125</v>
      </c>
      <c r="J17" s="30">
        <v>-351813</v>
      </c>
      <c r="K17" s="30" t="s">
        <v>462</v>
      </c>
      <c r="L17" s="30" t="s">
        <v>606</v>
      </c>
      <c r="M17" s="30" t="s">
        <v>469</v>
      </c>
      <c r="N17" s="30">
        <v>96</v>
      </c>
      <c r="O17" s="30">
        <v>228</v>
      </c>
      <c r="P17" s="30">
        <v>0</v>
      </c>
      <c r="Q17" s="30">
        <v>59260</v>
      </c>
    </row>
    <row r="18" spans="2:18" x14ac:dyDescent="0.2">
      <c r="B18" s="30">
        <v>12</v>
      </c>
      <c r="C18" s="30">
        <v>4.8</v>
      </c>
      <c r="D18" s="30">
        <v>4.5</v>
      </c>
      <c r="E18" s="30">
        <v>0</v>
      </c>
      <c r="F18" s="30" t="s">
        <v>605</v>
      </c>
      <c r="G18" s="30">
        <v>387541</v>
      </c>
      <c r="H18" s="30">
        <v>387562</v>
      </c>
      <c r="I18" s="30">
        <f t="shared" si="0"/>
        <v>21</v>
      </c>
      <c r="J18" s="30">
        <v>-351737</v>
      </c>
      <c r="K18" s="30" t="s">
        <v>462</v>
      </c>
      <c r="L18" s="30" t="s">
        <v>607</v>
      </c>
      <c r="M18" s="30" t="s">
        <v>466</v>
      </c>
      <c r="N18" s="30">
        <v>1</v>
      </c>
      <c r="O18" s="30">
        <v>23</v>
      </c>
      <c r="P18" s="30">
        <v>0</v>
      </c>
      <c r="Q18" s="30">
        <v>59261</v>
      </c>
    </row>
    <row r="19" spans="2:18" x14ac:dyDescent="0.2">
      <c r="B19" s="30">
        <v>12</v>
      </c>
      <c r="C19" s="30">
        <v>12</v>
      </c>
      <c r="D19" s="30">
        <v>7.9</v>
      </c>
      <c r="E19" s="30">
        <v>2.5</v>
      </c>
      <c r="F19" s="30" t="s">
        <v>605</v>
      </c>
      <c r="G19" s="30">
        <v>388503</v>
      </c>
      <c r="H19" s="30">
        <v>388540</v>
      </c>
      <c r="I19" s="30">
        <f t="shared" si="0"/>
        <v>37</v>
      </c>
      <c r="J19" s="30">
        <v>-350759</v>
      </c>
      <c r="K19" s="30" t="s">
        <v>462</v>
      </c>
      <c r="L19" s="30" t="s">
        <v>608</v>
      </c>
      <c r="M19" s="30" t="s">
        <v>466</v>
      </c>
      <c r="N19" s="30">
        <v>1</v>
      </c>
      <c r="O19" s="30">
        <v>40</v>
      </c>
      <c r="P19" s="30">
        <v>0</v>
      </c>
      <c r="Q19" s="30">
        <v>59262</v>
      </c>
    </row>
    <row r="20" spans="2:18" x14ac:dyDescent="0.2">
      <c r="B20" s="30">
        <v>2274</v>
      </c>
      <c r="C20" s="30">
        <v>23.1</v>
      </c>
      <c r="D20" s="30">
        <v>2.9</v>
      </c>
      <c r="E20" s="30">
        <v>2.7</v>
      </c>
      <c r="F20" s="30" t="s">
        <v>605</v>
      </c>
      <c r="G20" s="30">
        <v>388563</v>
      </c>
      <c r="H20" s="30">
        <v>389747</v>
      </c>
      <c r="I20" s="30">
        <f t="shared" si="0"/>
        <v>1184</v>
      </c>
      <c r="J20" s="30">
        <v>-349552</v>
      </c>
      <c r="K20" s="30" t="s">
        <v>462</v>
      </c>
      <c r="L20" s="30" t="s">
        <v>597</v>
      </c>
      <c r="M20" s="30" t="s">
        <v>469</v>
      </c>
      <c r="N20" s="30">
        <v>1</v>
      </c>
      <c r="O20" s="30">
        <v>1252</v>
      </c>
      <c r="P20" s="30">
        <v>-41</v>
      </c>
      <c r="Q20" s="30">
        <v>59263</v>
      </c>
    </row>
    <row r="21" spans="2:18" x14ac:dyDescent="0.2">
      <c r="B21" s="30">
        <v>13</v>
      </c>
      <c r="C21" s="30">
        <v>22.1</v>
      </c>
      <c r="D21" s="30">
        <v>6.4</v>
      </c>
      <c r="E21" s="30">
        <v>0</v>
      </c>
      <c r="F21" s="30" t="s">
        <v>605</v>
      </c>
      <c r="G21" s="30">
        <v>390625</v>
      </c>
      <c r="H21" s="30">
        <v>390671</v>
      </c>
      <c r="I21" s="30">
        <f t="shared" si="0"/>
        <v>46</v>
      </c>
      <c r="J21" s="30">
        <v>-348628</v>
      </c>
      <c r="K21" s="30" t="s">
        <v>462</v>
      </c>
      <c r="L21" s="30" t="s">
        <v>609</v>
      </c>
      <c r="M21" s="30" t="s">
        <v>466</v>
      </c>
      <c r="N21" s="30">
        <v>1</v>
      </c>
      <c r="O21" s="30">
        <v>50</v>
      </c>
      <c r="P21" s="30">
        <v>0</v>
      </c>
      <c r="Q21" s="30">
        <v>59264</v>
      </c>
    </row>
    <row r="22" spans="2:18" x14ac:dyDescent="0.2">
      <c r="B22" s="30">
        <v>3879</v>
      </c>
      <c r="C22" s="30">
        <v>22.5</v>
      </c>
      <c r="D22" s="30">
        <v>1.9</v>
      </c>
      <c r="E22" s="30">
        <v>5.3</v>
      </c>
      <c r="F22" s="30" t="s">
        <v>605</v>
      </c>
      <c r="G22" s="30">
        <v>391230</v>
      </c>
      <c r="H22" s="30">
        <v>392388</v>
      </c>
      <c r="I22" s="30">
        <f t="shared" si="0"/>
        <v>1158</v>
      </c>
      <c r="J22" s="30">
        <v>-346911</v>
      </c>
      <c r="K22" s="30" t="s">
        <v>462</v>
      </c>
      <c r="L22" s="30" t="s">
        <v>597</v>
      </c>
      <c r="M22" s="30" t="s">
        <v>469</v>
      </c>
      <c r="N22" s="30">
        <v>1</v>
      </c>
      <c r="O22" s="30">
        <v>1121</v>
      </c>
      <c r="P22" s="30">
        <v>-172</v>
      </c>
      <c r="Q22" s="30">
        <v>59265</v>
      </c>
    </row>
    <row r="23" spans="2:18" x14ac:dyDescent="0.2">
      <c r="B23" s="30">
        <v>274</v>
      </c>
      <c r="C23" s="30">
        <v>30.9</v>
      </c>
      <c r="D23" s="30">
        <v>0</v>
      </c>
      <c r="E23" s="30">
        <v>0</v>
      </c>
      <c r="F23" s="30" t="s">
        <v>610</v>
      </c>
      <c r="G23" s="30">
        <v>2572896</v>
      </c>
      <c r="H23" s="30">
        <v>2572989</v>
      </c>
      <c r="I23" s="30">
        <f t="shared" si="0"/>
        <v>93</v>
      </c>
      <c r="J23" s="30">
        <v>-974460</v>
      </c>
      <c r="K23" s="30" t="s">
        <v>141</v>
      </c>
      <c r="L23" s="30" t="s">
        <v>597</v>
      </c>
      <c r="M23" s="30" t="s">
        <v>469</v>
      </c>
      <c r="N23" s="30">
        <v>-1146</v>
      </c>
      <c r="O23" s="30">
        <v>147</v>
      </c>
      <c r="P23" s="30">
        <v>54</v>
      </c>
      <c r="Q23" s="30">
        <v>32525</v>
      </c>
    </row>
    <row r="24" spans="2:18" x14ac:dyDescent="0.2">
      <c r="B24" s="30">
        <v>488</v>
      </c>
      <c r="C24" s="30">
        <v>16.8</v>
      </c>
      <c r="D24" s="30">
        <v>0</v>
      </c>
      <c r="E24" s="30">
        <v>0</v>
      </c>
      <c r="F24" s="30" t="s">
        <v>610</v>
      </c>
      <c r="G24" s="30">
        <v>2583350</v>
      </c>
      <c r="H24" s="30">
        <v>2583456</v>
      </c>
      <c r="I24" s="30">
        <f t="shared" si="0"/>
        <v>106</v>
      </c>
      <c r="J24" s="30">
        <v>-963993</v>
      </c>
      <c r="K24" s="30" t="s">
        <v>462</v>
      </c>
      <c r="L24" s="30" t="s">
        <v>611</v>
      </c>
      <c r="M24" s="30" t="s">
        <v>469</v>
      </c>
      <c r="N24" s="30">
        <v>36</v>
      </c>
      <c r="O24" s="30">
        <v>142</v>
      </c>
      <c r="P24" s="30">
        <v>-46</v>
      </c>
      <c r="Q24" s="30">
        <v>32526</v>
      </c>
    </row>
    <row r="25" spans="2:18" x14ac:dyDescent="0.2">
      <c r="B25" s="30">
        <v>2863</v>
      </c>
      <c r="C25" s="30">
        <v>22.5</v>
      </c>
      <c r="D25" s="30">
        <v>2.8</v>
      </c>
      <c r="E25" s="30">
        <v>5.3</v>
      </c>
      <c r="F25" s="30" t="s">
        <v>610</v>
      </c>
      <c r="G25" s="30">
        <v>2583874</v>
      </c>
      <c r="H25" s="30">
        <v>2584858</v>
      </c>
      <c r="I25" s="30">
        <f t="shared" si="0"/>
        <v>984</v>
      </c>
      <c r="J25" s="30">
        <v>-962591</v>
      </c>
      <c r="K25" s="30" t="s">
        <v>141</v>
      </c>
      <c r="L25" s="30" t="s">
        <v>597</v>
      </c>
      <c r="M25" s="30" t="s">
        <v>469</v>
      </c>
      <c r="N25" s="30">
        <v>-319</v>
      </c>
      <c r="O25" s="30">
        <v>974</v>
      </c>
      <c r="P25" s="30">
        <v>13</v>
      </c>
      <c r="Q25" s="30">
        <v>32527</v>
      </c>
    </row>
    <row r="26" spans="2:18" x14ac:dyDescent="0.2">
      <c r="B26" s="30">
        <v>16</v>
      </c>
      <c r="C26" s="30">
        <v>28.5</v>
      </c>
      <c r="D26" s="30">
        <v>0</v>
      </c>
      <c r="E26" s="30">
        <v>5.6</v>
      </c>
      <c r="F26" s="30" t="s">
        <v>610</v>
      </c>
      <c r="G26" s="30">
        <v>2584912</v>
      </c>
      <c r="H26" s="30">
        <v>2584986</v>
      </c>
      <c r="I26" s="30">
        <f t="shared" si="0"/>
        <v>74</v>
      </c>
      <c r="J26" s="30">
        <v>-962463</v>
      </c>
      <c r="K26" s="30" t="s">
        <v>462</v>
      </c>
      <c r="L26" s="30" t="s">
        <v>463</v>
      </c>
      <c r="M26" s="30" t="s">
        <v>464</v>
      </c>
      <c r="N26" s="30">
        <v>1</v>
      </c>
      <c r="O26" s="30">
        <v>71</v>
      </c>
      <c r="P26" s="30">
        <v>0</v>
      </c>
      <c r="Q26" s="30">
        <v>32528</v>
      </c>
    </row>
    <row r="27" spans="2:18" x14ac:dyDescent="0.2">
      <c r="B27" s="30">
        <v>15</v>
      </c>
      <c r="C27" s="30">
        <v>20</v>
      </c>
      <c r="D27" s="30">
        <v>0</v>
      </c>
      <c r="E27" s="30">
        <v>0</v>
      </c>
      <c r="F27" s="30" t="s">
        <v>610</v>
      </c>
      <c r="G27" s="30">
        <v>2597392</v>
      </c>
      <c r="H27" s="30">
        <v>2597420</v>
      </c>
      <c r="I27" s="30">
        <f t="shared" si="0"/>
        <v>28</v>
      </c>
      <c r="J27" s="30">
        <v>-950029</v>
      </c>
      <c r="K27" s="30" t="s">
        <v>462</v>
      </c>
      <c r="L27" s="30" t="s">
        <v>463</v>
      </c>
      <c r="M27" s="30" t="s">
        <v>464</v>
      </c>
      <c r="N27" s="30">
        <v>1</v>
      </c>
      <c r="O27" s="30">
        <v>29</v>
      </c>
      <c r="P27" s="30">
        <v>0</v>
      </c>
      <c r="Q27" s="30">
        <v>32529</v>
      </c>
    </row>
    <row r="28" spans="2:18" x14ac:dyDescent="0.2">
      <c r="B28" s="30">
        <v>282</v>
      </c>
      <c r="C28" s="30">
        <v>22.8</v>
      </c>
      <c r="D28" s="30">
        <v>0</v>
      </c>
      <c r="E28" s="30">
        <v>1.8</v>
      </c>
      <c r="F28" s="30" t="s">
        <v>610</v>
      </c>
      <c r="G28" s="30">
        <v>2602991</v>
      </c>
      <c r="H28" s="30">
        <v>2603048</v>
      </c>
      <c r="I28" s="30">
        <f t="shared" si="0"/>
        <v>57</v>
      </c>
      <c r="J28" s="30">
        <v>-944401</v>
      </c>
      <c r="K28" s="30" t="s">
        <v>141</v>
      </c>
      <c r="L28" s="30" t="s">
        <v>612</v>
      </c>
      <c r="M28" s="30" t="s">
        <v>469</v>
      </c>
      <c r="N28" s="30">
        <v>-84</v>
      </c>
      <c r="O28" s="30">
        <v>376</v>
      </c>
      <c r="P28" s="30">
        <v>320</v>
      </c>
      <c r="Q28" s="30">
        <v>32530</v>
      </c>
    </row>
    <row r="29" spans="2:18" x14ac:dyDescent="0.2">
      <c r="B29" s="30">
        <v>275</v>
      </c>
      <c r="C29" s="30">
        <v>24.5</v>
      </c>
      <c r="D29" s="30">
        <v>5.3</v>
      </c>
      <c r="E29" s="30">
        <v>0</v>
      </c>
      <c r="F29" s="30" t="s">
        <v>610</v>
      </c>
      <c r="G29" s="30">
        <v>2603048</v>
      </c>
      <c r="H29" s="30">
        <v>2603141</v>
      </c>
      <c r="I29" s="30">
        <f t="shared" si="0"/>
        <v>93</v>
      </c>
      <c r="J29" s="30">
        <v>-944308</v>
      </c>
      <c r="K29" s="30" t="s">
        <v>141</v>
      </c>
      <c r="L29" s="30" t="s">
        <v>612</v>
      </c>
      <c r="M29" s="30" t="s">
        <v>469</v>
      </c>
      <c r="N29" s="30">
        <v>-241</v>
      </c>
      <c r="O29" s="30">
        <v>219</v>
      </c>
      <c r="P29" s="30">
        <v>121</v>
      </c>
      <c r="Q29" s="30">
        <v>32530</v>
      </c>
      <c r="R29" s="30" t="s">
        <v>474</v>
      </c>
    </row>
    <row r="30" spans="2:18" x14ac:dyDescent="0.2">
      <c r="B30" s="30">
        <v>16</v>
      </c>
      <c r="C30" s="30">
        <v>18.3</v>
      </c>
      <c r="D30" s="30">
        <v>2.2000000000000002</v>
      </c>
      <c r="E30" s="30">
        <v>2.2000000000000002</v>
      </c>
      <c r="F30" s="30" t="s">
        <v>610</v>
      </c>
      <c r="G30" s="30">
        <v>2604724</v>
      </c>
      <c r="H30" s="30">
        <v>2604769</v>
      </c>
      <c r="I30" s="30">
        <f t="shared" si="0"/>
        <v>45</v>
      </c>
      <c r="J30" s="30">
        <v>-942680</v>
      </c>
      <c r="K30" s="30" t="s">
        <v>462</v>
      </c>
      <c r="L30" s="30" t="s">
        <v>613</v>
      </c>
      <c r="M30" s="30" t="s">
        <v>466</v>
      </c>
      <c r="N30" s="30">
        <v>1</v>
      </c>
      <c r="O30" s="30">
        <v>46</v>
      </c>
      <c r="P30" s="30">
        <v>0</v>
      </c>
      <c r="Q30" s="30">
        <v>32531</v>
      </c>
    </row>
    <row r="31" spans="2:18" x14ac:dyDescent="0.2">
      <c r="B31" s="30">
        <v>14</v>
      </c>
      <c r="C31" s="30">
        <v>9</v>
      </c>
      <c r="D31" s="30">
        <v>5.0999999999999996</v>
      </c>
      <c r="E31" s="30">
        <v>5.0999999999999996</v>
      </c>
      <c r="F31" s="30" t="s">
        <v>610</v>
      </c>
      <c r="G31" s="30">
        <v>2605002</v>
      </c>
      <c r="H31" s="30">
        <v>2605040</v>
      </c>
      <c r="I31" s="30">
        <f t="shared" si="0"/>
        <v>38</v>
      </c>
      <c r="J31" s="30">
        <v>-942409</v>
      </c>
      <c r="K31" s="30" t="s">
        <v>462</v>
      </c>
      <c r="L31" s="30" t="s">
        <v>614</v>
      </c>
      <c r="M31" s="30" t="s">
        <v>466</v>
      </c>
      <c r="N31" s="30">
        <v>1</v>
      </c>
      <c r="O31" s="30">
        <v>39</v>
      </c>
      <c r="P31" s="30">
        <v>0</v>
      </c>
      <c r="Q31" s="30">
        <v>32532</v>
      </c>
    </row>
    <row r="32" spans="2:18" x14ac:dyDescent="0.2">
      <c r="B32" s="30">
        <v>18</v>
      </c>
      <c r="C32" s="30">
        <v>8.8000000000000007</v>
      </c>
      <c r="D32" s="30">
        <v>5.6</v>
      </c>
      <c r="E32" s="30">
        <v>0</v>
      </c>
      <c r="F32" s="30" t="s">
        <v>610</v>
      </c>
      <c r="G32" s="30">
        <v>2605338</v>
      </c>
      <c r="H32" s="30">
        <v>2605373</v>
      </c>
      <c r="I32" s="30">
        <f t="shared" si="0"/>
        <v>35</v>
      </c>
      <c r="J32" s="30">
        <v>-942076</v>
      </c>
      <c r="K32" s="30" t="s">
        <v>462</v>
      </c>
      <c r="L32" s="30" t="s">
        <v>615</v>
      </c>
      <c r="M32" s="30" t="s">
        <v>466</v>
      </c>
      <c r="N32" s="30">
        <v>1</v>
      </c>
      <c r="O32" s="30">
        <v>38</v>
      </c>
      <c r="P32" s="30">
        <v>0</v>
      </c>
      <c r="Q32" s="30">
        <v>32533</v>
      </c>
    </row>
    <row r="33" spans="2:17" x14ac:dyDescent="0.2">
      <c r="B33" s="30">
        <v>14</v>
      </c>
      <c r="C33" s="30">
        <v>15.9</v>
      </c>
      <c r="D33" s="30">
        <v>2</v>
      </c>
      <c r="E33" s="30">
        <v>8.5</v>
      </c>
      <c r="F33" s="30" t="s">
        <v>610</v>
      </c>
      <c r="G33" s="30">
        <v>2607053</v>
      </c>
      <c r="H33" s="30">
        <v>2607102</v>
      </c>
      <c r="I33" s="30">
        <f t="shared" si="0"/>
        <v>49</v>
      </c>
      <c r="J33" s="30">
        <v>-940347</v>
      </c>
      <c r="K33" s="30" t="s">
        <v>462</v>
      </c>
      <c r="L33" s="30" t="s">
        <v>616</v>
      </c>
      <c r="M33" s="30" t="s">
        <v>466</v>
      </c>
      <c r="N33" s="30">
        <v>1</v>
      </c>
      <c r="O33" s="30">
        <v>47</v>
      </c>
      <c r="P33" s="30">
        <v>0</v>
      </c>
      <c r="Q33" s="30">
        <v>32534</v>
      </c>
    </row>
    <row r="34" spans="2:17" x14ac:dyDescent="0.2">
      <c r="B34" s="30">
        <v>769</v>
      </c>
      <c r="C34" s="30">
        <v>17</v>
      </c>
      <c r="D34" s="30">
        <v>7.4</v>
      </c>
      <c r="E34" s="30">
        <v>1.3</v>
      </c>
      <c r="F34" s="30" t="s">
        <v>610</v>
      </c>
      <c r="G34" s="30">
        <v>2607152</v>
      </c>
      <c r="H34" s="30">
        <v>2607465</v>
      </c>
      <c r="I34" s="30">
        <f t="shared" si="0"/>
        <v>313</v>
      </c>
      <c r="J34" s="30">
        <v>-939984</v>
      </c>
      <c r="K34" s="30" t="s">
        <v>141</v>
      </c>
      <c r="L34" s="30" t="s">
        <v>617</v>
      </c>
      <c r="M34" s="30" t="s">
        <v>469</v>
      </c>
      <c r="N34" s="30">
        <v>-7</v>
      </c>
      <c r="O34" s="30">
        <v>508</v>
      </c>
      <c r="P34" s="30">
        <v>157</v>
      </c>
      <c r="Q34" s="30">
        <v>32535</v>
      </c>
    </row>
    <row r="35" spans="2:17" x14ac:dyDescent="0.2">
      <c r="B35" s="30">
        <v>14</v>
      </c>
      <c r="C35" s="30">
        <v>14.9</v>
      </c>
      <c r="D35" s="30">
        <v>5.4</v>
      </c>
      <c r="E35" s="30">
        <v>0</v>
      </c>
      <c r="F35" s="30" t="s">
        <v>610</v>
      </c>
      <c r="G35" s="30">
        <v>2611400</v>
      </c>
      <c r="H35" s="30">
        <v>2611436</v>
      </c>
      <c r="I35" s="30">
        <f t="shared" si="0"/>
        <v>36</v>
      </c>
      <c r="J35" s="30">
        <v>-936013</v>
      </c>
      <c r="K35" s="30" t="s">
        <v>462</v>
      </c>
      <c r="L35" s="30" t="s">
        <v>618</v>
      </c>
      <c r="M35" s="30" t="s">
        <v>466</v>
      </c>
      <c r="N35" s="30">
        <v>1</v>
      </c>
      <c r="O35" s="30">
        <v>39</v>
      </c>
      <c r="P35" s="30">
        <v>0</v>
      </c>
      <c r="Q35" s="30">
        <v>32536</v>
      </c>
    </row>
    <row r="36" spans="2:17" x14ac:dyDescent="0.2">
      <c r="B36" s="30">
        <v>16</v>
      </c>
      <c r="C36" s="30">
        <v>23.7</v>
      </c>
      <c r="D36" s="30">
        <v>0</v>
      </c>
      <c r="E36" s="30">
        <v>3.9</v>
      </c>
      <c r="F36" s="30" t="s">
        <v>610</v>
      </c>
      <c r="G36" s="30">
        <v>2611607</v>
      </c>
      <c r="H36" s="30">
        <v>2611659</v>
      </c>
      <c r="I36" s="30">
        <f t="shared" si="0"/>
        <v>52</v>
      </c>
      <c r="J36" s="30">
        <v>-935790</v>
      </c>
      <c r="K36" s="30" t="s">
        <v>462</v>
      </c>
      <c r="L36" s="30" t="s">
        <v>619</v>
      </c>
      <c r="M36" s="30" t="s">
        <v>466</v>
      </c>
      <c r="N36" s="30">
        <v>1</v>
      </c>
      <c r="O36" s="30">
        <v>51</v>
      </c>
      <c r="P36" s="30">
        <v>0</v>
      </c>
      <c r="Q36" s="30">
        <v>32537</v>
      </c>
    </row>
    <row r="37" spans="2:17" x14ac:dyDescent="0.2">
      <c r="B37" s="30">
        <v>298</v>
      </c>
      <c r="C37" s="30">
        <v>20.100000000000001</v>
      </c>
      <c r="D37" s="30">
        <v>1.6</v>
      </c>
      <c r="E37" s="30">
        <v>6.8</v>
      </c>
      <c r="F37" s="30" t="s">
        <v>610</v>
      </c>
      <c r="G37" s="30">
        <v>2612899</v>
      </c>
      <c r="H37" s="30">
        <v>2613021</v>
      </c>
      <c r="I37" s="30">
        <f t="shared" si="0"/>
        <v>122</v>
      </c>
      <c r="J37" s="30">
        <v>-934428</v>
      </c>
      <c r="K37" s="30" t="s">
        <v>141</v>
      </c>
      <c r="L37" s="30" t="s">
        <v>620</v>
      </c>
      <c r="M37" s="30" t="s">
        <v>469</v>
      </c>
      <c r="N37" s="30">
        <v>-1</v>
      </c>
      <c r="O37" s="30">
        <v>120</v>
      </c>
      <c r="P37" s="30">
        <v>4</v>
      </c>
      <c r="Q37" s="30">
        <v>32538</v>
      </c>
    </row>
    <row r="38" spans="2:17" x14ac:dyDescent="0.2">
      <c r="B38" s="30">
        <v>27</v>
      </c>
      <c r="C38" s="30">
        <v>8.1999999999999993</v>
      </c>
      <c r="D38" s="30">
        <v>0</v>
      </c>
      <c r="E38" s="30">
        <v>0</v>
      </c>
      <c r="F38" s="30" t="s">
        <v>610</v>
      </c>
      <c r="G38" s="30">
        <v>2618047</v>
      </c>
      <c r="H38" s="30">
        <v>2618085</v>
      </c>
      <c r="I38" s="30">
        <f t="shared" si="0"/>
        <v>38</v>
      </c>
      <c r="J38" s="30">
        <v>-929364</v>
      </c>
      <c r="K38" s="30" t="s">
        <v>462</v>
      </c>
      <c r="L38" s="30" t="s">
        <v>621</v>
      </c>
      <c r="M38" s="30" t="s">
        <v>466</v>
      </c>
      <c r="N38" s="30">
        <v>1</v>
      </c>
      <c r="O38" s="30">
        <v>39</v>
      </c>
      <c r="P38" s="30">
        <v>0</v>
      </c>
      <c r="Q38" s="30">
        <v>32539</v>
      </c>
    </row>
    <row r="39" spans="2:17" x14ac:dyDescent="0.2">
      <c r="B39" s="30">
        <v>226</v>
      </c>
      <c r="C39" s="30">
        <v>29.8</v>
      </c>
      <c r="D39" s="30">
        <v>2.4</v>
      </c>
      <c r="E39" s="30">
        <v>2.4</v>
      </c>
      <c r="F39" s="30" t="s">
        <v>610</v>
      </c>
      <c r="G39" s="30">
        <v>2618537</v>
      </c>
      <c r="H39" s="30">
        <v>2618663</v>
      </c>
      <c r="I39" s="30">
        <f t="shared" si="0"/>
        <v>126</v>
      </c>
      <c r="J39" s="30">
        <v>-928786</v>
      </c>
      <c r="K39" s="30" t="s">
        <v>462</v>
      </c>
      <c r="L39" s="30" t="s">
        <v>622</v>
      </c>
      <c r="M39" s="30" t="s">
        <v>623</v>
      </c>
      <c r="N39" s="30">
        <v>1500</v>
      </c>
      <c r="O39" s="30">
        <v>1626</v>
      </c>
      <c r="P39" s="30">
        <v>-10879</v>
      </c>
      <c r="Q39" s="30">
        <v>32540</v>
      </c>
    </row>
    <row r="40" spans="2:17" x14ac:dyDescent="0.2">
      <c r="B40" s="30">
        <v>12</v>
      </c>
      <c r="C40" s="30">
        <v>28.4</v>
      </c>
      <c r="D40" s="30">
        <v>3.3</v>
      </c>
      <c r="E40" s="30">
        <v>1.6</v>
      </c>
      <c r="F40" s="30" t="s">
        <v>610</v>
      </c>
      <c r="G40" s="30">
        <v>2618803</v>
      </c>
      <c r="H40" s="30">
        <v>2618863</v>
      </c>
      <c r="I40" s="30">
        <f t="shared" si="0"/>
        <v>60</v>
      </c>
      <c r="J40" s="30">
        <v>-928586</v>
      </c>
      <c r="K40" s="30" t="s">
        <v>462</v>
      </c>
      <c r="L40" s="30" t="s">
        <v>624</v>
      </c>
      <c r="M40" s="30" t="s">
        <v>466</v>
      </c>
      <c r="N40" s="30">
        <v>1</v>
      </c>
      <c r="O40" s="30">
        <v>62</v>
      </c>
      <c r="P40" s="30">
        <v>0</v>
      </c>
      <c r="Q40" s="30">
        <v>32541</v>
      </c>
    </row>
    <row r="41" spans="2:17" x14ac:dyDescent="0.2">
      <c r="B41" s="30">
        <v>316</v>
      </c>
      <c r="C41" s="30">
        <v>13.8</v>
      </c>
      <c r="D41" s="30">
        <v>1.7</v>
      </c>
      <c r="E41" s="30">
        <v>0</v>
      </c>
      <c r="F41" s="30" t="s">
        <v>610</v>
      </c>
      <c r="G41" s="30">
        <v>2619550</v>
      </c>
      <c r="H41" s="30">
        <v>2619607</v>
      </c>
      <c r="I41" s="30">
        <f t="shared" si="0"/>
        <v>57</v>
      </c>
      <c r="J41" s="30">
        <v>-927842</v>
      </c>
      <c r="K41" s="30" t="s">
        <v>462</v>
      </c>
      <c r="L41" s="30" t="s">
        <v>625</v>
      </c>
      <c r="M41" s="30" t="s">
        <v>575</v>
      </c>
      <c r="N41" s="30">
        <v>8</v>
      </c>
      <c r="O41" s="30">
        <v>66</v>
      </c>
      <c r="P41" s="30">
        <v>-7</v>
      </c>
      <c r="Q41" s="30">
        <v>32542</v>
      </c>
    </row>
    <row r="42" spans="2:17" x14ac:dyDescent="0.2">
      <c r="B42" s="30">
        <v>18</v>
      </c>
      <c r="C42" s="30">
        <v>0</v>
      </c>
      <c r="D42" s="30">
        <v>0</v>
      </c>
      <c r="E42" s="30">
        <v>0</v>
      </c>
      <c r="F42" s="30" t="s">
        <v>610</v>
      </c>
      <c r="G42" s="30">
        <v>2619699</v>
      </c>
      <c r="H42" s="30">
        <v>2619718</v>
      </c>
      <c r="I42" s="30">
        <f t="shared" si="0"/>
        <v>19</v>
      </c>
      <c r="J42" s="30">
        <v>-927731</v>
      </c>
      <c r="K42" s="30" t="s">
        <v>462</v>
      </c>
      <c r="L42" s="30" t="s">
        <v>467</v>
      </c>
      <c r="M42" s="30" t="s">
        <v>466</v>
      </c>
      <c r="N42" s="30">
        <v>1</v>
      </c>
      <c r="O42" s="30">
        <v>20</v>
      </c>
      <c r="P42" s="30">
        <v>0</v>
      </c>
      <c r="Q42" s="30">
        <v>32543</v>
      </c>
    </row>
    <row r="43" spans="2:17" x14ac:dyDescent="0.2">
      <c r="B43" s="30">
        <v>18</v>
      </c>
      <c r="C43" s="30">
        <v>15.1</v>
      </c>
      <c r="D43" s="30">
        <v>0</v>
      </c>
      <c r="E43" s="30">
        <v>2.6</v>
      </c>
      <c r="F43" s="30" t="s">
        <v>610</v>
      </c>
      <c r="G43" s="30">
        <v>2624630</v>
      </c>
      <c r="H43" s="30">
        <v>2624668</v>
      </c>
      <c r="I43" s="30">
        <f t="shared" si="0"/>
        <v>38</v>
      </c>
      <c r="J43" s="30">
        <v>-922781</v>
      </c>
      <c r="K43" s="30" t="s">
        <v>462</v>
      </c>
      <c r="L43" s="30" t="s">
        <v>463</v>
      </c>
      <c r="M43" s="30" t="s">
        <v>464</v>
      </c>
      <c r="N43" s="30">
        <v>1</v>
      </c>
      <c r="O43" s="30">
        <v>38</v>
      </c>
      <c r="P43" s="30">
        <v>0</v>
      </c>
      <c r="Q43" s="30">
        <v>32544</v>
      </c>
    </row>
    <row r="44" spans="2:17" x14ac:dyDescent="0.2">
      <c r="B44" s="30">
        <v>14</v>
      </c>
      <c r="C44" s="30">
        <v>12.7</v>
      </c>
      <c r="D44" s="30">
        <v>0</v>
      </c>
      <c r="E44" s="30">
        <v>0</v>
      </c>
      <c r="F44" s="30" t="s">
        <v>610</v>
      </c>
      <c r="G44" s="30">
        <v>2626600</v>
      </c>
      <c r="H44" s="30">
        <v>2626625</v>
      </c>
      <c r="I44" s="30">
        <f t="shared" si="0"/>
        <v>25</v>
      </c>
      <c r="J44" s="30">
        <v>-920824</v>
      </c>
      <c r="K44" s="30" t="s">
        <v>462</v>
      </c>
      <c r="L44" s="30" t="s">
        <v>626</v>
      </c>
      <c r="M44" s="30" t="s">
        <v>466</v>
      </c>
      <c r="N44" s="30">
        <v>1</v>
      </c>
      <c r="O44" s="30">
        <v>26</v>
      </c>
      <c r="P44" s="30">
        <v>0</v>
      </c>
      <c r="Q44" s="30">
        <v>32545</v>
      </c>
    </row>
    <row r="45" spans="2:17" x14ac:dyDescent="0.2">
      <c r="B45" s="30">
        <v>12</v>
      </c>
      <c r="C45" s="30">
        <v>21.7</v>
      </c>
      <c r="D45" s="30">
        <v>0</v>
      </c>
      <c r="E45" s="30">
        <v>0</v>
      </c>
      <c r="F45" s="30" t="s">
        <v>610</v>
      </c>
      <c r="G45" s="30">
        <v>2626765</v>
      </c>
      <c r="H45" s="30">
        <v>2626796</v>
      </c>
      <c r="I45" s="30">
        <f t="shared" si="0"/>
        <v>31</v>
      </c>
      <c r="J45" s="30">
        <v>-920653</v>
      </c>
      <c r="K45" s="30" t="s">
        <v>462</v>
      </c>
      <c r="L45" s="30" t="s">
        <v>627</v>
      </c>
      <c r="M45" s="30" t="s">
        <v>466</v>
      </c>
      <c r="N45" s="30">
        <v>1</v>
      </c>
      <c r="O45" s="30">
        <v>32</v>
      </c>
      <c r="P45" s="30">
        <v>0</v>
      </c>
      <c r="Q45" s="30">
        <v>32546</v>
      </c>
    </row>
    <row r="46" spans="2:17" x14ac:dyDescent="0.2">
      <c r="B46" s="30">
        <v>19</v>
      </c>
      <c r="C46" s="30">
        <v>12.7</v>
      </c>
      <c r="D46" s="30">
        <v>5.3</v>
      </c>
      <c r="E46" s="30">
        <v>5.3</v>
      </c>
      <c r="F46" s="30" t="s">
        <v>610</v>
      </c>
      <c r="G46" s="30">
        <v>2626906</v>
      </c>
      <c r="H46" s="30">
        <v>2626962</v>
      </c>
      <c r="I46" s="30">
        <f t="shared" si="0"/>
        <v>56</v>
      </c>
      <c r="J46" s="30">
        <v>-920487</v>
      </c>
      <c r="K46" s="30" t="s">
        <v>462</v>
      </c>
      <c r="L46" s="30" t="s">
        <v>628</v>
      </c>
      <c r="M46" s="30" t="s">
        <v>466</v>
      </c>
      <c r="N46" s="30">
        <v>1</v>
      </c>
      <c r="O46" s="30">
        <v>57</v>
      </c>
      <c r="P46" s="30">
        <v>0</v>
      </c>
      <c r="Q46" s="30">
        <v>32547</v>
      </c>
    </row>
    <row r="47" spans="2:17" x14ac:dyDescent="0.2">
      <c r="B47" s="30">
        <v>12</v>
      </c>
      <c r="C47" s="30">
        <v>29.6</v>
      </c>
      <c r="D47" s="30">
        <v>0</v>
      </c>
      <c r="E47" s="30">
        <v>0</v>
      </c>
      <c r="F47" s="30" t="s">
        <v>610</v>
      </c>
      <c r="G47" s="30">
        <v>2632301</v>
      </c>
      <c r="H47" s="30">
        <v>2632309</v>
      </c>
      <c r="I47" s="30">
        <f t="shared" si="0"/>
        <v>8</v>
      </c>
      <c r="J47" s="30">
        <v>-915140</v>
      </c>
      <c r="K47" s="30" t="s">
        <v>462</v>
      </c>
      <c r="L47" s="30" t="s">
        <v>629</v>
      </c>
      <c r="M47" s="30" t="s">
        <v>466</v>
      </c>
      <c r="N47" s="30">
        <v>1</v>
      </c>
      <c r="O47" s="30">
        <v>44</v>
      </c>
      <c r="P47" s="30">
        <v>0</v>
      </c>
      <c r="Q47" s="30">
        <v>32548</v>
      </c>
    </row>
    <row r="48" spans="2:17" x14ac:dyDescent="0.2">
      <c r="B48" s="30">
        <v>13</v>
      </c>
      <c r="C48" s="30">
        <v>23.5</v>
      </c>
      <c r="D48" s="30">
        <v>0</v>
      </c>
      <c r="E48" s="30">
        <v>0</v>
      </c>
      <c r="F48" s="30" t="s">
        <v>610</v>
      </c>
      <c r="G48" s="30">
        <v>2632310</v>
      </c>
      <c r="H48" s="30">
        <v>2632344</v>
      </c>
      <c r="I48" s="30">
        <f t="shared" si="0"/>
        <v>34</v>
      </c>
      <c r="J48" s="30">
        <v>-915105</v>
      </c>
      <c r="K48" s="30" t="s">
        <v>462</v>
      </c>
      <c r="L48" s="30" t="s">
        <v>630</v>
      </c>
      <c r="M48" s="30" t="s">
        <v>466</v>
      </c>
      <c r="N48" s="30">
        <v>1</v>
      </c>
      <c r="O48" s="30">
        <v>35</v>
      </c>
      <c r="P48" s="30">
        <v>0</v>
      </c>
      <c r="Q48" s="30">
        <v>32549</v>
      </c>
    </row>
    <row r="49" spans="2:17" x14ac:dyDescent="0.2">
      <c r="B49" s="30">
        <v>13</v>
      </c>
      <c r="C49" s="30">
        <v>14.8</v>
      </c>
      <c r="D49" s="30">
        <v>0</v>
      </c>
      <c r="E49" s="30">
        <v>3.2</v>
      </c>
      <c r="F49" s="30" t="s">
        <v>610</v>
      </c>
      <c r="G49" s="30">
        <v>2633983</v>
      </c>
      <c r="H49" s="30">
        <v>2634014</v>
      </c>
      <c r="I49" s="30">
        <f t="shared" si="0"/>
        <v>31</v>
      </c>
      <c r="J49" s="30">
        <v>-913435</v>
      </c>
      <c r="K49" s="30" t="s">
        <v>462</v>
      </c>
      <c r="L49" s="30" t="s">
        <v>631</v>
      </c>
      <c r="M49" s="30" t="s">
        <v>466</v>
      </c>
      <c r="N49" s="30">
        <v>1</v>
      </c>
      <c r="O49" s="30">
        <v>31</v>
      </c>
      <c r="P49" s="30">
        <v>0</v>
      </c>
      <c r="Q49" s="30">
        <v>32550</v>
      </c>
    </row>
    <row r="50" spans="2:17" x14ac:dyDescent="0.2">
      <c r="B50" s="30">
        <v>18</v>
      </c>
      <c r="C50" s="30">
        <v>4.7</v>
      </c>
      <c r="D50" s="30">
        <v>0</v>
      </c>
      <c r="E50" s="30">
        <v>0</v>
      </c>
      <c r="F50" s="30" t="s">
        <v>610</v>
      </c>
      <c r="G50" s="30">
        <v>2634610</v>
      </c>
      <c r="H50" s="30">
        <v>2634631</v>
      </c>
      <c r="I50" s="30">
        <f t="shared" si="0"/>
        <v>21</v>
      </c>
      <c r="J50" s="30">
        <v>-912818</v>
      </c>
      <c r="K50" s="30" t="s">
        <v>462</v>
      </c>
      <c r="L50" s="30" t="s">
        <v>467</v>
      </c>
      <c r="M50" s="30" t="s">
        <v>466</v>
      </c>
      <c r="N50" s="30">
        <v>1</v>
      </c>
      <c r="O50" s="30">
        <v>22</v>
      </c>
      <c r="P50" s="30">
        <v>0</v>
      </c>
      <c r="Q50" s="30">
        <v>32551</v>
      </c>
    </row>
    <row r="51" spans="2:17" x14ac:dyDescent="0.2">
      <c r="B51" s="30">
        <v>271</v>
      </c>
      <c r="C51" s="30">
        <v>16.5</v>
      </c>
      <c r="D51" s="30">
        <v>3.8</v>
      </c>
      <c r="E51" s="30">
        <v>0</v>
      </c>
      <c r="F51" s="30" t="s">
        <v>610</v>
      </c>
      <c r="G51" s="30">
        <v>2637597</v>
      </c>
      <c r="H51" s="30">
        <v>2637675</v>
      </c>
      <c r="I51" s="30">
        <f t="shared" si="0"/>
        <v>78</v>
      </c>
      <c r="J51" s="30">
        <v>-909774</v>
      </c>
      <c r="K51" s="30" t="s">
        <v>141</v>
      </c>
      <c r="L51" s="30" t="s">
        <v>598</v>
      </c>
      <c r="M51" s="30" t="s">
        <v>469</v>
      </c>
      <c r="N51" s="30">
        <v>-155</v>
      </c>
      <c r="O51" s="30">
        <v>84</v>
      </c>
      <c r="P51" s="30">
        <v>3</v>
      </c>
      <c r="Q51" s="30">
        <v>32552</v>
      </c>
    </row>
    <row r="52" spans="2:17" x14ac:dyDescent="0.2">
      <c r="B52" s="30">
        <v>243</v>
      </c>
      <c r="C52" s="30">
        <v>12</v>
      </c>
      <c r="D52" s="30">
        <v>13.2</v>
      </c>
      <c r="E52" s="30">
        <v>1.2</v>
      </c>
      <c r="F52" s="30" t="s">
        <v>610</v>
      </c>
      <c r="G52" s="30">
        <v>2642581</v>
      </c>
      <c r="H52" s="30">
        <v>2642656</v>
      </c>
      <c r="I52" s="30">
        <f t="shared" si="0"/>
        <v>75</v>
      </c>
      <c r="J52" s="30">
        <v>-904793</v>
      </c>
      <c r="K52" s="30" t="s">
        <v>141</v>
      </c>
      <c r="L52" s="30" t="s">
        <v>632</v>
      </c>
      <c r="M52" s="30" t="s">
        <v>469</v>
      </c>
      <c r="N52" s="30">
        <v>0</v>
      </c>
      <c r="O52" s="30">
        <v>85</v>
      </c>
      <c r="P52" s="30">
        <v>1</v>
      </c>
      <c r="Q52" s="30">
        <v>32553</v>
      </c>
    </row>
    <row r="53" spans="2:17" x14ac:dyDescent="0.2">
      <c r="B53" s="30">
        <v>22</v>
      </c>
      <c r="C53" s="30">
        <v>19.5</v>
      </c>
      <c r="D53" s="30">
        <v>3.4</v>
      </c>
      <c r="E53" s="30">
        <v>8.1999999999999993</v>
      </c>
      <c r="F53" s="30" t="s">
        <v>610</v>
      </c>
      <c r="G53" s="30">
        <v>2643163</v>
      </c>
      <c r="H53" s="30">
        <v>2643251</v>
      </c>
      <c r="I53" s="30">
        <f t="shared" si="0"/>
        <v>88</v>
      </c>
      <c r="J53" s="30">
        <v>-904198</v>
      </c>
      <c r="K53" s="30" t="s">
        <v>462</v>
      </c>
      <c r="L53" s="30" t="s">
        <v>633</v>
      </c>
      <c r="M53" s="30" t="s">
        <v>466</v>
      </c>
      <c r="N53" s="30">
        <v>1</v>
      </c>
      <c r="O53" s="30">
        <v>85</v>
      </c>
      <c r="P53" s="30">
        <v>0</v>
      </c>
      <c r="Q53" s="30">
        <v>32554</v>
      </c>
    </row>
    <row r="54" spans="2:17" x14ac:dyDescent="0.2">
      <c r="B54" s="30">
        <v>629</v>
      </c>
      <c r="C54" s="30">
        <v>19.7</v>
      </c>
      <c r="D54" s="30">
        <v>1.5</v>
      </c>
      <c r="E54" s="30">
        <v>1.5</v>
      </c>
      <c r="F54" s="30" t="s">
        <v>610</v>
      </c>
      <c r="G54" s="30">
        <v>2648509</v>
      </c>
      <c r="H54" s="30">
        <v>2648709</v>
      </c>
      <c r="I54" s="30">
        <f t="shared" si="0"/>
        <v>200</v>
      </c>
      <c r="J54" s="30">
        <v>-898740</v>
      </c>
      <c r="K54" s="30" t="s">
        <v>462</v>
      </c>
      <c r="L54" s="30" t="s">
        <v>634</v>
      </c>
      <c r="M54" s="30" t="s">
        <v>469</v>
      </c>
      <c r="N54" s="30">
        <v>73</v>
      </c>
      <c r="O54" s="30">
        <v>273</v>
      </c>
      <c r="P54" s="30">
        <v>-31</v>
      </c>
      <c r="Q54" s="30">
        <v>32555</v>
      </c>
    </row>
    <row r="55" spans="2:17" x14ac:dyDescent="0.2">
      <c r="B55" s="30">
        <v>257</v>
      </c>
      <c r="C55" s="30">
        <v>16.7</v>
      </c>
      <c r="D55" s="30">
        <v>0</v>
      </c>
      <c r="E55" s="30">
        <v>0</v>
      </c>
      <c r="F55" s="30" t="s">
        <v>610</v>
      </c>
      <c r="G55" s="30">
        <v>2648717</v>
      </c>
      <c r="H55" s="30">
        <v>2648764</v>
      </c>
      <c r="I55" s="30">
        <f t="shared" si="0"/>
        <v>47</v>
      </c>
      <c r="J55" s="30">
        <v>-898685</v>
      </c>
      <c r="K55" s="30" t="s">
        <v>462</v>
      </c>
      <c r="L55" s="30" t="s">
        <v>632</v>
      </c>
      <c r="M55" s="30" t="s">
        <v>469</v>
      </c>
      <c r="N55" s="30">
        <v>33</v>
      </c>
      <c r="O55" s="30">
        <v>80</v>
      </c>
      <c r="P55" s="30">
        <v>-5</v>
      </c>
      <c r="Q55" s="30">
        <v>32556</v>
      </c>
    </row>
    <row r="56" spans="2:17" x14ac:dyDescent="0.2">
      <c r="B56" s="30">
        <v>359</v>
      </c>
      <c r="C56" s="30">
        <v>21.2</v>
      </c>
      <c r="D56" s="30">
        <v>0.9</v>
      </c>
      <c r="E56" s="30">
        <v>0</v>
      </c>
      <c r="F56" s="30" t="s">
        <v>610</v>
      </c>
      <c r="G56" s="30">
        <v>2655155</v>
      </c>
      <c r="H56" s="30">
        <v>2655267</v>
      </c>
      <c r="I56" s="30">
        <f t="shared" si="0"/>
        <v>112</v>
      </c>
      <c r="J56" s="30">
        <v>-892182</v>
      </c>
      <c r="K56" s="30" t="s">
        <v>141</v>
      </c>
      <c r="L56" s="30" t="s">
        <v>601</v>
      </c>
      <c r="M56" s="30" t="s">
        <v>469</v>
      </c>
      <c r="N56" s="30">
        <v>-382</v>
      </c>
      <c r="O56" s="30">
        <v>178</v>
      </c>
      <c r="P56" s="30">
        <v>65</v>
      </c>
      <c r="Q56" s="30">
        <v>32557</v>
      </c>
    </row>
    <row r="57" spans="2:17" x14ac:dyDescent="0.2">
      <c r="B57" s="30">
        <v>24</v>
      </c>
      <c r="C57" s="30">
        <v>24.8</v>
      </c>
      <c r="D57" s="30">
        <v>4.9000000000000004</v>
      </c>
      <c r="E57" s="30">
        <v>0</v>
      </c>
      <c r="F57" s="30" t="s">
        <v>610</v>
      </c>
      <c r="G57" s="30">
        <v>2656735</v>
      </c>
      <c r="H57" s="30">
        <v>2656816</v>
      </c>
      <c r="I57" s="30">
        <f t="shared" si="0"/>
        <v>81</v>
      </c>
      <c r="J57" s="30">
        <v>-890633</v>
      </c>
      <c r="K57" s="30" t="s">
        <v>462</v>
      </c>
      <c r="L57" s="30" t="s">
        <v>635</v>
      </c>
      <c r="M57" s="30" t="s">
        <v>466</v>
      </c>
      <c r="N57" s="30">
        <v>1</v>
      </c>
      <c r="O57" s="30">
        <v>86</v>
      </c>
      <c r="P57" s="30">
        <v>0</v>
      </c>
      <c r="Q57" s="30">
        <v>32558</v>
      </c>
    </row>
    <row r="58" spans="2:17" x14ac:dyDescent="0.2">
      <c r="B58" s="30">
        <v>14</v>
      </c>
      <c r="C58" s="30">
        <v>4.9000000000000004</v>
      </c>
      <c r="D58" s="30">
        <v>0</v>
      </c>
      <c r="E58" s="30">
        <v>0</v>
      </c>
      <c r="F58" s="30" t="s">
        <v>610</v>
      </c>
      <c r="G58" s="30">
        <v>2658810</v>
      </c>
      <c r="H58" s="30">
        <v>2658830</v>
      </c>
      <c r="I58" s="30">
        <f t="shared" si="0"/>
        <v>20</v>
      </c>
      <c r="J58" s="30">
        <v>-888619</v>
      </c>
      <c r="K58" s="30" t="s">
        <v>462</v>
      </c>
      <c r="L58" s="30" t="s">
        <v>636</v>
      </c>
      <c r="M58" s="30" t="s">
        <v>466</v>
      </c>
      <c r="N58" s="30">
        <v>1</v>
      </c>
      <c r="O58" s="30">
        <v>21</v>
      </c>
      <c r="P58" s="30">
        <v>0</v>
      </c>
      <c r="Q58" s="30">
        <v>32559</v>
      </c>
    </row>
    <row r="59" spans="2:17" x14ac:dyDescent="0.2">
      <c r="B59" s="30">
        <v>235</v>
      </c>
      <c r="C59" s="30">
        <v>29.2</v>
      </c>
      <c r="D59" s="30">
        <v>0</v>
      </c>
      <c r="E59" s="30">
        <v>0</v>
      </c>
      <c r="F59" s="30" t="s">
        <v>610</v>
      </c>
      <c r="G59" s="30">
        <v>2659781</v>
      </c>
      <c r="H59" s="30">
        <v>2659852</v>
      </c>
      <c r="I59" s="30">
        <f t="shared" si="0"/>
        <v>71</v>
      </c>
      <c r="J59" s="30">
        <v>-887597</v>
      </c>
      <c r="K59" s="30" t="s">
        <v>141</v>
      </c>
      <c r="L59" s="30" t="s">
        <v>637</v>
      </c>
      <c r="M59" s="30" t="s">
        <v>469</v>
      </c>
      <c r="N59" s="30">
        <v>-84</v>
      </c>
      <c r="O59" s="30">
        <v>192</v>
      </c>
      <c r="P59" s="30">
        <v>121</v>
      </c>
      <c r="Q59" s="30">
        <v>32560</v>
      </c>
    </row>
    <row r="60" spans="2:17" x14ac:dyDescent="0.2">
      <c r="B60" s="30">
        <v>347</v>
      </c>
      <c r="C60" s="30">
        <v>23.9</v>
      </c>
      <c r="D60" s="30">
        <v>2.6</v>
      </c>
      <c r="E60" s="30">
        <v>2.6</v>
      </c>
      <c r="F60" s="30" t="s">
        <v>610</v>
      </c>
      <c r="G60" s="30">
        <v>2660477</v>
      </c>
      <c r="H60" s="30">
        <v>2660592</v>
      </c>
      <c r="I60" s="30">
        <f t="shared" si="0"/>
        <v>115</v>
      </c>
      <c r="J60" s="30">
        <v>-886857</v>
      </c>
      <c r="K60" s="30" t="s">
        <v>462</v>
      </c>
      <c r="L60" s="30" t="s">
        <v>638</v>
      </c>
      <c r="M60" s="30" t="s">
        <v>469</v>
      </c>
      <c r="N60" s="30">
        <v>163</v>
      </c>
      <c r="O60" s="30">
        <v>278</v>
      </c>
      <c r="P60" s="30">
        <v>-194</v>
      </c>
      <c r="Q60" s="30">
        <v>32561</v>
      </c>
    </row>
    <row r="61" spans="2:17" x14ac:dyDescent="0.2">
      <c r="B61" s="30">
        <v>338</v>
      </c>
      <c r="C61" s="30">
        <v>22.5</v>
      </c>
      <c r="D61" s="30">
        <v>0</v>
      </c>
      <c r="E61" s="30">
        <v>2.2000000000000002</v>
      </c>
      <c r="F61" s="30" t="s">
        <v>610</v>
      </c>
      <c r="G61" s="30">
        <v>2660796</v>
      </c>
      <c r="H61" s="30">
        <v>2660912</v>
      </c>
      <c r="I61" s="30">
        <f t="shared" si="0"/>
        <v>116</v>
      </c>
      <c r="J61" s="30">
        <v>-886537</v>
      </c>
      <c r="K61" s="30" t="s">
        <v>462</v>
      </c>
      <c r="L61" s="30" t="s">
        <v>639</v>
      </c>
      <c r="M61" s="30" t="s">
        <v>469</v>
      </c>
      <c r="N61" s="30">
        <v>2</v>
      </c>
      <c r="O61" s="30">
        <v>78</v>
      </c>
      <c r="P61" s="30">
        <v>-6</v>
      </c>
      <c r="Q61" s="30">
        <v>32562</v>
      </c>
    </row>
    <row r="62" spans="2:17" x14ac:dyDescent="0.2">
      <c r="B62" s="30">
        <v>302</v>
      </c>
      <c r="C62" s="30">
        <v>14.1</v>
      </c>
      <c r="D62" s="30">
        <v>1.4</v>
      </c>
      <c r="E62" s="30">
        <v>0</v>
      </c>
      <c r="F62" s="30" t="s">
        <v>610</v>
      </c>
      <c r="G62" s="30">
        <v>2665571</v>
      </c>
      <c r="H62" s="30">
        <v>2665641</v>
      </c>
      <c r="I62" s="30">
        <f t="shared" si="0"/>
        <v>70</v>
      </c>
      <c r="J62" s="30">
        <v>-881808</v>
      </c>
      <c r="K62" s="30" t="s">
        <v>462</v>
      </c>
      <c r="L62" s="30" t="s">
        <v>632</v>
      </c>
      <c r="M62" s="30" t="s">
        <v>469</v>
      </c>
      <c r="N62" s="30">
        <v>10</v>
      </c>
      <c r="O62" s="30">
        <v>81</v>
      </c>
      <c r="P62" s="30">
        <v>-4</v>
      </c>
      <c r="Q62" s="30">
        <v>32563</v>
      </c>
    </row>
    <row r="63" spans="2:17" x14ac:dyDescent="0.2">
      <c r="B63" s="30">
        <v>16</v>
      </c>
      <c r="C63" s="30">
        <v>0</v>
      </c>
      <c r="D63" s="30">
        <v>0</v>
      </c>
      <c r="E63" s="30">
        <v>0</v>
      </c>
      <c r="F63" s="30" t="s">
        <v>610</v>
      </c>
      <c r="G63" s="30">
        <v>2665717</v>
      </c>
      <c r="H63" s="30">
        <v>2665733</v>
      </c>
      <c r="I63" s="30">
        <f t="shared" si="0"/>
        <v>16</v>
      </c>
      <c r="J63" s="30">
        <v>-881716</v>
      </c>
      <c r="K63" s="30" t="s">
        <v>462</v>
      </c>
      <c r="L63" s="30" t="s">
        <v>467</v>
      </c>
      <c r="M63" s="30" t="s">
        <v>466</v>
      </c>
      <c r="N63" s="30">
        <v>1</v>
      </c>
      <c r="O63" s="30">
        <v>17</v>
      </c>
      <c r="P63" s="30">
        <v>0</v>
      </c>
      <c r="Q63" s="30">
        <v>32564</v>
      </c>
    </row>
    <row r="64" spans="2:17" x14ac:dyDescent="0.2">
      <c r="B64" s="30">
        <v>234</v>
      </c>
      <c r="C64" s="30">
        <v>19.399999999999999</v>
      </c>
      <c r="D64" s="30">
        <v>8.3000000000000007</v>
      </c>
      <c r="E64" s="30">
        <v>0</v>
      </c>
      <c r="F64" s="30" t="s">
        <v>610</v>
      </c>
      <c r="G64" s="30">
        <v>2666800</v>
      </c>
      <c r="H64" s="30">
        <v>2666871</v>
      </c>
      <c r="I64" s="30">
        <f t="shared" si="0"/>
        <v>71</v>
      </c>
      <c r="J64" s="30">
        <v>-880578</v>
      </c>
      <c r="K64" s="30" t="s">
        <v>462</v>
      </c>
      <c r="L64" s="30" t="s">
        <v>598</v>
      </c>
      <c r="M64" s="30" t="s">
        <v>469</v>
      </c>
      <c r="N64" s="30">
        <v>162</v>
      </c>
      <c r="O64" s="30">
        <v>239</v>
      </c>
      <c r="P64" s="30">
        <v>0</v>
      </c>
      <c r="Q64" s="30">
        <v>32565</v>
      </c>
    </row>
    <row r="65" spans="2:17" x14ac:dyDescent="0.2">
      <c r="B65" s="30">
        <v>44</v>
      </c>
      <c r="C65" s="30">
        <v>0</v>
      </c>
      <c r="D65" s="30">
        <v>0</v>
      </c>
      <c r="E65" s="30">
        <v>0</v>
      </c>
      <c r="F65" s="30" t="s">
        <v>610</v>
      </c>
      <c r="G65" s="30">
        <v>2666947</v>
      </c>
      <c r="H65" s="30">
        <v>2666984</v>
      </c>
      <c r="I65" s="30">
        <f t="shared" si="0"/>
        <v>37</v>
      </c>
      <c r="J65" s="30">
        <v>-880465</v>
      </c>
      <c r="K65" s="30" t="s">
        <v>462</v>
      </c>
      <c r="L65" s="30" t="s">
        <v>633</v>
      </c>
      <c r="M65" s="30" t="s">
        <v>466</v>
      </c>
      <c r="N65" s="30">
        <v>1</v>
      </c>
      <c r="O65" s="30">
        <v>38</v>
      </c>
      <c r="P65" s="30">
        <v>0</v>
      </c>
      <c r="Q65" s="30">
        <v>32566</v>
      </c>
    </row>
    <row r="66" spans="2:17" x14ac:dyDescent="0.2">
      <c r="B66" s="30">
        <v>555</v>
      </c>
      <c r="C66" s="30">
        <v>25.8</v>
      </c>
      <c r="D66" s="30">
        <v>6.9</v>
      </c>
      <c r="E66" s="30">
        <v>6.4</v>
      </c>
      <c r="F66" s="30" t="s">
        <v>610</v>
      </c>
      <c r="G66" s="30">
        <v>2667015</v>
      </c>
      <c r="H66" s="30">
        <v>2667262</v>
      </c>
      <c r="I66" s="30">
        <f t="shared" si="0"/>
        <v>247</v>
      </c>
      <c r="J66" s="30">
        <v>-880187</v>
      </c>
      <c r="K66" s="30" t="s">
        <v>141</v>
      </c>
      <c r="L66" s="30" t="s">
        <v>640</v>
      </c>
      <c r="M66" s="30" t="s">
        <v>469</v>
      </c>
      <c r="N66" s="30">
        <v>-11</v>
      </c>
      <c r="O66" s="30">
        <v>513</v>
      </c>
      <c r="P66" s="30">
        <v>77</v>
      </c>
      <c r="Q66" s="30">
        <v>32567</v>
      </c>
    </row>
    <row r="67" spans="2:17" x14ac:dyDescent="0.2">
      <c r="B67" s="30">
        <v>13</v>
      </c>
      <c r="C67" s="30">
        <v>20.399999999999999</v>
      </c>
      <c r="D67" s="30">
        <v>0</v>
      </c>
      <c r="E67" s="30">
        <v>4.9000000000000004</v>
      </c>
      <c r="F67" s="30" t="s">
        <v>610</v>
      </c>
      <c r="G67" s="30">
        <v>2674888</v>
      </c>
      <c r="H67" s="30">
        <v>2674930</v>
      </c>
      <c r="I67" s="30">
        <f t="shared" si="0"/>
        <v>42</v>
      </c>
      <c r="J67" s="30">
        <v>-872519</v>
      </c>
      <c r="K67" s="30" t="s">
        <v>462</v>
      </c>
      <c r="L67" s="30" t="s">
        <v>463</v>
      </c>
      <c r="M67" s="30" t="s">
        <v>464</v>
      </c>
      <c r="N67" s="30">
        <v>1</v>
      </c>
      <c r="O67" s="30">
        <v>41</v>
      </c>
      <c r="P67" s="30">
        <v>0</v>
      </c>
      <c r="Q67" s="30">
        <v>32568</v>
      </c>
    </row>
    <row r="68" spans="2:17" x14ac:dyDescent="0.2">
      <c r="B68" s="30">
        <v>271</v>
      </c>
      <c r="C68" s="30">
        <v>21.8</v>
      </c>
      <c r="D68" s="30">
        <v>0</v>
      </c>
      <c r="E68" s="30">
        <v>0</v>
      </c>
      <c r="F68" s="30" t="s">
        <v>610</v>
      </c>
      <c r="G68" s="30">
        <v>2675050</v>
      </c>
      <c r="H68" s="30">
        <v>2675127</v>
      </c>
      <c r="I68" s="30">
        <f t="shared" ref="I68:I131" si="2">H68-G68</f>
        <v>77</v>
      </c>
      <c r="J68" s="30">
        <v>-872322</v>
      </c>
      <c r="K68" s="30" t="s">
        <v>141</v>
      </c>
      <c r="L68" s="30" t="s">
        <v>641</v>
      </c>
      <c r="M68" s="30" t="s">
        <v>469</v>
      </c>
      <c r="N68" s="30">
        <v>-49</v>
      </c>
      <c r="O68" s="30">
        <v>295</v>
      </c>
      <c r="P68" s="30">
        <v>218</v>
      </c>
      <c r="Q68" s="30">
        <v>32569</v>
      </c>
    </row>
    <row r="69" spans="2:17" x14ac:dyDescent="0.2">
      <c r="B69" s="30">
        <v>1150</v>
      </c>
      <c r="C69" s="30">
        <v>22.9</v>
      </c>
      <c r="D69" s="30">
        <v>9</v>
      </c>
      <c r="E69" s="30">
        <v>1.6</v>
      </c>
      <c r="F69" s="30" t="s">
        <v>610</v>
      </c>
      <c r="G69" s="30">
        <v>2675972</v>
      </c>
      <c r="H69" s="30">
        <v>2676491</v>
      </c>
      <c r="I69" s="30">
        <f t="shared" si="2"/>
        <v>519</v>
      </c>
      <c r="J69" s="30">
        <v>-870958</v>
      </c>
      <c r="K69" s="30" t="s">
        <v>462</v>
      </c>
      <c r="L69" s="30" t="s">
        <v>601</v>
      </c>
      <c r="M69" s="30" t="s">
        <v>469</v>
      </c>
      <c r="N69" s="30">
        <v>3</v>
      </c>
      <c r="O69" s="30">
        <v>560</v>
      </c>
      <c r="P69" s="30">
        <v>0</v>
      </c>
      <c r="Q69" s="30">
        <v>32570</v>
      </c>
    </row>
    <row r="70" spans="2:17" x14ac:dyDescent="0.2">
      <c r="B70" s="30">
        <v>16</v>
      </c>
      <c r="C70" s="30">
        <v>0</v>
      </c>
      <c r="D70" s="30">
        <v>0</v>
      </c>
      <c r="E70" s="30">
        <v>0</v>
      </c>
      <c r="F70" s="30" t="s">
        <v>610</v>
      </c>
      <c r="G70" s="30">
        <v>2676564</v>
      </c>
      <c r="H70" s="30">
        <v>2676581</v>
      </c>
      <c r="I70" s="30">
        <f t="shared" si="2"/>
        <v>17</v>
      </c>
      <c r="J70" s="30">
        <v>-870868</v>
      </c>
      <c r="K70" s="30" t="s">
        <v>462</v>
      </c>
      <c r="L70" s="30" t="s">
        <v>467</v>
      </c>
      <c r="M70" s="30" t="s">
        <v>466</v>
      </c>
      <c r="N70" s="30">
        <v>1</v>
      </c>
      <c r="O70" s="30">
        <v>18</v>
      </c>
      <c r="P70" s="30">
        <v>0</v>
      </c>
      <c r="Q70" s="30">
        <v>32571</v>
      </c>
    </row>
    <row r="71" spans="2:17" x14ac:dyDescent="0.2">
      <c r="B71" s="30">
        <v>250</v>
      </c>
      <c r="C71" s="30">
        <v>30.1</v>
      </c>
      <c r="D71" s="30">
        <v>1.6</v>
      </c>
      <c r="E71" s="30">
        <v>2.4</v>
      </c>
      <c r="F71" s="30" t="s">
        <v>610</v>
      </c>
      <c r="G71" s="30">
        <v>2677556</v>
      </c>
      <c r="H71" s="30">
        <v>2677681</v>
      </c>
      <c r="I71" s="30">
        <f t="shared" si="2"/>
        <v>125</v>
      </c>
      <c r="J71" s="30">
        <v>-869768</v>
      </c>
      <c r="K71" s="30" t="s">
        <v>141</v>
      </c>
      <c r="L71" s="30" t="s">
        <v>642</v>
      </c>
      <c r="M71" s="30" t="s">
        <v>469</v>
      </c>
      <c r="N71" s="30">
        <v>-257</v>
      </c>
      <c r="O71" s="30">
        <v>125</v>
      </c>
      <c r="P71" s="30">
        <v>1</v>
      </c>
      <c r="Q71" s="30">
        <v>32572</v>
      </c>
    </row>
    <row r="72" spans="2:17" x14ac:dyDescent="0.2">
      <c r="B72" s="30">
        <v>394</v>
      </c>
      <c r="C72" s="30">
        <v>16.3</v>
      </c>
      <c r="D72" s="30">
        <v>0</v>
      </c>
      <c r="E72" s="30">
        <v>0</v>
      </c>
      <c r="F72" s="30" t="s">
        <v>610</v>
      </c>
      <c r="G72" s="30">
        <v>2681026</v>
      </c>
      <c r="H72" s="30">
        <v>2681124</v>
      </c>
      <c r="I72" s="30">
        <f t="shared" si="2"/>
        <v>98</v>
      </c>
      <c r="J72" s="30">
        <v>-866325</v>
      </c>
      <c r="K72" s="30" t="s">
        <v>462</v>
      </c>
      <c r="L72" s="30" t="s">
        <v>632</v>
      </c>
      <c r="M72" s="30" t="s">
        <v>469</v>
      </c>
      <c r="N72" s="30">
        <v>7</v>
      </c>
      <c r="O72" s="30">
        <v>141</v>
      </c>
      <c r="P72" s="30">
        <v>0</v>
      </c>
      <c r="Q72" s="30">
        <v>32573</v>
      </c>
    </row>
    <row r="73" spans="2:17" x14ac:dyDescent="0.2">
      <c r="B73" s="30">
        <v>371</v>
      </c>
      <c r="C73" s="30">
        <v>18.3</v>
      </c>
      <c r="D73" s="30">
        <v>2.1</v>
      </c>
      <c r="E73" s="30">
        <v>1.4</v>
      </c>
      <c r="F73" s="30" t="s">
        <v>610</v>
      </c>
      <c r="G73" s="30">
        <v>2681908</v>
      </c>
      <c r="H73" s="30">
        <v>2682051</v>
      </c>
      <c r="I73" s="30">
        <f t="shared" si="2"/>
        <v>143</v>
      </c>
      <c r="J73" s="30">
        <v>-865398</v>
      </c>
      <c r="K73" s="30" t="s">
        <v>462</v>
      </c>
      <c r="L73" s="30" t="s">
        <v>611</v>
      </c>
      <c r="M73" s="30" t="s">
        <v>469</v>
      </c>
      <c r="N73" s="30">
        <v>38</v>
      </c>
      <c r="O73" s="30">
        <v>182</v>
      </c>
      <c r="P73" s="30">
        <v>-6</v>
      </c>
      <c r="Q73" s="30">
        <v>32574</v>
      </c>
    </row>
    <row r="74" spans="2:17" x14ac:dyDescent="0.2">
      <c r="B74" s="30">
        <v>456</v>
      </c>
      <c r="C74" s="30">
        <v>18.399999999999999</v>
      </c>
      <c r="D74" s="30">
        <v>8.9</v>
      </c>
      <c r="E74" s="30">
        <v>0.6</v>
      </c>
      <c r="F74" s="30" t="s">
        <v>610</v>
      </c>
      <c r="G74" s="30">
        <v>2684549</v>
      </c>
      <c r="H74" s="30">
        <v>2684716</v>
      </c>
      <c r="I74" s="30">
        <f t="shared" si="2"/>
        <v>167</v>
      </c>
      <c r="J74" s="30">
        <v>-862733</v>
      </c>
      <c r="K74" s="30" t="s">
        <v>141</v>
      </c>
      <c r="L74" s="30" t="s">
        <v>643</v>
      </c>
      <c r="M74" s="30" t="s">
        <v>469</v>
      </c>
      <c r="N74" s="30">
        <v>-4</v>
      </c>
      <c r="O74" s="30">
        <v>169</v>
      </c>
      <c r="P74" s="30">
        <v>2</v>
      </c>
      <c r="Q74" s="30">
        <v>32575</v>
      </c>
    </row>
    <row r="75" spans="2:17" x14ac:dyDescent="0.2">
      <c r="B75" s="30">
        <v>17</v>
      </c>
      <c r="C75" s="30">
        <v>22.2</v>
      </c>
      <c r="D75" s="30">
        <v>3.9</v>
      </c>
      <c r="E75" s="30">
        <v>0</v>
      </c>
      <c r="F75" s="30" t="s">
        <v>610</v>
      </c>
      <c r="G75" s="30">
        <v>2685343</v>
      </c>
      <c r="H75" s="30">
        <v>2685394</v>
      </c>
      <c r="I75" s="30">
        <f t="shared" si="2"/>
        <v>51</v>
      </c>
      <c r="J75" s="30">
        <v>-862055</v>
      </c>
      <c r="K75" s="30" t="s">
        <v>462</v>
      </c>
      <c r="L75" s="30" t="s">
        <v>644</v>
      </c>
      <c r="M75" s="30" t="s">
        <v>466</v>
      </c>
      <c r="N75" s="30">
        <v>1</v>
      </c>
      <c r="O75" s="30">
        <v>54</v>
      </c>
      <c r="P75" s="30">
        <v>0</v>
      </c>
      <c r="Q75" s="30">
        <v>32576</v>
      </c>
    </row>
    <row r="76" spans="2:17" x14ac:dyDescent="0.2">
      <c r="B76" s="30">
        <v>12</v>
      </c>
      <c r="C76" s="30">
        <v>15.7</v>
      </c>
      <c r="D76" s="30">
        <v>2.6</v>
      </c>
      <c r="E76" s="30">
        <v>5.3</v>
      </c>
      <c r="F76" s="30" t="s">
        <v>610</v>
      </c>
      <c r="G76" s="30">
        <v>2686474</v>
      </c>
      <c r="H76" s="30">
        <v>2686512</v>
      </c>
      <c r="I76" s="30">
        <f t="shared" si="2"/>
        <v>38</v>
      </c>
      <c r="J76" s="30">
        <v>-860937</v>
      </c>
      <c r="K76" s="30" t="s">
        <v>462</v>
      </c>
      <c r="L76" s="30" t="s">
        <v>645</v>
      </c>
      <c r="M76" s="30" t="s">
        <v>466</v>
      </c>
      <c r="N76" s="30">
        <v>1</v>
      </c>
      <c r="O76" s="30">
        <v>38</v>
      </c>
      <c r="P76" s="30">
        <v>0</v>
      </c>
      <c r="Q76" s="30">
        <v>32577</v>
      </c>
    </row>
    <row r="77" spans="2:17" x14ac:dyDescent="0.2">
      <c r="B77" s="30">
        <v>242</v>
      </c>
      <c r="C77" s="30">
        <v>11.3</v>
      </c>
      <c r="D77" s="30">
        <v>15.1</v>
      </c>
      <c r="E77" s="30">
        <v>3</v>
      </c>
      <c r="F77" s="30" t="s">
        <v>610</v>
      </c>
      <c r="G77" s="30">
        <v>2686703</v>
      </c>
      <c r="H77" s="30">
        <v>2686821</v>
      </c>
      <c r="I77" s="30">
        <f t="shared" si="2"/>
        <v>118</v>
      </c>
      <c r="J77" s="30">
        <v>-860628</v>
      </c>
      <c r="K77" s="30" t="s">
        <v>141</v>
      </c>
      <c r="L77" s="30" t="s">
        <v>646</v>
      </c>
      <c r="M77" s="30" t="s">
        <v>469</v>
      </c>
      <c r="N77" s="30">
        <v>-325</v>
      </c>
      <c r="O77" s="30">
        <v>166</v>
      </c>
      <c r="P77" s="30">
        <v>34</v>
      </c>
      <c r="Q77" s="30">
        <v>32578</v>
      </c>
    </row>
    <row r="78" spans="2:17" x14ac:dyDescent="0.2">
      <c r="B78" s="30">
        <v>16</v>
      </c>
      <c r="C78" s="30">
        <v>25.5</v>
      </c>
      <c r="D78" s="30">
        <v>3.9</v>
      </c>
      <c r="E78" s="30">
        <v>3.9</v>
      </c>
      <c r="F78" s="30" t="s">
        <v>610</v>
      </c>
      <c r="G78" s="30">
        <v>2686973</v>
      </c>
      <c r="H78" s="30">
        <v>2686993</v>
      </c>
      <c r="I78" s="30">
        <f t="shared" si="2"/>
        <v>20</v>
      </c>
      <c r="J78" s="30">
        <v>-860456</v>
      </c>
      <c r="K78" s="30" t="s">
        <v>462</v>
      </c>
      <c r="L78" s="30" t="s">
        <v>647</v>
      </c>
      <c r="M78" s="30" t="s">
        <v>466</v>
      </c>
      <c r="N78" s="30">
        <v>1</v>
      </c>
      <c r="O78" s="30">
        <v>73</v>
      </c>
      <c r="P78" s="30">
        <v>0</v>
      </c>
      <c r="Q78" s="30">
        <v>32579</v>
      </c>
    </row>
    <row r="79" spans="2:17" x14ac:dyDescent="0.2">
      <c r="B79" s="30">
        <v>21</v>
      </c>
      <c r="C79" s="30">
        <v>15.8</v>
      </c>
      <c r="D79" s="30">
        <v>3.9</v>
      </c>
      <c r="E79" s="30">
        <v>1.9</v>
      </c>
      <c r="F79" s="30" t="s">
        <v>610</v>
      </c>
      <c r="G79" s="30">
        <v>2686994</v>
      </c>
      <c r="H79" s="30">
        <v>2687045</v>
      </c>
      <c r="I79" s="30">
        <f t="shared" si="2"/>
        <v>51</v>
      </c>
      <c r="J79" s="30">
        <v>-860404</v>
      </c>
      <c r="K79" s="30" t="s">
        <v>462</v>
      </c>
      <c r="L79" s="30" t="s">
        <v>648</v>
      </c>
      <c r="M79" s="30" t="s">
        <v>466</v>
      </c>
      <c r="N79" s="30">
        <v>1</v>
      </c>
      <c r="O79" s="30">
        <v>53</v>
      </c>
      <c r="P79" s="30">
        <v>0</v>
      </c>
      <c r="Q79" s="30">
        <v>32580</v>
      </c>
    </row>
    <row r="80" spans="2:17" x14ac:dyDescent="0.2">
      <c r="B80" s="30">
        <v>442</v>
      </c>
      <c r="C80" s="30">
        <v>30.7</v>
      </c>
      <c r="D80" s="30">
        <v>1.4</v>
      </c>
      <c r="E80" s="30">
        <v>2.4</v>
      </c>
      <c r="F80" s="30" t="s">
        <v>610</v>
      </c>
      <c r="G80" s="30">
        <v>2689572</v>
      </c>
      <c r="H80" s="30">
        <v>2689778</v>
      </c>
      <c r="I80" s="30">
        <f t="shared" si="2"/>
        <v>206</v>
      </c>
      <c r="J80" s="30">
        <v>-857671</v>
      </c>
      <c r="K80" s="30" t="s">
        <v>141</v>
      </c>
      <c r="L80" s="30" t="s">
        <v>649</v>
      </c>
      <c r="M80" s="30" t="s">
        <v>484</v>
      </c>
      <c r="N80" s="30">
        <v>-1791</v>
      </c>
      <c r="O80" s="30">
        <v>205</v>
      </c>
      <c r="P80" s="30">
        <v>1</v>
      </c>
      <c r="Q80" s="30">
        <v>32581</v>
      </c>
    </row>
    <row r="81" spans="2:17" x14ac:dyDescent="0.2">
      <c r="B81" s="30">
        <v>404</v>
      </c>
      <c r="C81" s="30">
        <v>12.2</v>
      </c>
      <c r="D81" s="30">
        <v>0</v>
      </c>
      <c r="E81" s="30">
        <v>0</v>
      </c>
      <c r="F81" s="30" t="s">
        <v>610</v>
      </c>
      <c r="G81" s="30">
        <v>2689999</v>
      </c>
      <c r="H81" s="30">
        <v>2690091</v>
      </c>
      <c r="I81" s="30">
        <f t="shared" si="2"/>
        <v>92</v>
      </c>
      <c r="J81" s="30">
        <v>-857358</v>
      </c>
      <c r="K81" s="30" t="s">
        <v>462</v>
      </c>
      <c r="L81" s="30" t="s">
        <v>632</v>
      </c>
      <c r="M81" s="30" t="s">
        <v>469</v>
      </c>
      <c r="N81" s="30">
        <v>1</v>
      </c>
      <c r="O81" s="30">
        <v>112</v>
      </c>
      <c r="P81" s="30">
        <v>-29</v>
      </c>
      <c r="Q81" s="30">
        <v>32582</v>
      </c>
    </row>
    <row r="82" spans="2:17" x14ac:dyDescent="0.2">
      <c r="B82" s="30">
        <v>609</v>
      </c>
      <c r="C82" s="30">
        <v>15.5</v>
      </c>
      <c r="D82" s="30">
        <v>3</v>
      </c>
      <c r="E82" s="30">
        <v>5.8</v>
      </c>
      <c r="F82" s="30" t="s">
        <v>610</v>
      </c>
      <c r="G82" s="30">
        <v>2690300</v>
      </c>
      <c r="H82" s="30">
        <v>2690566</v>
      </c>
      <c r="I82" s="30">
        <f t="shared" si="2"/>
        <v>266</v>
      </c>
      <c r="J82" s="30">
        <v>-856883</v>
      </c>
      <c r="K82" s="30" t="s">
        <v>462</v>
      </c>
      <c r="L82" s="30" t="s">
        <v>650</v>
      </c>
      <c r="M82" s="30" t="s">
        <v>469</v>
      </c>
      <c r="N82" s="30">
        <v>82</v>
      </c>
      <c r="O82" s="30">
        <v>341</v>
      </c>
      <c r="P82" s="30">
        <v>-72</v>
      </c>
      <c r="Q82" s="30">
        <v>32583</v>
      </c>
    </row>
    <row r="83" spans="2:17" x14ac:dyDescent="0.2">
      <c r="B83" s="30">
        <v>381</v>
      </c>
      <c r="C83" s="30">
        <v>17.600000000000001</v>
      </c>
      <c r="D83" s="30">
        <v>5.3</v>
      </c>
      <c r="E83" s="30">
        <v>10.3</v>
      </c>
      <c r="F83" s="30" t="s">
        <v>610</v>
      </c>
      <c r="G83" s="30">
        <v>2690677</v>
      </c>
      <c r="H83" s="30">
        <v>2690828</v>
      </c>
      <c r="I83" s="30">
        <f t="shared" si="2"/>
        <v>151</v>
      </c>
      <c r="J83" s="30">
        <v>-856621</v>
      </c>
      <c r="K83" s="30" t="s">
        <v>462</v>
      </c>
      <c r="L83" s="30" t="s">
        <v>651</v>
      </c>
      <c r="M83" s="30" t="s">
        <v>469</v>
      </c>
      <c r="N83" s="30">
        <v>1930</v>
      </c>
      <c r="O83" s="30">
        <v>2074</v>
      </c>
      <c r="P83" s="30">
        <v>-352</v>
      </c>
      <c r="Q83" s="30">
        <v>32584</v>
      </c>
    </row>
    <row r="84" spans="2:17" x14ac:dyDescent="0.2">
      <c r="B84" s="30">
        <v>12</v>
      </c>
      <c r="C84" s="30">
        <v>25.8</v>
      </c>
      <c r="D84" s="30">
        <v>0</v>
      </c>
      <c r="E84" s="30">
        <v>0</v>
      </c>
      <c r="F84" s="30" t="s">
        <v>610</v>
      </c>
      <c r="G84" s="30">
        <v>2692102</v>
      </c>
      <c r="H84" s="30">
        <v>2692138</v>
      </c>
      <c r="I84" s="30">
        <f t="shared" si="2"/>
        <v>36</v>
      </c>
      <c r="J84" s="30">
        <v>-855311</v>
      </c>
      <c r="K84" s="30" t="s">
        <v>462</v>
      </c>
      <c r="L84" s="30" t="s">
        <v>463</v>
      </c>
      <c r="M84" s="30" t="s">
        <v>464</v>
      </c>
      <c r="N84" s="30">
        <v>1</v>
      </c>
      <c r="O84" s="30">
        <v>37</v>
      </c>
      <c r="P84" s="30">
        <v>0</v>
      </c>
      <c r="Q84" s="30">
        <v>32585</v>
      </c>
    </row>
    <row r="85" spans="2:17" x14ac:dyDescent="0.2">
      <c r="B85" s="30">
        <v>479</v>
      </c>
      <c r="C85" s="30">
        <v>13.9</v>
      </c>
      <c r="D85" s="30">
        <v>0.7</v>
      </c>
      <c r="E85" s="30">
        <v>6.9</v>
      </c>
      <c r="F85" s="30" t="s">
        <v>610</v>
      </c>
      <c r="G85" s="30">
        <v>2692422</v>
      </c>
      <c r="H85" s="30">
        <v>2692560</v>
      </c>
      <c r="I85" s="30">
        <f t="shared" si="2"/>
        <v>138</v>
      </c>
      <c r="J85" s="30">
        <v>-854889</v>
      </c>
      <c r="K85" s="30" t="s">
        <v>141</v>
      </c>
      <c r="L85" s="30" t="s">
        <v>652</v>
      </c>
      <c r="M85" s="30" t="s">
        <v>469</v>
      </c>
      <c r="N85" s="30">
        <v>-31</v>
      </c>
      <c r="O85" s="30">
        <v>524</v>
      </c>
      <c r="P85" s="30">
        <v>394</v>
      </c>
      <c r="Q85" s="30">
        <v>32586</v>
      </c>
    </row>
    <row r="86" spans="2:17" x14ac:dyDescent="0.2">
      <c r="B86" s="30">
        <v>252</v>
      </c>
      <c r="C86" s="30">
        <v>13.8</v>
      </c>
      <c r="D86" s="30">
        <v>2.5</v>
      </c>
      <c r="E86" s="30">
        <v>0</v>
      </c>
      <c r="F86" s="30" t="s">
        <v>610</v>
      </c>
      <c r="G86" s="30">
        <v>2694538</v>
      </c>
      <c r="H86" s="30">
        <v>2694617</v>
      </c>
      <c r="I86" s="30">
        <f t="shared" si="2"/>
        <v>79</v>
      </c>
      <c r="J86" s="30">
        <v>-852832</v>
      </c>
      <c r="K86" s="30" t="s">
        <v>462</v>
      </c>
      <c r="L86" s="30" t="s">
        <v>601</v>
      </c>
      <c r="M86" s="30" t="s">
        <v>469</v>
      </c>
      <c r="N86" s="30">
        <v>93</v>
      </c>
      <c r="O86" s="30">
        <v>174</v>
      </c>
      <c r="P86" s="30">
        <v>-386</v>
      </c>
      <c r="Q86" s="30">
        <v>32587</v>
      </c>
    </row>
    <row r="87" spans="2:17" x14ac:dyDescent="0.2">
      <c r="B87" s="30">
        <v>432</v>
      </c>
      <c r="C87" s="30">
        <v>22.2</v>
      </c>
      <c r="D87" s="30">
        <v>1.2</v>
      </c>
      <c r="E87" s="30">
        <v>0</v>
      </c>
      <c r="F87" s="30" t="s">
        <v>610</v>
      </c>
      <c r="G87" s="30">
        <v>2696994</v>
      </c>
      <c r="H87" s="30">
        <v>2697164</v>
      </c>
      <c r="I87" s="30">
        <f t="shared" si="2"/>
        <v>170</v>
      </c>
      <c r="J87" s="30">
        <v>-850285</v>
      </c>
      <c r="K87" s="30" t="s">
        <v>462</v>
      </c>
      <c r="L87" s="30" t="s">
        <v>601</v>
      </c>
      <c r="M87" s="30" t="s">
        <v>469</v>
      </c>
      <c r="N87" s="30">
        <v>3</v>
      </c>
      <c r="O87" s="30">
        <v>175</v>
      </c>
      <c r="P87" s="30">
        <v>-385</v>
      </c>
      <c r="Q87" s="30">
        <v>32588</v>
      </c>
    </row>
    <row r="88" spans="2:17" x14ac:dyDescent="0.2">
      <c r="B88" s="30">
        <v>13</v>
      </c>
      <c r="C88" s="30">
        <v>11.6</v>
      </c>
      <c r="D88" s="30">
        <v>0</v>
      </c>
      <c r="E88" s="30">
        <v>6.7</v>
      </c>
      <c r="F88" s="30" t="s">
        <v>610</v>
      </c>
      <c r="G88" s="30">
        <v>2697478</v>
      </c>
      <c r="H88" s="30">
        <v>2697509</v>
      </c>
      <c r="I88" s="30">
        <f t="shared" si="2"/>
        <v>31</v>
      </c>
      <c r="J88" s="30">
        <v>-849940</v>
      </c>
      <c r="K88" s="30" t="s">
        <v>462</v>
      </c>
      <c r="L88" s="30" t="s">
        <v>616</v>
      </c>
      <c r="M88" s="30" t="s">
        <v>466</v>
      </c>
      <c r="N88" s="30">
        <v>1</v>
      </c>
      <c r="O88" s="30">
        <v>30</v>
      </c>
      <c r="P88" s="30">
        <v>0</v>
      </c>
      <c r="Q88" s="30">
        <v>32589</v>
      </c>
    </row>
    <row r="89" spans="2:17" x14ac:dyDescent="0.2">
      <c r="B89" s="30">
        <v>16</v>
      </c>
      <c r="C89" s="30">
        <v>9.3000000000000007</v>
      </c>
      <c r="D89" s="30">
        <v>0</v>
      </c>
      <c r="E89" s="30">
        <v>0</v>
      </c>
      <c r="F89" s="30" t="s">
        <v>610</v>
      </c>
      <c r="G89" s="30">
        <v>2697747</v>
      </c>
      <c r="H89" s="30">
        <v>2697769</v>
      </c>
      <c r="I89" s="30">
        <f t="shared" si="2"/>
        <v>22</v>
      </c>
      <c r="J89" s="30">
        <v>-849680</v>
      </c>
      <c r="K89" s="30" t="s">
        <v>462</v>
      </c>
      <c r="L89" s="30" t="s">
        <v>502</v>
      </c>
      <c r="M89" s="30" t="s">
        <v>466</v>
      </c>
      <c r="N89" s="30">
        <v>1</v>
      </c>
      <c r="O89" s="30">
        <v>23</v>
      </c>
      <c r="P89" s="30">
        <v>0</v>
      </c>
      <c r="Q89" s="30">
        <v>32590</v>
      </c>
    </row>
    <row r="90" spans="2:17" x14ac:dyDescent="0.2">
      <c r="B90" s="30">
        <v>13</v>
      </c>
      <c r="C90" s="30">
        <v>21.2</v>
      </c>
      <c r="D90" s="30">
        <v>4.3</v>
      </c>
      <c r="E90" s="30">
        <v>2.1</v>
      </c>
      <c r="F90" s="30" t="s">
        <v>610</v>
      </c>
      <c r="G90" s="30">
        <v>2697927</v>
      </c>
      <c r="H90" s="30">
        <v>2697972</v>
      </c>
      <c r="I90" s="30">
        <f t="shared" si="2"/>
        <v>45</v>
      </c>
      <c r="J90" s="30">
        <v>-849477</v>
      </c>
      <c r="K90" s="30" t="s">
        <v>462</v>
      </c>
      <c r="L90" s="30" t="s">
        <v>653</v>
      </c>
      <c r="M90" s="30" t="s">
        <v>466</v>
      </c>
      <c r="N90" s="30">
        <v>1</v>
      </c>
      <c r="O90" s="30">
        <v>47</v>
      </c>
      <c r="P90" s="30">
        <v>0</v>
      </c>
      <c r="Q90" s="30">
        <v>32591</v>
      </c>
    </row>
    <row r="91" spans="2:17" x14ac:dyDescent="0.2">
      <c r="B91" s="30">
        <v>3354</v>
      </c>
      <c r="C91" s="30">
        <v>21.3</v>
      </c>
      <c r="D91" s="30">
        <v>2.2999999999999998</v>
      </c>
      <c r="E91" s="30">
        <v>4.2</v>
      </c>
      <c r="F91" s="30" t="s">
        <v>610</v>
      </c>
      <c r="G91" s="30">
        <v>2700653</v>
      </c>
      <c r="H91" s="30">
        <v>2701686</v>
      </c>
      <c r="I91" s="30">
        <f t="shared" si="2"/>
        <v>1033</v>
      </c>
      <c r="J91" s="30">
        <v>-845763</v>
      </c>
      <c r="K91" s="30" t="s">
        <v>462</v>
      </c>
      <c r="L91" s="30" t="s">
        <v>597</v>
      </c>
      <c r="M91" s="30" t="s">
        <v>469</v>
      </c>
      <c r="N91" s="30">
        <v>1</v>
      </c>
      <c r="O91" s="30">
        <v>1015</v>
      </c>
      <c r="P91" s="30">
        <v>-278</v>
      </c>
      <c r="Q91" s="30">
        <v>32592</v>
      </c>
    </row>
    <row r="92" spans="2:17" x14ac:dyDescent="0.2">
      <c r="B92" s="30">
        <v>806</v>
      </c>
      <c r="C92" s="30">
        <v>13.3</v>
      </c>
      <c r="D92" s="30">
        <v>4.5999999999999996</v>
      </c>
      <c r="E92" s="30">
        <v>1.3</v>
      </c>
      <c r="F92" s="30" t="s">
        <v>610</v>
      </c>
      <c r="G92" s="30">
        <v>2702087</v>
      </c>
      <c r="H92" s="30">
        <v>2702390</v>
      </c>
      <c r="I92" s="30">
        <f t="shared" si="2"/>
        <v>303</v>
      </c>
      <c r="J92" s="30">
        <v>-845059</v>
      </c>
      <c r="K92" s="30" t="s">
        <v>462</v>
      </c>
      <c r="L92" s="30" t="s">
        <v>654</v>
      </c>
      <c r="M92" s="30" t="s">
        <v>469</v>
      </c>
      <c r="N92" s="30">
        <v>2</v>
      </c>
      <c r="O92" s="30">
        <v>315</v>
      </c>
      <c r="P92" s="30">
        <v>-95</v>
      </c>
      <c r="Q92" s="30">
        <v>32593</v>
      </c>
    </row>
    <row r="93" spans="2:17" x14ac:dyDescent="0.2">
      <c r="B93" s="30">
        <v>15</v>
      </c>
      <c r="C93" s="30">
        <v>7.3</v>
      </c>
      <c r="D93" s="30">
        <v>6.9</v>
      </c>
      <c r="E93" s="30">
        <v>0</v>
      </c>
      <c r="F93" s="30" t="s">
        <v>610</v>
      </c>
      <c r="G93" s="30">
        <v>2702555</v>
      </c>
      <c r="H93" s="30">
        <v>2702583</v>
      </c>
      <c r="I93" s="30">
        <f t="shared" si="2"/>
        <v>28</v>
      </c>
      <c r="J93" s="30">
        <v>-844866</v>
      </c>
      <c r="K93" s="30" t="s">
        <v>462</v>
      </c>
      <c r="L93" s="30" t="s">
        <v>628</v>
      </c>
      <c r="M93" s="30" t="s">
        <v>466</v>
      </c>
      <c r="N93" s="30">
        <v>1</v>
      </c>
      <c r="O93" s="30">
        <v>31</v>
      </c>
      <c r="P93" s="30">
        <v>0</v>
      </c>
      <c r="Q93" s="30">
        <v>32594</v>
      </c>
    </row>
    <row r="94" spans="2:17" x14ac:dyDescent="0.2">
      <c r="B94" s="30">
        <v>14</v>
      </c>
      <c r="C94" s="30">
        <v>4.9000000000000004</v>
      </c>
      <c r="D94" s="30">
        <v>0</v>
      </c>
      <c r="E94" s="30">
        <v>0</v>
      </c>
      <c r="F94" s="30" t="s">
        <v>610</v>
      </c>
      <c r="G94" s="30">
        <v>2702748</v>
      </c>
      <c r="H94" s="30">
        <v>2702768</v>
      </c>
      <c r="I94" s="30">
        <f t="shared" si="2"/>
        <v>20</v>
      </c>
      <c r="J94" s="30">
        <v>-844681</v>
      </c>
      <c r="K94" s="30" t="s">
        <v>462</v>
      </c>
      <c r="L94" s="30" t="s">
        <v>655</v>
      </c>
      <c r="M94" s="30" t="s">
        <v>466</v>
      </c>
      <c r="N94" s="30">
        <v>1</v>
      </c>
      <c r="O94" s="30">
        <v>21</v>
      </c>
      <c r="P94" s="30">
        <v>0</v>
      </c>
      <c r="Q94" s="30">
        <v>32595</v>
      </c>
    </row>
    <row r="95" spans="2:17" x14ac:dyDescent="0.2">
      <c r="B95" s="30">
        <v>233</v>
      </c>
      <c r="C95" s="30">
        <v>17.8</v>
      </c>
      <c r="D95" s="30">
        <v>3.2</v>
      </c>
      <c r="E95" s="30">
        <v>5.3</v>
      </c>
      <c r="F95" s="30" t="s">
        <v>610</v>
      </c>
      <c r="G95" s="30">
        <v>2705169</v>
      </c>
      <c r="H95" s="30">
        <v>2705322</v>
      </c>
      <c r="I95" s="30">
        <f t="shared" si="2"/>
        <v>153</v>
      </c>
      <c r="J95" s="30">
        <v>-842127</v>
      </c>
      <c r="K95" s="30" t="s">
        <v>462</v>
      </c>
      <c r="L95" s="30" t="s">
        <v>646</v>
      </c>
      <c r="M95" s="30" t="s">
        <v>469</v>
      </c>
      <c r="N95" s="30">
        <v>40</v>
      </c>
      <c r="O95" s="30">
        <v>190</v>
      </c>
      <c r="P95" s="30">
        <v>-301</v>
      </c>
      <c r="Q95" s="30">
        <v>32596</v>
      </c>
    </row>
    <row r="96" spans="2:17" x14ac:dyDescent="0.2">
      <c r="B96" s="30">
        <v>680</v>
      </c>
      <c r="C96" s="30">
        <v>17.399999999999999</v>
      </c>
      <c r="D96" s="30">
        <v>10.3</v>
      </c>
      <c r="E96" s="30">
        <v>0</v>
      </c>
      <c r="F96" s="30" t="s">
        <v>610</v>
      </c>
      <c r="G96" s="30">
        <v>2705364</v>
      </c>
      <c r="H96" s="30">
        <v>2705576</v>
      </c>
      <c r="I96" s="30">
        <f t="shared" si="2"/>
        <v>212</v>
      </c>
      <c r="J96" s="30">
        <v>-841873</v>
      </c>
      <c r="K96" s="30" t="s">
        <v>141</v>
      </c>
      <c r="L96" s="30" t="s">
        <v>656</v>
      </c>
      <c r="M96" s="30" t="s">
        <v>469</v>
      </c>
      <c r="N96" s="30">
        <v>-90</v>
      </c>
      <c r="O96" s="30">
        <v>339</v>
      </c>
      <c r="P96" s="30">
        <v>105</v>
      </c>
      <c r="Q96" s="30">
        <v>32597</v>
      </c>
    </row>
    <row r="97" spans="2:17" x14ac:dyDescent="0.2">
      <c r="B97" s="30">
        <v>2360</v>
      </c>
      <c r="C97" s="30">
        <v>25.5</v>
      </c>
      <c r="D97" s="30">
        <v>3.4</v>
      </c>
      <c r="E97" s="30">
        <v>5.0999999999999996</v>
      </c>
      <c r="F97" s="30" t="s">
        <v>610</v>
      </c>
      <c r="G97" s="30">
        <v>2705666</v>
      </c>
      <c r="H97" s="30">
        <v>2706675</v>
      </c>
      <c r="I97" s="30">
        <f t="shared" si="2"/>
        <v>1009</v>
      </c>
      <c r="J97" s="30">
        <v>-840774</v>
      </c>
      <c r="K97" s="30" t="s">
        <v>462</v>
      </c>
      <c r="L97" s="30" t="s">
        <v>597</v>
      </c>
      <c r="M97" s="30" t="s">
        <v>469</v>
      </c>
      <c r="N97" s="30">
        <v>1</v>
      </c>
      <c r="O97" s="30">
        <v>993</v>
      </c>
      <c r="P97" s="30">
        <v>-300</v>
      </c>
      <c r="Q97" s="30">
        <v>32598</v>
      </c>
    </row>
    <row r="98" spans="2:17" x14ac:dyDescent="0.2">
      <c r="B98" s="30">
        <v>580</v>
      </c>
      <c r="C98" s="30">
        <v>24.4</v>
      </c>
      <c r="D98" s="30">
        <v>14.7</v>
      </c>
      <c r="E98" s="30">
        <v>0.7</v>
      </c>
      <c r="F98" s="30" t="s">
        <v>610</v>
      </c>
      <c r="G98" s="30">
        <v>2706904</v>
      </c>
      <c r="H98" s="30">
        <v>2707307</v>
      </c>
      <c r="I98" s="30">
        <f t="shared" si="2"/>
        <v>403</v>
      </c>
      <c r="J98" s="30">
        <v>-840142</v>
      </c>
      <c r="K98" s="30" t="s">
        <v>141</v>
      </c>
      <c r="L98" s="30" t="s">
        <v>601</v>
      </c>
      <c r="M98" s="30" t="s">
        <v>469</v>
      </c>
      <c r="N98" s="30">
        <v>0</v>
      </c>
      <c r="O98" s="30">
        <v>560</v>
      </c>
      <c r="P98" s="30">
        <v>101</v>
      </c>
      <c r="Q98" s="30">
        <v>32599</v>
      </c>
    </row>
    <row r="99" spans="2:17" x14ac:dyDescent="0.2">
      <c r="B99" s="30">
        <v>2666</v>
      </c>
      <c r="C99" s="30">
        <v>18.399999999999999</v>
      </c>
      <c r="D99" s="30">
        <v>1.6</v>
      </c>
      <c r="E99" s="30">
        <v>0.4</v>
      </c>
      <c r="F99" s="30" t="s">
        <v>610</v>
      </c>
      <c r="G99" s="30">
        <v>2707669</v>
      </c>
      <c r="H99" s="30">
        <v>2708219</v>
      </c>
      <c r="I99" s="30">
        <f t="shared" si="2"/>
        <v>550</v>
      </c>
      <c r="J99" s="30">
        <v>-839230</v>
      </c>
      <c r="K99" s="30" t="s">
        <v>462</v>
      </c>
      <c r="L99" s="30" t="s">
        <v>601</v>
      </c>
      <c r="M99" s="30" t="s">
        <v>469</v>
      </c>
      <c r="N99" s="30">
        <v>3</v>
      </c>
      <c r="O99" s="30">
        <v>560</v>
      </c>
      <c r="P99" s="30">
        <v>0</v>
      </c>
      <c r="Q99" s="30">
        <v>32600</v>
      </c>
    </row>
    <row r="100" spans="2:17" x14ac:dyDescent="0.2">
      <c r="B100" s="30">
        <v>1137</v>
      </c>
      <c r="C100" s="30">
        <v>27.5</v>
      </c>
      <c r="D100" s="30">
        <v>3.7</v>
      </c>
      <c r="E100" s="30">
        <v>4.3</v>
      </c>
      <c r="F100" s="30" t="s">
        <v>610</v>
      </c>
      <c r="G100" s="30">
        <v>2708341</v>
      </c>
      <c r="H100" s="30">
        <v>2708903</v>
      </c>
      <c r="I100" s="30">
        <f t="shared" si="2"/>
        <v>562</v>
      </c>
      <c r="J100" s="30">
        <v>-838546</v>
      </c>
      <c r="K100" s="30" t="s">
        <v>462</v>
      </c>
      <c r="L100" s="30" t="s">
        <v>597</v>
      </c>
      <c r="M100" s="30" t="s">
        <v>469</v>
      </c>
      <c r="N100" s="30">
        <v>14</v>
      </c>
      <c r="O100" s="30">
        <v>573</v>
      </c>
      <c r="P100" s="30">
        <v>-720</v>
      </c>
      <c r="Q100" s="30">
        <v>32601</v>
      </c>
    </row>
    <row r="101" spans="2:17" x14ac:dyDescent="0.2">
      <c r="B101" s="30">
        <v>1021</v>
      </c>
      <c r="C101" s="30">
        <v>26.4</v>
      </c>
      <c r="D101" s="30">
        <v>2.6</v>
      </c>
      <c r="E101" s="30">
        <v>6.7</v>
      </c>
      <c r="F101" s="30" t="s">
        <v>610</v>
      </c>
      <c r="G101" s="30">
        <v>2708996</v>
      </c>
      <c r="H101" s="30">
        <v>2709494</v>
      </c>
      <c r="I101" s="30">
        <f t="shared" si="2"/>
        <v>498</v>
      </c>
      <c r="J101" s="30">
        <v>-837955</v>
      </c>
      <c r="K101" s="30" t="s">
        <v>462</v>
      </c>
      <c r="L101" s="30" t="s">
        <v>597</v>
      </c>
      <c r="M101" s="30" t="s">
        <v>469</v>
      </c>
      <c r="N101" s="30">
        <v>642</v>
      </c>
      <c r="O101" s="30">
        <v>1121</v>
      </c>
      <c r="P101" s="30">
        <v>-172</v>
      </c>
      <c r="Q101" s="30">
        <v>32601</v>
      </c>
    </row>
    <row r="102" spans="2:17" x14ac:dyDescent="0.2">
      <c r="B102" s="30">
        <v>1865</v>
      </c>
      <c r="C102" s="30">
        <v>23</v>
      </c>
      <c r="D102" s="30">
        <v>2.4</v>
      </c>
      <c r="E102" s="30">
        <v>2.4</v>
      </c>
      <c r="F102" s="30" t="s">
        <v>657</v>
      </c>
      <c r="G102" s="30">
        <v>1432686</v>
      </c>
      <c r="H102" s="30">
        <v>1433268</v>
      </c>
      <c r="I102" s="30">
        <f t="shared" si="2"/>
        <v>582</v>
      </c>
      <c r="J102" s="30">
        <v>-1784983</v>
      </c>
      <c r="K102" s="30" t="s">
        <v>462</v>
      </c>
      <c r="L102" s="30" t="s">
        <v>597</v>
      </c>
      <c r="M102" s="30" t="s">
        <v>469</v>
      </c>
      <c r="N102" s="30">
        <v>1</v>
      </c>
      <c r="O102" s="30">
        <v>583</v>
      </c>
      <c r="P102" s="30">
        <v>-710</v>
      </c>
      <c r="Q102" s="30">
        <v>39887</v>
      </c>
    </row>
    <row r="103" spans="2:17" x14ac:dyDescent="0.2">
      <c r="B103" s="30">
        <v>530</v>
      </c>
      <c r="C103" s="30">
        <v>18.7</v>
      </c>
      <c r="D103" s="30">
        <v>2</v>
      </c>
      <c r="E103" s="30">
        <v>1.4</v>
      </c>
      <c r="F103" s="30" t="s">
        <v>657</v>
      </c>
      <c r="G103" s="30">
        <v>1433281</v>
      </c>
      <c r="H103" s="30">
        <v>1433426</v>
      </c>
      <c r="I103" s="30">
        <f t="shared" si="2"/>
        <v>145</v>
      </c>
      <c r="J103" s="30">
        <v>-1784825</v>
      </c>
      <c r="K103" s="30" t="s">
        <v>462</v>
      </c>
      <c r="L103" s="30" t="s">
        <v>658</v>
      </c>
      <c r="M103" s="30" t="s">
        <v>469</v>
      </c>
      <c r="N103" s="30">
        <v>25</v>
      </c>
      <c r="O103" s="30">
        <v>171</v>
      </c>
      <c r="P103" s="30">
        <v>-389</v>
      </c>
      <c r="Q103" s="30">
        <v>39888</v>
      </c>
    </row>
    <row r="104" spans="2:17" x14ac:dyDescent="0.2">
      <c r="B104" s="30">
        <v>2224</v>
      </c>
      <c r="C104" s="30">
        <v>21.8</v>
      </c>
      <c r="D104" s="30">
        <v>1.8</v>
      </c>
      <c r="E104" s="30">
        <v>2.8</v>
      </c>
      <c r="F104" s="30" t="s">
        <v>657</v>
      </c>
      <c r="G104" s="30">
        <v>1433510</v>
      </c>
      <c r="H104" s="30">
        <v>1434081</v>
      </c>
      <c r="I104" s="30">
        <f t="shared" si="2"/>
        <v>571</v>
      </c>
      <c r="J104" s="30">
        <v>-1784170</v>
      </c>
      <c r="K104" s="30" t="s">
        <v>462</v>
      </c>
      <c r="L104" s="30" t="s">
        <v>597</v>
      </c>
      <c r="M104" s="30" t="s">
        <v>469</v>
      </c>
      <c r="N104" s="30">
        <v>629</v>
      </c>
      <c r="O104" s="30">
        <v>1194</v>
      </c>
      <c r="P104" s="30">
        <v>-99</v>
      </c>
      <c r="Q104" s="30">
        <v>39887</v>
      </c>
    </row>
    <row r="105" spans="2:17" x14ac:dyDescent="0.2">
      <c r="B105" s="30">
        <v>385</v>
      </c>
      <c r="C105" s="30">
        <v>31.7</v>
      </c>
      <c r="D105" s="30">
        <v>0</v>
      </c>
      <c r="E105" s="30">
        <v>0</v>
      </c>
      <c r="F105" s="30" t="s">
        <v>657</v>
      </c>
      <c r="G105" s="30">
        <v>1434473</v>
      </c>
      <c r="H105" s="30">
        <v>1434595</v>
      </c>
      <c r="I105" s="30">
        <f t="shared" si="2"/>
        <v>122</v>
      </c>
      <c r="J105" s="30">
        <v>-1783656</v>
      </c>
      <c r="K105" s="30" t="s">
        <v>141</v>
      </c>
      <c r="L105" s="30" t="s">
        <v>659</v>
      </c>
      <c r="M105" s="30" t="s">
        <v>660</v>
      </c>
      <c r="N105" s="30">
        <v>-24</v>
      </c>
      <c r="O105" s="30">
        <v>1021</v>
      </c>
      <c r="P105" s="30">
        <v>899</v>
      </c>
      <c r="Q105" s="30">
        <v>39889</v>
      </c>
    </row>
    <row r="106" spans="2:17" x14ac:dyDescent="0.2">
      <c r="B106" s="30">
        <v>1009</v>
      </c>
      <c r="C106" s="30">
        <v>21</v>
      </c>
      <c r="D106" s="30">
        <v>0</v>
      </c>
      <c r="E106" s="30">
        <v>0.5</v>
      </c>
      <c r="F106" s="30" t="s">
        <v>657</v>
      </c>
      <c r="G106" s="30">
        <v>1435318</v>
      </c>
      <c r="H106" s="30">
        <v>1435542</v>
      </c>
      <c r="I106" s="30">
        <f t="shared" si="2"/>
        <v>224</v>
      </c>
      <c r="J106" s="30">
        <v>-1782709</v>
      </c>
      <c r="K106" s="30" t="s">
        <v>141</v>
      </c>
      <c r="L106" s="30" t="s">
        <v>661</v>
      </c>
      <c r="M106" s="30" t="s">
        <v>484</v>
      </c>
      <c r="N106" s="30">
        <v>-3</v>
      </c>
      <c r="O106" s="30">
        <v>297</v>
      </c>
      <c r="P106" s="30">
        <v>74</v>
      </c>
      <c r="Q106" s="30">
        <v>39890</v>
      </c>
    </row>
    <row r="107" spans="2:17" x14ac:dyDescent="0.2">
      <c r="B107" s="30">
        <v>953</v>
      </c>
      <c r="C107" s="30">
        <v>17.899999999999999</v>
      </c>
      <c r="D107" s="30">
        <v>10</v>
      </c>
      <c r="E107" s="30">
        <v>0</v>
      </c>
      <c r="F107" s="30" t="s">
        <v>657</v>
      </c>
      <c r="G107" s="30">
        <v>1435986</v>
      </c>
      <c r="H107" s="30">
        <v>1436214</v>
      </c>
      <c r="I107" s="30">
        <f t="shared" si="2"/>
        <v>228</v>
      </c>
      <c r="J107" s="30">
        <v>-1782037</v>
      </c>
      <c r="K107" s="30" t="s">
        <v>141</v>
      </c>
      <c r="L107" s="30" t="s">
        <v>662</v>
      </c>
      <c r="M107" s="30" t="s">
        <v>469</v>
      </c>
      <c r="N107" s="30">
        <v>0</v>
      </c>
      <c r="O107" s="30">
        <v>550</v>
      </c>
      <c r="P107" s="30">
        <v>299</v>
      </c>
      <c r="Q107" s="30">
        <v>39891</v>
      </c>
    </row>
    <row r="108" spans="2:17" x14ac:dyDescent="0.2">
      <c r="B108" s="30">
        <v>688</v>
      </c>
      <c r="C108" s="30">
        <v>18.600000000000001</v>
      </c>
      <c r="D108" s="30">
        <v>1.7</v>
      </c>
      <c r="E108" s="30">
        <v>1.7</v>
      </c>
      <c r="F108" s="30" t="s">
        <v>657</v>
      </c>
      <c r="G108" s="30">
        <v>1436220</v>
      </c>
      <c r="H108" s="30">
        <v>1436394</v>
      </c>
      <c r="I108" s="30">
        <f t="shared" si="2"/>
        <v>174</v>
      </c>
      <c r="J108" s="30">
        <v>-1781857</v>
      </c>
      <c r="K108" s="30" t="s">
        <v>462</v>
      </c>
      <c r="L108" s="30" t="s">
        <v>663</v>
      </c>
      <c r="M108" s="30" t="s">
        <v>469</v>
      </c>
      <c r="N108" s="30">
        <v>7</v>
      </c>
      <c r="O108" s="30">
        <v>181</v>
      </c>
      <c r="P108" s="30">
        <v>-133</v>
      </c>
      <c r="Q108" s="30">
        <v>39892</v>
      </c>
    </row>
    <row r="109" spans="2:17" x14ac:dyDescent="0.2">
      <c r="B109" s="30">
        <v>684</v>
      </c>
      <c r="C109" s="30">
        <v>27.1</v>
      </c>
      <c r="D109" s="30">
        <v>0.8</v>
      </c>
      <c r="E109" s="30">
        <v>7.2</v>
      </c>
      <c r="F109" s="30" t="s">
        <v>657</v>
      </c>
      <c r="G109" s="30">
        <v>1436679</v>
      </c>
      <c r="H109" s="30">
        <v>1436913</v>
      </c>
      <c r="I109" s="30">
        <f t="shared" si="2"/>
        <v>234</v>
      </c>
      <c r="J109" s="30">
        <v>-1781338</v>
      </c>
      <c r="K109" s="30" t="s">
        <v>462</v>
      </c>
      <c r="L109" s="30" t="s">
        <v>664</v>
      </c>
      <c r="M109" s="30" t="s">
        <v>469</v>
      </c>
      <c r="N109" s="30">
        <v>34</v>
      </c>
      <c r="O109" s="30">
        <v>254</v>
      </c>
      <c r="P109" s="30">
        <v>-541</v>
      </c>
      <c r="Q109" s="30">
        <v>39893</v>
      </c>
    </row>
    <row r="110" spans="2:17" x14ac:dyDescent="0.2">
      <c r="B110" s="30">
        <v>292</v>
      </c>
      <c r="C110" s="30">
        <v>27.4</v>
      </c>
      <c r="D110" s="30">
        <v>4.5</v>
      </c>
      <c r="E110" s="30">
        <v>4.5</v>
      </c>
      <c r="F110" s="30" t="s">
        <v>657</v>
      </c>
      <c r="G110" s="30">
        <v>1436973</v>
      </c>
      <c r="H110" s="30">
        <v>1437106</v>
      </c>
      <c r="I110" s="30">
        <f t="shared" si="2"/>
        <v>133</v>
      </c>
      <c r="J110" s="30">
        <v>-1781145</v>
      </c>
      <c r="K110" s="30" t="s">
        <v>462</v>
      </c>
      <c r="L110" s="30" t="s">
        <v>664</v>
      </c>
      <c r="M110" s="30" t="s">
        <v>469</v>
      </c>
      <c r="N110" s="30">
        <v>406</v>
      </c>
      <c r="O110" s="30">
        <v>539</v>
      </c>
      <c r="P110" s="30">
        <v>-256</v>
      </c>
      <c r="Q110" s="30">
        <v>39893</v>
      </c>
    </row>
    <row r="111" spans="2:17" x14ac:dyDescent="0.2">
      <c r="B111" s="30">
        <v>14</v>
      </c>
      <c r="C111" s="30">
        <v>14.4</v>
      </c>
      <c r="D111" s="30">
        <v>0</v>
      </c>
      <c r="E111" s="30">
        <v>3.1</v>
      </c>
      <c r="F111" s="30" t="s">
        <v>657</v>
      </c>
      <c r="G111" s="30">
        <v>1437178</v>
      </c>
      <c r="H111" s="30">
        <v>1437210</v>
      </c>
      <c r="I111" s="30">
        <f t="shared" si="2"/>
        <v>32</v>
      </c>
      <c r="J111" s="30">
        <v>-1781041</v>
      </c>
      <c r="K111" s="30" t="s">
        <v>462</v>
      </c>
      <c r="L111" s="30" t="s">
        <v>537</v>
      </c>
      <c r="M111" s="30" t="s">
        <v>466</v>
      </c>
      <c r="N111" s="30">
        <v>1</v>
      </c>
      <c r="O111" s="30">
        <v>32</v>
      </c>
      <c r="P111" s="30">
        <v>0</v>
      </c>
      <c r="Q111" s="30">
        <v>39894</v>
      </c>
    </row>
    <row r="112" spans="2:17" x14ac:dyDescent="0.2">
      <c r="B112" s="30">
        <v>17</v>
      </c>
      <c r="C112" s="30">
        <v>6.7</v>
      </c>
      <c r="D112" s="30">
        <v>3</v>
      </c>
      <c r="E112" s="30">
        <v>3</v>
      </c>
      <c r="F112" s="30" t="s">
        <v>657</v>
      </c>
      <c r="G112" s="30">
        <v>1437874</v>
      </c>
      <c r="H112" s="30">
        <v>1437906</v>
      </c>
      <c r="I112" s="30">
        <f t="shared" si="2"/>
        <v>32</v>
      </c>
      <c r="J112" s="30">
        <v>-1780345</v>
      </c>
      <c r="K112" s="30" t="s">
        <v>462</v>
      </c>
      <c r="L112" s="30" t="s">
        <v>665</v>
      </c>
      <c r="M112" s="30" t="s">
        <v>466</v>
      </c>
      <c r="N112" s="30">
        <v>1</v>
      </c>
      <c r="O112" s="30">
        <v>33</v>
      </c>
      <c r="P112" s="30">
        <v>0</v>
      </c>
      <c r="Q112" s="30">
        <v>39895</v>
      </c>
    </row>
    <row r="113" spans="2:18" x14ac:dyDescent="0.2">
      <c r="B113" s="30">
        <v>1966</v>
      </c>
      <c r="C113" s="30">
        <v>23.4</v>
      </c>
      <c r="D113" s="30">
        <v>2.8</v>
      </c>
      <c r="E113" s="30">
        <v>2.8</v>
      </c>
      <c r="F113" s="30" t="s">
        <v>657</v>
      </c>
      <c r="G113" s="30">
        <v>1438292</v>
      </c>
      <c r="H113" s="30">
        <v>1438863</v>
      </c>
      <c r="I113" s="30">
        <f t="shared" si="2"/>
        <v>571</v>
      </c>
      <c r="J113" s="30">
        <v>-1779388</v>
      </c>
      <c r="K113" s="30" t="s">
        <v>462</v>
      </c>
      <c r="L113" s="30" t="s">
        <v>597</v>
      </c>
      <c r="M113" s="30" t="s">
        <v>469</v>
      </c>
      <c r="N113" s="30">
        <v>1</v>
      </c>
      <c r="O113" s="30">
        <v>572</v>
      </c>
      <c r="P113" s="30">
        <v>-721</v>
      </c>
      <c r="Q113" s="30">
        <v>39896</v>
      </c>
    </row>
    <row r="114" spans="2:18" x14ac:dyDescent="0.2">
      <c r="B114" s="30">
        <v>2521</v>
      </c>
      <c r="C114" s="30">
        <v>20.9</v>
      </c>
      <c r="D114" s="30">
        <v>3.1</v>
      </c>
      <c r="E114" s="30">
        <v>1.2</v>
      </c>
      <c r="F114" s="30" t="s">
        <v>657</v>
      </c>
      <c r="G114" s="30">
        <v>1439054</v>
      </c>
      <c r="H114" s="30">
        <v>1439609</v>
      </c>
      <c r="I114" s="30">
        <f t="shared" si="2"/>
        <v>555</v>
      </c>
      <c r="J114" s="30">
        <v>-1778642</v>
      </c>
      <c r="K114" s="30" t="s">
        <v>462</v>
      </c>
      <c r="L114" s="30" t="s">
        <v>597</v>
      </c>
      <c r="M114" s="30" t="s">
        <v>469</v>
      </c>
      <c r="N114" s="30">
        <v>629</v>
      </c>
      <c r="O114" s="30">
        <v>1194</v>
      </c>
      <c r="P114" s="30">
        <v>-99</v>
      </c>
      <c r="Q114" s="30">
        <v>39896</v>
      </c>
    </row>
    <row r="115" spans="2:18" x14ac:dyDescent="0.2">
      <c r="B115" s="30">
        <v>804</v>
      </c>
      <c r="C115" s="30">
        <v>19.5</v>
      </c>
      <c r="D115" s="30">
        <v>35.9</v>
      </c>
      <c r="E115" s="30">
        <v>0.9</v>
      </c>
      <c r="F115" s="30" t="s">
        <v>657</v>
      </c>
      <c r="G115" s="30">
        <v>1440626</v>
      </c>
      <c r="H115" s="30">
        <v>1440848</v>
      </c>
      <c r="I115" s="30">
        <f t="shared" si="2"/>
        <v>222</v>
      </c>
      <c r="J115" s="30">
        <v>-1777403</v>
      </c>
      <c r="K115" s="30" t="s">
        <v>462</v>
      </c>
      <c r="L115" s="30" t="s">
        <v>601</v>
      </c>
      <c r="M115" s="30" t="s">
        <v>469</v>
      </c>
      <c r="N115" s="30">
        <v>180</v>
      </c>
      <c r="O115" s="30">
        <v>480</v>
      </c>
      <c r="P115" s="30">
        <v>-80</v>
      </c>
      <c r="Q115" s="30">
        <v>39897</v>
      </c>
    </row>
    <row r="116" spans="2:18" x14ac:dyDescent="0.2">
      <c r="B116" s="30">
        <v>1756</v>
      </c>
      <c r="C116" s="30">
        <v>20.5</v>
      </c>
      <c r="D116" s="30">
        <v>3.9</v>
      </c>
      <c r="E116" s="30">
        <v>0</v>
      </c>
      <c r="F116" s="30" t="s">
        <v>657</v>
      </c>
      <c r="G116" s="30">
        <v>1440924</v>
      </c>
      <c r="H116" s="30">
        <v>1441279</v>
      </c>
      <c r="I116" s="30">
        <f t="shared" si="2"/>
        <v>355</v>
      </c>
      <c r="J116" s="30">
        <v>-1776972</v>
      </c>
      <c r="K116" s="30" t="s">
        <v>462</v>
      </c>
      <c r="L116" s="30" t="s">
        <v>601</v>
      </c>
      <c r="M116" s="30" t="s">
        <v>469</v>
      </c>
      <c r="N116" s="30">
        <v>191</v>
      </c>
      <c r="O116" s="30">
        <v>560</v>
      </c>
      <c r="P116" s="30">
        <v>0</v>
      </c>
      <c r="Q116" s="30">
        <v>39898</v>
      </c>
    </row>
    <row r="117" spans="2:18" x14ac:dyDescent="0.2">
      <c r="B117" s="30">
        <v>282</v>
      </c>
      <c r="C117" s="30">
        <v>29.8</v>
      </c>
      <c r="D117" s="30">
        <v>1.6</v>
      </c>
      <c r="E117" s="30">
        <v>2.4</v>
      </c>
      <c r="F117" s="30" t="s">
        <v>657</v>
      </c>
      <c r="G117" s="30">
        <v>1441614</v>
      </c>
      <c r="H117" s="30">
        <v>1441737</v>
      </c>
      <c r="I117" s="30">
        <f t="shared" si="2"/>
        <v>123</v>
      </c>
      <c r="J117" s="30">
        <v>-1776514</v>
      </c>
      <c r="K117" s="30" t="s">
        <v>141</v>
      </c>
      <c r="L117" s="30" t="s">
        <v>666</v>
      </c>
      <c r="M117" s="30" t="s">
        <v>469</v>
      </c>
      <c r="N117" s="30">
        <v>-5</v>
      </c>
      <c r="O117" s="30">
        <v>181</v>
      </c>
      <c r="P117" s="30">
        <v>59</v>
      </c>
      <c r="Q117" s="30">
        <v>39899</v>
      </c>
      <c r="R117" s="30" t="s">
        <v>474</v>
      </c>
    </row>
    <row r="118" spans="2:18" x14ac:dyDescent="0.2">
      <c r="B118" s="30">
        <v>720</v>
      </c>
      <c r="C118" s="30">
        <v>28.4</v>
      </c>
      <c r="D118" s="30">
        <v>6</v>
      </c>
      <c r="E118" s="30">
        <v>6.7</v>
      </c>
      <c r="F118" s="30" t="s">
        <v>657</v>
      </c>
      <c r="G118" s="30">
        <v>1441631</v>
      </c>
      <c r="H118" s="30">
        <v>1442113</v>
      </c>
      <c r="I118" s="30">
        <f t="shared" si="2"/>
        <v>482</v>
      </c>
      <c r="J118" s="30">
        <v>-1776138</v>
      </c>
      <c r="K118" s="30" t="s">
        <v>462</v>
      </c>
      <c r="L118" s="30" t="s">
        <v>664</v>
      </c>
      <c r="M118" s="30" t="s">
        <v>469</v>
      </c>
      <c r="N118" s="30">
        <v>296</v>
      </c>
      <c r="O118" s="30">
        <v>775</v>
      </c>
      <c r="P118" s="30">
        <v>-20</v>
      </c>
      <c r="Q118" s="30">
        <v>39900</v>
      </c>
      <c r="R118" s="30" t="s">
        <v>474</v>
      </c>
    </row>
    <row r="119" spans="2:18" x14ac:dyDescent="0.2">
      <c r="B119" s="30">
        <v>840</v>
      </c>
      <c r="C119" s="30">
        <v>10.9</v>
      </c>
      <c r="D119" s="30">
        <v>10.1</v>
      </c>
      <c r="E119" s="30">
        <v>1.6</v>
      </c>
      <c r="F119" s="30" t="s">
        <v>657</v>
      </c>
      <c r="G119" s="30">
        <v>1442106</v>
      </c>
      <c r="H119" s="30">
        <v>1442273</v>
      </c>
      <c r="I119" s="30">
        <f t="shared" si="2"/>
        <v>167</v>
      </c>
      <c r="J119" s="30">
        <v>-1775978</v>
      </c>
      <c r="K119" s="30" t="s">
        <v>462</v>
      </c>
      <c r="L119" s="30" t="s">
        <v>667</v>
      </c>
      <c r="M119" s="30" t="s">
        <v>469</v>
      </c>
      <c r="N119" s="30">
        <v>54</v>
      </c>
      <c r="O119" s="30">
        <v>235</v>
      </c>
      <c r="P119" s="30">
        <v>0</v>
      </c>
      <c r="Q119" s="30">
        <v>39901</v>
      </c>
    </row>
    <row r="120" spans="2:18" x14ac:dyDescent="0.2">
      <c r="B120" s="30">
        <v>2277</v>
      </c>
      <c r="C120" s="30">
        <v>16.8</v>
      </c>
      <c r="D120" s="30">
        <v>11</v>
      </c>
      <c r="E120" s="30">
        <v>1.1000000000000001</v>
      </c>
      <c r="F120" s="30" t="s">
        <v>657</v>
      </c>
      <c r="G120" s="30">
        <v>1442418</v>
      </c>
      <c r="H120" s="30">
        <v>1442917</v>
      </c>
      <c r="I120" s="30">
        <f t="shared" si="2"/>
        <v>499</v>
      </c>
      <c r="J120" s="30">
        <v>-1775334</v>
      </c>
      <c r="K120" s="30" t="s">
        <v>141</v>
      </c>
      <c r="L120" s="30" t="s">
        <v>662</v>
      </c>
      <c r="M120" s="30" t="s">
        <v>469</v>
      </c>
      <c r="N120" s="30">
        <v>0</v>
      </c>
      <c r="O120" s="30">
        <v>550</v>
      </c>
      <c r="P120" s="30">
        <v>2</v>
      </c>
      <c r="Q120" s="30">
        <v>39902</v>
      </c>
    </row>
    <row r="121" spans="2:18" x14ac:dyDescent="0.2">
      <c r="B121" s="30">
        <v>780</v>
      </c>
      <c r="C121" s="30">
        <v>12.2</v>
      </c>
      <c r="D121" s="30">
        <v>2</v>
      </c>
      <c r="E121" s="30">
        <v>5.2</v>
      </c>
      <c r="F121" s="30" t="s">
        <v>657</v>
      </c>
      <c r="G121" s="30">
        <v>1443315</v>
      </c>
      <c r="H121" s="30">
        <v>1443690</v>
      </c>
      <c r="I121" s="30">
        <f t="shared" si="2"/>
        <v>375</v>
      </c>
      <c r="J121" s="30">
        <v>-1774561</v>
      </c>
      <c r="K121" s="30" t="s">
        <v>141</v>
      </c>
      <c r="L121" s="30" t="s">
        <v>668</v>
      </c>
      <c r="M121" s="30" t="s">
        <v>469</v>
      </c>
      <c r="N121" s="30">
        <v>-67</v>
      </c>
      <c r="O121" s="30">
        <v>405</v>
      </c>
      <c r="P121" s="30">
        <v>42</v>
      </c>
      <c r="Q121" s="30">
        <v>39903</v>
      </c>
    </row>
    <row r="122" spans="2:18" x14ac:dyDescent="0.2">
      <c r="B122" s="30">
        <v>8913</v>
      </c>
      <c r="C122" s="30">
        <v>10.7</v>
      </c>
      <c r="D122" s="30">
        <v>0.5</v>
      </c>
      <c r="E122" s="30">
        <v>0.5</v>
      </c>
      <c r="F122" s="30" t="s">
        <v>657</v>
      </c>
      <c r="G122" s="30">
        <v>1444165</v>
      </c>
      <c r="H122" s="30">
        <v>1445458</v>
      </c>
      <c r="I122" s="30">
        <f t="shared" si="2"/>
        <v>1293</v>
      </c>
      <c r="J122" s="30">
        <v>-1772793</v>
      </c>
      <c r="K122" s="30" t="s">
        <v>462</v>
      </c>
      <c r="L122" s="30" t="s">
        <v>597</v>
      </c>
      <c r="M122" s="30" t="s">
        <v>469</v>
      </c>
      <c r="N122" s="30">
        <v>1</v>
      </c>
      <c r="O122" s="30">
        <v>1293</v>
      </c>
      <c r="P122" s="30">
        <v>0</v>
      </c>
      <c r="Q122" s="30">
        <v>39904</v>
      </c>
    </row>
    <row r="123" spans="2:18" x14ac:dyDescent="0.2">
      <c r="B123" s="30">
        <v>1547</v>
      </c>
      <c r="C123" s="30">
        <v>26.6</v>
      </c>
      <c r="D123" s="30">
        <v>1.9</v>
      </c>
      <c r="E123" s="30">
        <v>1.4</v>
      </c>
      <c r="F123" s="30" t="s">
        <v>657</v>
      </c>
      <c r="G123" s="30">
        <v>1446329</v>
      </c>
      <c r="H123" s="30">
        <v>1446895</v>
      </c>
      <c r="I123" s="30">
        <f t="shared" si="2"/>
        <v>566</v>
      </c>
      <c r="J123" s="30">
        <v>-1771356</v>
      </c>
      <c r="K123" s="30" t="s">
        <v>462</v>
      </c>
      <c r="L123" s="30" t="s">
        <v>669</v>
      </c>
      <c r="M123" s="30" t="s">
        <v>558</v>
      </c>
      <c r="N123" s="30">
        <v>1</v>
      </c>
      <c r="O123" s="30">
        <v>570</v>
      </c>
      <c r="P123" s="30">
        <v>-635</v>
      </c>
      <c r="Q123" s="30">
        <v>39905</v>
      </c>
    </row>
    <row r="124" spans="2:18" x14ac:dyDescent="0.2">
      <c r="B124" s="30">
        <v>264</v>
      </c>
      <c r="C124" s="30">
        <v>21.7</v>
      </c>
      <c r="D124" s="30">
        <v>1.4</v>
      </c>
      <c r="E124" s="30">
        <v>0</v>
      </c>
      <c r="F124" s="30" t="s">
        <v>657</v>
      </c>
      <c r="G124" s="30">
        <v>1446903</v>
      </c>
      <c r="H124" s="30">
        <v>1446971</v>
      </c>
      <c r="I124" s="30">
        <f t="shared" si="2"/>
        <v>68</v>
      </c>
      <c r="J124" s="30">
        <v>-1771280</v>
      </c>
      <c r="K124" s="30" t="s">
        <v>462</v>
      </c>
      <c r="L124" s="30" t="s">
        <v>670</v>
      </c>
      <c r="M124" s="30" t="s">
        <v>469</v>
      </c>
      <c r="N124" s="30">
        <v>57</v>
      </c>
      <c r="O124" s="30">
        <v>126</v>
      </c>
      <c r="P124" s="30">
        <v>-15</v>
      </c>
      <c r="Q124" s="30">
        <v>39906</v>
      </c>
    </row>
    <row r="125" spans="2:18" x14ac:dyDescent="0.2">
      <c r="B125" s="30">
        <v>2976</v>
      </c>
      <c r="C125" s="30">
        <v>15.8</v>
      </c>
      <c r="D125" s="30">
        <v>0.9</v>
      </c>
      <c r="E125" s="30">
        <v>1.3</v>
      </c>
      <c r="F125" s="30" t="s">
        <v>657</v>
      </c>
      <c r="G125" s="30">
        <v>1447319</v>
      </c>
      <c r="H125" s="30">
        <v>1447870</v>
      </c>
      <c r="I125" s="30">
        <f t="shared" si="2"/>
        <v>551</v>
      </c>
      <c r="J125" s="30">
        <v>-1770381</v>
      </c>
      <c r="K125" s="30" t="s">
        <v>141</v>
      </c>
      <c r="L125" s="30" t="s">
        <v>662</v>
      </c>
      <c r="M125" s="30" t="s">
        <v>469</v>
      </c>
      <c r="N125" s="30">
        <v>0</v>
      </c>
      <c r="O125" s="30">
        <v>550</v>
      </c>
      <c r="P125" s="30">
        <v>1</v>
      </c>
      <c r="Q125" s="30">
        <v>39907</v>
      </c>
    </row>
    <row r="126" spans="2:18" x14ac:dyDescent="0.2">
      <c r="B126" s="30">
        <v>332</v>
      </c>
      <c r="C126" s="30">
        <v>9.6999999999999993</v>
      </c>
      <c r="D126" s="30">
        <v>14.3</v>
      </c>
      <c r="E126" s="30">
        <v>1.7</v>
      </c>
      <c r="F126" s="30" t="s">
        <v>657</v>
      </c>
      <c r="G126" s="30">
        <v>1447930</v>
      </c>
      <c r="H126" s="30">
        <v>1448034</v>
      </c>
      <c r="I126" s="30">
        <f t="shared" si="2"/>
        <v>104</v>
      </c>
      <c r="J126" s="30">
        <v>-1770217</v>
      </c>
      <c r="K126" s="30" t="s">
        <v>462</v>
      </c>
      <c r="L126" s="30" t="s">
        <v>671</v>
      </c>
      <c r="M126" s="30" t="s">
        <v>469</v>
      </c>
      <c r="N126" s="30">
        <v>266</v>
      </c>
      <c r="O126" s="30">
        <v>383</v>
      </c>
      <c r="P126" s="30">
        <v>-225</v>
      </c>
      <c r="Q126" s="30">
        <v>39908</v>
      </c>
    </row>
    <row r="127" spans="2:18" x14ac:dyDescent="0.2">
      <c r="B127" s="30">
        <v>8550</v>
      </c>
      <c r="C127" s="30">
        <v>11.9</v>
      </c>
      <c r="D127" s="30">
        <v>0.5</v>
      </c>
      <c r="E127" s="30">
        <v>0.5</v>
      </c>
      <c r="F127" s="30" t="s">
        <v>657</v>
      </c>
      <c r="G127" s="30">
        <v>1448938</v>
      </c>
      <c r="H127" s="30">
        <v>1450230</v>
      </c>
      <c r="I127" s="30">
        <f t="shared" si="2"/>
        <v>1292</v>
      </c>
      <c r="J127" s="30">
        <v>-1768021</v>
      </c>
      <c r="K127" s="30" t="s">
        <v>462</v>
      </c>
      <c r="L127" s="30" t="s">
        <v>597</v>
      </c>
      <c r="M127" s="30" t="s">
        <v>469</v>
      </c>
      <c r="N127" s="30">
        <v>1</v>
      </c>
      <c r="O127" s="30">
        <v>1293</v>
      </c>
      <c r="P127" s="30">
        <v>0</v>
      </c>
      <c r="Q127" s="30">
        <v>39909</v>
      </c>
    </row>
    <row r="128" spans="2:18" x14ac:dyDescent="0.2">
      <c r="B128" s="30">
        <v>33</v>
      </c>
      <c r="C128" s="30">
        <v>22</v>
      </c>
      <c r="D128" s="30">
        <v>5.2</v>
      </c>
      <c r="E128" s="30">
        <v>3.6</v>
      </c>
      <c r="F128" s="30" t="s">
        <v>657</v>
      </c>
      <c r="G128" s="30">
        <v>1450544</v>
      </c>
      <c r="H128" s="30">
        <v>1450678</v>
      </c>
      <c r="I128" s="30">
        <f t="shared" si="2"/>
        <v>134</v>
      </c>
      <c r="J128" s="30">
        <v>-1767573</v>
      </c>
      <c r="K128" s="30" t="s">
        <v>462</v>
      </c>
      <c r="L128" s="30" t="s">
        <v>463</v>
      </c>
      <c r="M128" s="30" t="s">
        <v>464</v>
      </c>
      <c r="N128" s="30">
        <v>1</v>
      </c>
      <c r="O128" s="30">
        <v>137</v>
      </c>
      <c r="P128" s="30">
        <v>0</v>
      </c>
      <c r="Q128" s="30">
        <v>39910</v>
      </c>
    </row>
    <row r="129" spans="2:18" x14ac:dyDescent="0.2">
      <c r="B129" s="30">
        <v>347</v>
      </c>
      <c r="C129" s="30">
        <v>21.8</v>
      </c>
      <c r="D129" s="30">
        <v>1.8</v>
      </c>
      <c r="E129" s="30">
        <v>9.9</v>
      </c>
      <c r="F129" s="30" t="s">
        <v>657</v>
      </c>
      <c r="G129" s="30">
        <v>1450772</v>
      </c>
      <c r="H129" s="30">
        <v>1451000</v>
      </c>
      <c r="I129" s="30">
        <f t="shared" si="2"/>
        <v>228</v>
      </c>
      <c r="J129" s="30">
        <v>-1767251</v>
      </c>
      <c r="K129" s="30" t="s">
        <v>462</v>
      </c>
      <c r="L129" s="30" t="s">
        <v>672</v>
      </c>
      <c r="M129" s="30" t="s">
        <v>469</v>
      </c>
      <c r="N129" s="30">
        <v>635</v>
      </c>
      <c r="O129" s="30">
        <v>846</v>
      </c>
      <c r="P129" s="30">
        <v>-285</v>
      </c>
      <c r="Q129" s="30">
        <v>39911</v>
      </c>
    </row>
    <row r="130" spans="2:18" x14ac:dyDescent="0.2">
      <c r="B130" s="30">
        <v>19</v>
      </c>
      <c r="C130" s="30">
        <v>13.8</v>
      </c>
      <c r="D130" s="30">
        <v>3.9</v>
      </c>
      <c r="E130" s="30">
        <v>3.9</v>
      </c>
      <c r="F130" s="30" t="s">
        <v>657</v>
      </c>
      <c r="G130" s="30">
        <v>1451346</v>
      </c>
      <c r="H130" s="30">
        <v>1451397</v>
      </c>
      <c r="I130" s="30">
        <f t="shared" si="2"/>
        <v>51</v>
      </c>
      <c r="J130" s="30">
        <v>-1766854</v>
      </c>
      <c r="K130" s="30" t="s">
        <v>462</v>
      </c>
      <c r="L130" s="30" t="s">
        <v>463</v>
      </c>
      <c r="M130" s="30" t="s">
        <v>464</v>
      </c>
      <c r="N130" s="30">
        <v>1</v>
      </c>
      <c r="O130" s="30">
        <v>52</v>
      </c>
      <c r="P130" s="30">
        <v>0</v>
      </c>
      <c r="Q130" s="30">
        <v>39912</v>
      </c>
    </row>
    <row r="131" spans="2:18" x14ac:dyDescent="0.2">
      <c r="B131" s="30">
        <v>12</v>
      </c>
      <c r="C131" s="30">
        <v>13.2</v>
      </c>
      <c r="D131" s="30">
        <v>5.7</v>
      </c>
      <c r="E131" s="30">
        <v>2.8</v>
      </c>
      <c r="F131" s="30" t="s">
        <v>657</v>
      </c>
      <c r="G131" s="30">
        <v>1451373</v>
      </c>
      <c r="H131" s="30">
        <v>1451407</v>
      </c>
      <c r="I131" s="30">
        <f t="shared" si="2"/>
        <v>34</v>
      </c>
      <c r="J131" s="30">
        <v>-1766844</v>
      </c>
      <c r="K131" s="30" t="s">
        <v>462</v>
      </c>
      <c r="L131" s="30" t="s">
        <v>616</v>
      </c>
      <c r="M131" s="30" t="s">
        <v>466</v>
      </c>
      <c r="N131" s="30">
        <v>1</v>
      </c>
      <c r="O131" s="30">
        <v>36</v>
      </c>
      <c r="P131" s="30">
        <v>0</v>
      </c>
      <c r="Q131" s="30">
        <v>39913</v>
      </c>
      <c r="R131" s="30" t="s">
        <v>474</v>
      </c>
    </row>
    <row r="132" spans="2:18" x14ac:dyDescent="0.2">
      <c r="B132" s="30">
        <v>310</v>
      </c>
      <c r="C132" s="30">
        <v>20.7</v>
      </c>
      <c r="D132" s="30">
        <v>8.1</v>
      </c>
      <c r="E132" s="30">
        <v>0</v>
      </c>
      <c r="F132" s="30" t="s">
        <v>657</v>
      </c>
      <c r="G132" s="30">
        <v>1451571</v>
      </c>
      <c r="H132" s="30">
        <v>1451681</v>
      </c>
      <c r="I132" s="30">
        <f t="shared" ref="I132:I172" si="3">H132-G132</f>
        <v>110</v>
      </c>
      <c r="J132" s="30">
        <v>-1766570</v>
      </c>
      <c r="K132" s="30" t="s">
        <v>141</v>
      </c>
      <c r="L132" s="30" t="s">
        <v>673</v>
      </c>
      <c r="M132" s="30" t="s">
        <v>469</v>
      </c>
      <c r="N132" s="30">
        <v>-2</v>
      </c>
      <c r="O132" s="30">
        <v>121</v>
      </c>
      <c r="P132" s="30">
        <v>2</v>
      </c>
      <c r="Q132" s="30">
        <v>39914</v>
      </c>
    </row>
    <row r="133" spans="2:18" x14ac:dyDescent="0.2">
      <c r="B133" s="30">
        <v>274</v>
      </c>
      <c r="C133" s="30">
        <v>21.2</v>
      </c>
      <c r="D133" s="30">
        <v>7.1</v>
      </c>
      <c r="E133" s="30">
        <v>4</v>
      </c>
      <c r="F133" s="30" t="s">
        <v>657</v>
      </c>
      <c r="G133" s="30">
        <v>1451879</v>
      </c>
      <c r="H133" s="30">
        <v>1451976</v>
      </c>
      <c r="I133" s="30">
        <f t="shared" si="3"/>
        <v>97</v>
      </c>
      <c r="J133" s="30">
        <v>-1766275</v>
      </c>
      <c r="K133" s="30" t="s">
        <v>462</v>
      </c>
      <c r="L133" s="30" t="s">
        <v>597</v>
      </c>
      <c r="M133" s="30" t="s">
        <v>469</v>
      </c>
      <c r="N133" s="30">
        <v>6</v>
      </c>
      <c r="O133" s="30">
        <v>106</v>
      </c>
      <c r="P133" s="30">
        <v>-1187</v>
      </c>
      <c r="Q133" s="30">
        <v>39915</v>
      </c>
    </row>
    <row r="134" spans="2:18" x14ac:dyDescent="0.2">
      <c r="B134" s="30">
        <v>3032</v>
      </c>
      <c r="C134" s="30">
        <v>7.8</v>
      </c>
      <c r="D134" s="30">
        <v>0</v>
      </c>
      <c r="E134" s="30">
        <v>1.4</v>
      </c>
      <c r="F134" s="30" t="s">
        <v>657</v>
      </c>
      <c r="G134" s="30">
        <v>1452132</v>
      </c>
      <c r="H134" s="30">
        <v>1452638</v>
      </c>
      <c r="I134" s="30">
        <f t="shared" si="3"/>
        <v>506</v>
      </c>
      <c r="J134" s="30">
        <v>-1765613</v>
      </c>
      <c r="K134" s="30" t="s">
        <v>141</v>
      </c>
      <c r="L134" s="30" t="s">
        <v>651</v>
      </c>
      <c r="M134" s="30" t="s">
        <v>469</v>
      </c>
      <c r="N134" s="30">
        <v>0</v>
      </c>
      <c r="O134" s="30">
        <v>2426</v>
      </c>
      <c r="P134" s="30">
        <v>1927</v>
      </c>
      <c r="Q134" s="30">
        <v>39916</v>
      </c>
    </row>
    <row r="135" spans="2:18" x14ac:dyDescent="0.2">
      <c r="B135" s="30">
        <v>765</v>
      </c>
      <c r="C135" s="30">
        <v>17.8</v>
      </c>
      <c r="D135" s="30">
        <v>7.9</v>
      </c>
      <c r="E135" s="30">
        <v>1.9</v>
      </c>
      <c r="F135" s="30" t="s">
        <v>657</v>
      </c>
      <c r="G135" s="30">
        <v>1452763</v>
      </c>
      <c r="H135" s="30">
        <v>1453105</v>
      </c>
      <c r="I135" s="30">
        <f t="shared" si="3"/>
        <v>342</v>
      </c>
      <c r="J135" s="30">
        <v>-1765146</v>
      </c>
      <c r="K135" s="30" t="s">
        <v>462</v>
      </c>
      <c r="L135" s="30" t="s">
        <v>671</v>
      </c>
      <c r="M135" s="30" t="s">
        <v>469</v>
      </c>
      <c r="N135" s="30">
        <v>46</v>
      </c>
      <c r="O135" s="30">
        <v>408</v>
      </c>
      <c r="P135" s="30">
        <v>-200</v>
      </c>
      <c r="Q135" s="30">
        <v>39917</v>
      </c>
    </row>
    <row r="136" spans="2:18" x14ac:dyDescent="0.2">
      <c r="B136" s="30">
        <v>7624</v>
      </c>
      <c r="C136" s="30">
        <v>14.2</v>
      </c>
      <c r="D136" s="30">
        <v>2</v>
      </c>
      <c r="E136" s="30">
        <v>1.9</v>
      </c>
      <c r="F136" s="30" t="s">
        <v>657</v>
      </c>
      <c r="G136" s="30">
        <v>1453834</v>
      </c>
      <c r="H136" s="30">
        <v>1455121</v>
      </c>
      <c r="I136" s="30">
        <f t="shared" si="3"/>
        <v>1287</v>
      </c>
      <c r="J136" s="30">
        <v>-1763130</v>
      </c>
      <c r="K136" s="30" t="s">
        <v>462</v>
      </c>
      <c r="L136" s="30" t="s">
        <v>597</v>
      </c>
      <c r="M136" s="30" t="s">
        <v>469</v>
      </c>
      <c r="N136" s="30">
        <v>1</v>
      </c>
      <c r="O136" s="30">
        <v>1290</v>
      </c>
      <c r="P136" s="30">
        <v>-3</v>
      </c>
      <c r="Q136" s="30">
        <v>39918</v>
      </c>
    </row>
    <row r="137" spans="2:18" x14ac:dyDescent="0.2">
      <c r="B137" s="30">
        <v>372</v>
      </c>
      <c r="C137" s="30">
        <v>15.3</v>
      </c>
      <c r="D137" s="30">
        <v>3.5</v>
      </c>
      <c r="E137" s="30">
        <v>0</v>
      </c>
      <c r="F137" s="30" t="s">
        <v>657</v>
      </c>
      <c r="G137" s="30">
        <v>1455134</v>
      </c>
      <c r="H137" s="30">
        <v>1455218</v>
      </c>
      <c r="I137" s="30">
        <f t="shared" si="3"/>
        <v>84</v>
      </c>
      <c r="J137" s="30">
        <v>-1763033</v>
      </c>
      <c r="K137" s="30" t="s">
        <v>141</v>
      </c>
      <c r="L137" s="30" t="s">
        <v>600</v>
      </c>
      <c r="M137" s="30" t="s">
        <v>469</v>
      </c>
      <c r="N137" s="30">
        <v>-1</v>
      </c>
      <c r="O137" s="30">
        <v>93</v>
      </c>
      <c r="P137" s="30">
        <v>6</v>
      </c>
      <c r="Q137" s="30">
        <v>39919</v>
      </c>
    </row>
    <row r="138" spans="2:18" x14ac:dyDescent="0.2">
      <c r="B138" s="30">
        <v>343</v>
      </c>
      <c r="C138" s="30">
        <v>15.9</v>
      </c>
      <c r="D138" s="30">
        <v>9.3000000000000007</v>
      </c>
      <c r="E138" s="30">
        <v>0</v>
      </c>
      <c r="F138" s="30" t="s">
        <v>657</v>
      </c>
      <c r="G138" s="30">
        <v>1455219</v>
      </c>
      <c r="H138" s="30">
        <v>1455239</v>
      </c>
      <c r="I138" s="30">
        <f t="shared" si="3"/>
        <v>20</v>
      </c>
      <c r="J138" s="30">
        <v>-1763012</v>
      </c>
      <c r="K138" s="30" t="s">
        <v>462</v>
      </c>
      <c r="L138" s="30" t="s">
        <v>620</v>
      </c>
      <c r="M138" s="30" t="s">
        <v>469</v>
      </c>
      <c r="N138" s="30">
        <v>5</v>
      </c>
      <c r="O138" s="30">
        <v>120</v>
      </c>
      <c r="P138" s="30">
        <v>-1</v>
      </c>
      <c r="Q138" s="30">
        <v>39920</v>
      </c>
    </row>
    <row r="139" spans="2:18" x14ac:dyDescent="0.2">
      <c r="B139" s="30">
        <v>291</v>
      </c>
      <c r="C139" s="30">
        <v>28.4</v>
      </c>
      <c r="D139" s="30">
        <v>0</v>
      </c>
      <c r="E139" s="30">
        <v>4.3</v>
      </c>
      <c r="F139" s="30" t="s">
        <v>657</v>
      </c>
      <c r="G139" s="30">
        <v>1455968</v>
      </c>
      <c r="H139" s="30">
        <v>1456114</v>
      </c>
      <c r="I139" s="30">
        <f t="shared" si="3"/>
        <v>146</v>
      </c>
      <c r="J139" s="30">
        <v>-1762137</v>
      </c>
      <c r="K139" s="30" t="s">
        <v>141</v>
      </c>
      <c r="L139" s="30" t="s">
        <v>674</v>
      </c>
      <c r="M139" s="30" t="s">
        <v>469</v>
      </c>
      <c r="N139" s="30">
        <v>-188</v>
      </c>
      <c r="O139" s="30">
        <v>3702</v>
      </c>
      <c r="P139" s="30">
        <v>3562</v>
      </c>
      <c r="Q139" s="30">
        <v>39921</v>
      </c>
      <c r="R139" s="30" t="s">
        <v>474</v>
      </c>
    </row>
    <row r="140" spans="2:18" x14ac:dyDescent="0.2">
      <c r="B140" s="30">
        <v>9293</v>
      </c>
      <c r="C140" s="30">
        <v>9.1999999999999993</v>
      </c>
      <c r="D140" s="30">
        <v>2.8</v>
      </c>
      <c r="E140" s="30">
        <v>1.7</v>
      </c>
      <c r="F140" s="30" t="s">
        <v>657</v>
      </c>
      <c r="G140" s="30">
        <v>1456002</v>
      </c>
      <c r="H140" s="30">
        <v>1457360</v>
      </c>
      <c r="I140" s="30">
        <f t="shared" si="3"/>
        <v>1358</v>
      </c>
      <c r="J140" s="30">
        <v>-1760891</v>
      </c>
      <c r="K140" s="30" t="s">
        <v>462</v>
      </c>
      <c r="L140" s="30" t="s">
        <v>675</v>
      </c>
      <c r="M140" s="30" t="s">
        <v>469</v>
      </c>
      <c r="N140" s="30">
        <v>1</v>
      </c>
      <c r="O140" s="30">
        <v>1374</v>
      </c>
      <c r="P140" s="30">
        <v>0</v>
      </c>
      <c r="Q140" s="30">
        <v>39922</v>
      </c>
    </row>
    <row r="141" spans="2:18" x14ac:dyDescent="0.2">
      <c r="B141" s="30">
        <v>285</v>
      </c>
      <c r="C141" s="30">
        <v>22</v>
      </c>
      <c r="D141" s="30">
        <v>5.8</v>
      </c>
      <c r="E141" s="30">
        <v>3.8</v>
      </c>
      <c r="F141" s="30" t="s">
        <v>657</v>
      </c>
      <c r="G141" s="30">
        <v>1457480</v>
      </c>
      <c r="H141" s="30">
        <v>1457583</v>
      </c>
      <c r="I141" s="30">
        <f t="shared" si="3"/>
        <v>103</v>
      </c>
      <c r="J141" s="30">
        <v>-1760668</v>
      </c>
      <c r="K141" s="30" t="s">
        <v>462</v>
      </c>
      <c r="L141" s="30" t="s">
        <v>597</v>
      </c>
      <c r="M141" s="30" t="s">
        <v>469</v>
      </c>
      <c r="N141" s="30">
        <v>1</v>
      </c>
      <c r="O141" s="30">
        <v>106</v>
      </c>
      <c r="P141" s="30">
        <v>-1187</v>
      </c>
      <c r="Q141" s="30">
        <v>39923</v>
      </c>
    </row>
    <row r="142" spans="2:18" x14ac:dyDescent="0.2">
      <c r="B142" s="30">
        <v>1483</v>
      </c>
      <c r="C142" s="30">
        <v>16.3</v>
      </c>
      <c r="D142" s="30">
        <v>2.8</v>
      </c>
      <c r="E142" s="30">
        <v>0.4</v>
      </c>
      <c r="F142" s="30" t="s">
        <v>657</v>
      </c>
      <c r="G142" s="30">
        <v>1457787</v>
      </c>
      <c r="H142" s="30">
        <v>1458038</v>
      </c>
      <c r="I142" s="30">
        <f t="shared" si="3"/>
        <v>251</v>
      </c>
      <c r="J142" s="30">
        <v>-1760213</v>
      </c>
      <c r="K142" s="30" t="s">
        <v>141</v>
      </c>
      <c r="L142" s="30" t="s">
        <v>659</v>
      </c>
      <c r="M142" s="30" t="s">
        <v>660</v>
      </c>
      <c r="N142" s="30">
        <v>-13</v>
      </c>
      <c r="O142" s="30">
        <v>1032</v>
      </c>
      <c r="P142" s="30">
        <v>775</v>
      </c>
      <c r="Q142" s="30">
        <v>39924</v>
      </c>
    </row>
    <row r="143" spans="2:18" x14ac:dyDescent="0.2">
      <c r="B143" s="30">
        <v>36</v>
      </c>
      <c r="C143" s="30">
        <v>4.0999999999999996</v>
      </c>
      <c r="D143" s="30">
        <v>1.9</v>
      </c>
      <c r="E143" s="30">
        <v>1.9</v>
      </c>
      <c r="F143" s="30" t="s">
        <v>657</v>
      </c>
      <c r="G143" s="30">
        <v>1458148</v>
      </c>
      <c r="H143" s="30">
        <v>1458200</v>
      </c>
      <c r="I143" s="30">
        <f t="shared" si="3"/>
        <v>52</v>
      </c>
      <c r="J143" s="30">
        <v>-1760051</v>
      </c>
      <c r="K143" s="30" t="s">
        <v>462</v>
      </c>
      <c r="L143" s="30" t="s">
        <v>676</v>
      </c>
      <c r="M143" s="30" t="s">
        <v>466</v>
      </c>
      <c r="N143" s="30">
        <v>1</v>
      </c>
      <c r="O143" s="30">
        <v>53</v>
      </c>
      <c r="P143" s="30">
        <v>0</v>
      </c>
      <c r="Q143" s="30">
        <v>39925</v>
      </c>
    </row>
    <row r="144" spans="2:18" x14ac:dyDescent="0.2">
      <c r="B144" s="30">
        <v>3679</v>
      </c>
      <c r="C144" s="30">
        <v>10.7</v>
      </c>
      <c r="D144" s="30">
        <v>0.2</v>
      </c>
      <c r="E144" s="30">
        <v>0.4</v>
      </c>
      <c r="F144" s="30" t="s">
        <v>657</v>
      </c>
      <c r="G144" s="30">
        <v>1458201</v>
      </c>
      <c r="H144" s="30">
        <v>1458752</v>
      </c>
      <c r="I144" s="30">
        <f t="shared" si="3"/>
        <v>551</v>
      </c>
      <c r="J144" s="30">
        <v>-1759499</v>
      </c>
      <c r="K144" s="30" t="s">
        <v>462</v>
      </c>
      <c r="L144" s="30" t="s">
        <v>677</v>
      </c>
      <c r="M144" s="30" t="s">
        <v>469</v>
      </c>
      <c r="N144" s="30">
        <v>1</v>
      </c>
      <c r="O144" s="30">
        <v>551</v>
      </c>
      <c r="P144" s="30">
        <v>0</v>
      </c>
      <c r="Q144" s="30">
        <v>39926</v>
      </c>
    </row>
    <row r="145" spans="2:18" x14ac:dyDescent="0.2">
      <c r="B145" s="30">
        <v>724</v>
      </c>
      <c r="C145" s="30">
        <v>17.8</v>
      </c>
      <c r="D145" s="30">
        <v>8.3000000000000007</v>
      </c>
      <c r="E145" s="30">
        <v>2</v>
      </c>
      <c r="F145" s="30" t="s">
        <v>657</v>
      </c>
      <c r="G145" s="30">
        <v>1458768</v>
      </c>
      <c r="H145" s="30">
        <v>1459094</v>
      </c>
      <c r="I145" s="30">
        <f t="shared" si="3"/>
        <v>326</v>
      </c>
      <c r="J145" s="30">
        <v>-1759157</v>
      </c>
      <c r="K145" s="30" t="s">
        <v>462</v>
      </c>
      <c r="L145" s="30" t="s">
        <v>671</v>
      </c>
      <c r="M145" s="30" t="s">
        <v>469</v>
      </c>
      <c r="N145" s="30">
        <v>46</v>
      </c>
      <c r="O145" s="30">
        <v>392</v>
      </c>
      <c r="P145" s="30">
        <v>-216</v>
      </c>
      <c r="Q145" s="30">
        <v>39927</v>
      </c>
    </row>
    <row r="146" spans="2:18" x14ac:dyDescent="0.2">
      <c r="B146" s="30">
        <v>7806</v>
      </c>
      <c r="C146" s="30">
        <v>13.4</v>
      </c>
      <c r="D146" s="30">
        <v>2.2000000000000002</v>
      </c>
      <c r="E146" s="30">
        <v>2</v>
      </c>
      <c r="F146" s="30" t="s">
        <v>657</v>
      </c>
      <c r="G146" s="30">
        <v>1459961</v>
      </c>
      <c r="H146" s="30">
        <v>1461250</v>
      </c>
      <c r="I146" s="30">
        <f t="shared" si="3"/>
        <v>1289</v>
      </c>
      <c r="J146" s="30">
        <v>-1757001</v>
      </c>
      <c r="K146" s="30" t="s">
        <v>462</v>
      </c>
      <c r="L146" s="30" t="s">
        <v>597</v>
      </c>
      <c r="M146" s="30" t="s">
        <v>469</v>
      </c>
      <c r="N146" s="30">
        <v>1</v>
      </c>
      <c r="O146" s="30">
        <v>1293</v>
      </c>
      <c r="P146" s="30">
        <v>0</v>
      </c>
      <c r="Q146" s="30">
        <v>39928</v>
      </c>
    </row>
    <row r="147" spans="2:18" x14ac:dyDescent="0.2">
      <c r="B147" s="30">
        <v>354</v>
      </c>
      <c r="C147" s="30">
        <v>17.7</v>
      </c>
      <c r="D147" s="30">
        <v>8.5</v>
      </c>
      <c r="E147" s="30">
        <v>0.1</v>
      </c>
      <c r="F147" s="30" t="s">
        <v>657</v>
      </c>
      <c r="G147" s="30">
        <v>1461259</v>
      </c>
      <c r="H147" s="30">
        <v>1461376</v>
      </c>
      <c r="I147" s="30">
        <f t="shared" si="3"/>
        <v>117</v>
      </c>
      <c r="J147" s="30">
        <v>-1756875</v>
      </c>
      <c r="K147" s="30" t="s">
        <v>462</v>
      </c>
      <c r="L147" s="30" t="s">
        <v>620</v>
      </c>
      <c r="M147" s="30" t="s">
        <v>469</v>
      </c>
      <c r="N147" s="30">
        <v>4</v>
      </c>
      <c r="O147" s="30">
        <v>123</v>
      </c>
      <c r="P147" s="30">
        <v>0</v>
      </c>
      <c r="Q147" s="30">
        <v>39929</v>
      </c>
    </row>
    <row r="148" spans="2:18" x14ac:dyDescent="0.2">
      <c r="B148" s="30">
        <v>3458</v>
      </c>
      <c r="C148" s="30">
        <v>22.1</v>
      </c>
      <c r="D148" s="30">
        <v>3.1</v>
      </c>
      <c r="E148" s="30">
        <v>5.2</v>
      </c>
      <c r="F148" s="30" t="s">
        <v>657</v>
      </c>
      <c r="G148" s="30">
        <v>1462204</v>
      </c>
      <c r="H148" s="30">
        <v>1463347</v>
      </c>
      <c r="I148" s="30">
        <f t="shared" si="3"/>
        <v>1143</v>
      </c>
      <c r="J148" s="30">
        <v>-1754904</v>
      </c>
      <c r="K148" s="30" t="s">
        <v>462</v>
      </c>
      <c r="L148" s="30" t="s">
        <v>597</v>
      </c>
      <c r="M148" s="30" t="s">
        <v>469</v>
      </c>
      <c r="N148" s="30">
        <v>1</v>
      </c>
      <c r="O148" s="30">
        <v>1121</v>
      </c>
      <c r="P148" s="30">
        <v>-172</v>
      </c>
      <c r="Q148" s="30">
        <v>39930</v>
      </c>
    </row>
    <row r="149" spans="2:18" x14ac:dyDescent="0.2">
      <c r="B149" s="30">
        <v>1774</v>
      </c>
      <c r="C149" s="30">
        <v>19.899999999999999</v>
      </c>
      <c r="D149" s="30">
        <v>6.5</v>
      </c>
      <c r="E149" s="30">
        <v>2.5</v>
      </c>
      <c r="F149" s="30" t="s">
        <v>657</v>
      </c>
      <c r="G149" s="30">
        <v>1464138</v>
      </c>
      <c r="H149" s="30">
        <v>1464641</v>
      </c>
      <c r="I149" s="30">
        <f t="shared" si="3"/>
        <v>503</v>
      </c>
      <c r="J149" s="30">
        <v>-1753610</v>
      </c>
      <c r="K149" s="30" t="s">
        <v>462</v>
      </c>
      <c r="L149" s="30" t="s">
        <v>678</v>
      </c>
      <c r="M149" s="30" t="s">
        <v>469</v>
      </c>
      <c r="N149" s="30">
        <v>65</v>
      </c>
      <c r="O149" s="30">
        <v>588</v>
      </c>
      <c r="P149" s="30">
        <v>-4</v>
      </c>
      <c r="Q149" s="30">
        <v>39931</v>
      </c>
    </row>
    <row r="150" spans="2:18" x14ac:dyDescent="0.2">
      <c r="B150" s="30">
        <v>278</v>
      </c>
      <c r="C150" s="30">
        <v>13.2</v>
      </c>
      <c r="D150" s="30">
        <v>0</v>
      </c>
      <c r="E150" s="30">
        <v>0</v>
      </c>
      <c r="F150" s="30" t="s">
        <v>657</v>
      </c>
      <c r="G150" s="30">
        <v>1465116</v>
      </c>
      <c r="H150" s="30">
        <v>1465153</v>
      </c>
      <c r="I150" s="30">
        <f t="shared" si="3"/>
        <v>37</v>
      </c>
      <c r="J150" s="30">
        <v>-1753098</v>
      </c>
      <c r="K150" s="30" t="s">
        <v>462</v>
      </c>
      <c r="L150" s="30" t="s">
        <v>603</v>
      </c>
      <c r="M150" s="30" t="s">
        <v>604</v>
      </c>
      <c r="N150" s="30">
        <v>19</v>
      </c>
      <c r="O150" s="30">
        <v>56</v>
      </c>
      <c r="P150" s="30">
        <v>-146</v>
      </c>
      <c r="Q150" s="30">
        <v>39932</v>
      </c>
    </row>
    <row r="151" spans="2:18" x14ac:dyDescent="0.2">
      <c r="B151" s="30">
        <v>4289</v>
      </c>
      <c r="C151" s="30">
        <v>20.2</v>
      </c>
      <c r="D151" s="30">
        <v>2.5</v>
      </c>
      <c r="E151" s="30">
        <v>5.4</v>
      </c>
      <c r="F151" s="30" t="s">
        <v>657</v>
      </c>
      <c r="G151" s="30">
        <v>1465312</v>
      </c>
      <c r="H151" s="30">
        <v>1466464</v>
      </c>
      <c r="I151" s="30">
        <f t="shared" si="3"/>
        <v>1152</v>
      </c>
      <c r="J151" s="30">
        <v>-1751787</v>
      </c>
      <c r="K151" s="30" t="s">
        <v>462</v>
      </c>
      <c r="L151" s="30" t="s">
        <v>597</v>
      </c>
      <c r="M151" s="30" t="s">
        <v>469</v>
      </c>
      <c r="N151" s="30">
        <v>1</v>
      </c>
      <c r="O151" s="30">
        <v>1121</v>
      </c>
      <c r="P151" s="30">
        <v>-172</v>
      </c>
      <c r="Q151" s="30">
        <v>39933</v>
      </c>
    </row>
    <row r="152" spans="2:18" x14ac:dyDescent="0.2">
      <c r="B152" s="30">
        <v>741</v>
      </c>
      <c r="C152" s="30">
        <v>16.899999999999999</v>
      </c>
      <c r="D152" s="30">
        <v>1.3</v>
      </c>
      <c r="E152" s="30">
        <v>12.7</v>
      </c>
      <c r="F152" s="30" t="s">
        <v>657</v>
      </c>
      <c r="G152" s="30">
        <v>1466586</v>
      </c>
      <c r="H152" s="30">
        <v>1466606</v>
      </c>
      <c r="I152" s="30">
        <f t="shared" si="3"/>
        <v>20</v>
      </c>
      <c r="J152" s="30">
        <v>-1751645</v>
      </c>
      <c r="K152" s="30" t="s">
        <v>141</v>
      </c>
      <c r="L152" s="30" t="s">
        <v>671</v>
      </c>
      <c r="M152" s="30" t="s">
        <v>469</v>
      </c>
      <c r="N152" s="30">
        <v>-189</v>
      </c>
      <c r="O152" s="30">
        <v>419</v>
      </c>
      <c r="P152" s="30">
        <v>357</v>
      </c>
      <c r="Q152" s="30">
        <v>39934</v>
      </c>
    </row>
    <row r="153" spans="2:18" x14ac:dyDescent="0.2">
      <c r="B153" s="30">
        <v>746</v>
      </c>
      <c r="C153" s="30">
        <v>14.2</v>
      </c>
      <c r="D153" s="30">
        <v>1.4</v>
      </c>
      <c r="E153" s="30">
        <v>2.1</v>
      </c>
      <c r="F153" s="30" t="s">
        <v>657</v>
      </c>
      <c r="G153" s="30">
        <v>1466607</v>
      </c>
      <c r="H153" s="30">
        <v>1466887</v>
      </c>
      <c r="I153" s="30">
        <f t="shared" si="3"/>
        <v>280</v>
      </c>
      <c r="J153" s="30">
        <v>-1751364</v>
      </c>
      <c r="K153" s="30" t="s">
        <v>462</v>
      </c>
      <c r="L153" s="30" t="s">
        <v>668</v>
      </c>
      <c r="M153" s="30" t="s">
        <v>469</v>
      </c>
      <c r="N153" s="30">
        <v>149</v>
      </c>
      <c r="O153" s="30">
        <v>427</v>
      </c>
      <c r="P153" s="30">
        <v>-45</v>
      </c>
      <c r="Q153" s="30">
        <v>39935</v>
      </c>
    </row>
    <row r="154" spans="2:18" x14ac:dyDescent="0.2">
      <c r="B154" s="30">
        <v>393</v>
      </c>
      <c r="C154" s="30">
        <v>15.9</v>
      </c>
      <c r="D154" s="30">
        <v>5.3</v>
      </c>
      <c r="E154" s="30">
        <v>0.7</v>
      </c>
      <c r="F154" s="30" t="s">
        <v>657</v>
      </c>
      <c r="G154" s="30">
        <v>1466863</v>
      </c>
      <c r="H154" s="30">
        <v>1466995</v>
      </c>
      <c r="I154" s="30">
        <f t="shared" si="3"/>
        <v>132</v>
      </c>
      <c r="J154" s="30">
        <v>-1751256</v>
      </c>
      <c r="K154" s="30" t="s">
        <v>462</v>
      </c>
      <c r="L154" s="30" t="s">
        <v>679</v>
      </c>
      <c r="M154" s="30" t="s">
        <v>469</v>
      </c>
      <c r="N154" s="30">
        <v>139</v>
      </c>
      <c r="O154" s="30">
        <v>277</v>
      </c>
      <c r="P154" s="30">
        <v>-56</v>
      </c>
      <c r="Q154" s="30">
        <v>39936</v>
      </c>
      <c r="R154" s="30" t="s">
        <v>474</v>
      </c>
    </row>
    <row r="155" spans="2:18" x14ac:dyDescent="0.2">
      <c r="B155" s="30">
        <v>741</v>
      </c>
      <c r="C155" s="30">
        <v>16.899999999999999</v>
      </c>
      <c r="D155" s="30">
        <v>1.3</v>
      </c>
      <c r="E155" s="30">
        <v>12.7</v>
      </c>
      <c r="F155" s="30" t="s">
        <v>657</v>
      </c>
      <c r="G155" s="30">
        <v>1466888</v>
      </c>
      <c r="H155" s="30">
        <v>1466979</v>
      </c>
      <c r="I155" s="30">
        <f t="shared" si="3"/>
        <v>91</v>
      </c>
      <c r="J155" s="30">
        <v>-1751272</v>
      </c>
      <c r="K155" s="30" t="s">
        <v>141</v>
      </c>
      <c r="L155" s="30" t="s">
        <v>671</v>
      </c>
      <c r="M155" s="30" t="s">
        <v>469</v>
      </c>
      <c r="N155" s="30">
        <v>-189</v>
      </c>
      <c r="O155" s="30">
        <v>356</v>
      </c>
      <c r="P155" s="30">
        <v>66</v>
      </c>
      <c r="Q155" s="30">
        <v>39934</v>
      </c>
    </row>
    <row r="156" spans="2:18" x14ac:dyDescent="0.2">
      <c r="B156" s="30">
        <v>282</v>
      </c>
      <c r="C156" s="30">
        <v>15.5</v>
      </c>
      <c r="D156" s="30">
        <v>0</v>
      </c>
      <c r="E156" s="30">
        <v>0</v>
      </c>
      <c r="F156" s="30" t="s">
        <v>657</v>
      </c>
      <c r="G156" s="30">
        <v>1468099</v>
      </c>
      <c r="H156" s="30">
        <v>1468156</v>
      </c>
      <c r="I156" s="30">
        <f t="shared" si="3"/>
        <v>57</v>
      </c>
      <c r="J156" s="30">
        <v>-1750095</v>
      </c>
      <c r="K156" s="30" t="s">
        <v>141</v>
      </c>
      <c r="L156" s="30" t="s">
        <v>673</v>
      </c>
      <c r="M156" s="30" t="s">
        <v>469</v>
      </c>
      <c r="N156" s="30">
        <v>-64</v>
      </c>
      <c r="O156" s="30">
        <v>59</v>
      </c>
      <c r="P156" s="30">
        <v>2</v>
      </c>
      <c r="Q156" s="30">
        <v>39937</v>
      </c>
    </row>
    <row r="157" spans="2:18" x14ac:dyDescent="0.2">
      <c r="B157" s="30">
        <v>18110</v>
      </c>
      <c r="C157" s="30">
        <v>9.6</v>
      </c>
      <c r="D157" s="30">
        <v>0.8</v>
      </c>
      <c r="E157" s="30">
        <v>0.8</v>
      </c>
      <c r="F157" s="30" t="s">
        <v>657</v>
      </c>
      <c r="G157" s="30">
        <v>1468245</v>
      </c>
      <c r="H157" s="30">
        <v>1471049</v>
      </c>
      <c r="I157" s="30">
        <f t="shared" si="3"/>
        <v>2804</v>
      </c>
      <c r="J157" s="30">
        <v>-1747202</v>
      </c>
      <c r="K157" s="30" t="s">
        <v>462</v>
      </c>
      <c r="L157" s="30" t="s">
        <v>680</v>
      </c>
      <c r="M157" s="30" t="s">
        <v>484</v>
      </c>
      <c r="N157" s="30">
        <v>1</v>
      </c>
      <c r="O157" s="30">
        <v>2808</v>
      </c>
      <c r="P157" s="30">
        <v>-220</v>
      </c>
      <c r="Q157" s="30">
        <v>39938</v>
      </c>
    </row>
    <row r="158" spans="2:18" x14ac:dyDescent="0.2">
      <c r="B158" s="30">
        <v>3089</v>
      </c>
      <c r="C158" s="30">
        <v>27.8</v>
      </c>
      <c r="D158" s="30">
        <v>1.8</v>
      </c>
      <c r="E158" s="30">
        <v>1.8</v>
      </c>
      <c r="F158" s="30" t="s">
        <v>657</v>
      </c>
      <c r="G158" s="30">
        <v>1471438</v>
      </c>
      <c r="H158" s="30">
        <v>1473064</v>
      </c>
      <c r="I158" s="30">
        <f t="shared" si="3"/>
        <v>1626</v>
      </c>
      <c r="J158" s="30">
        <v>-1745187</v>
      </c>
      <c r="K158" s="30" t="s">
        <v>462</v>
      </c>
      <c r="L158" s="30" t="s">
        <v>681</v>
      </c>
      <c r="M158" s="30" t="s">
        <v>484</v>
      </c>
      <c r="N158" s="30">
        <v>86</v>
      </c>
      <c r="O158" s="30">
        <v>1717</v>
      </c>
      <c r="P158" s="30">
        <v>-81</v>
      </c>
      <c r="Q158" s="30">
        <v>39939</v>
      </c>
    </row>
    <row r="159" spans="2:18" x14ac:dyDescent="0.2">
      <c r="B159" s="30">
        <v>2182</v>
      </c>
      <c r="C159" s="30">
        <v>3.1</v>
      </c>
      <c r="D159" s="30">
        <v>0</v>
      </c>
      <c r="E159" s="30">
        <v>0.4</v>
      </c>
      <c r="F159" s="30" t="s">
        <v>657</v>
      </c>
      <c r="G159" s="30">
        <v>1473065</v>
      </c>
      <c r="H159" s="30">
        <v>1473321</v>
      </c>
      <c r="I159" s="30">
        <f t="shared" si="3"/>
        <v>256</v>
      </c>
      <c r="J159" s="30">
        <v>-1744930</v>
      </c>
      <c r="K159" s="30" t="s">
        <v>462</v>
      </c>
      <c r="L159" s="30" t="s">
        <v>680</v>
      </c>
      <c r="M159" s="30" t="s">
        <v>484</v>
      </c>
      <c r="N159" s="30">
        <v>1</v>
      </c>
      <c r="O159" s="30">
        <v>256</v>
      </c>
      <c r="P159" s="30">
        <v>-2100</v>
      </c>
      <c r="Q159" s="30">
        <v>39940</v>
      </c>
    </row>
    <row r="160" spans="2:18" x14ac:dyDescent="0.2">
      <c r="B160" s="30">
        <v>3537</v>
      </c>
      <c r="C160" s="30">
        <v>22.3</v>
      </c>
      <c r="D160" s="30">
        <v>2.5</v>
      </c>
      <c r="E160" s="30">
        <v>6</v>
      </c>
      <c r="F160" s="30" t="s">
        <v>657</v>
      </c>
      <c r="G160" s="30">
        <v>1473407</v>
      </c>
      <c r="H160" s="30">
        <v>1474565</v>
      </c>
      <c r="I160" s="30">
        <f t="shared" si="3"/>
        <v>1158</v>
      </c>
      <c r="J160" s="30">
        <v>-1743686</v>
      </c>
      <c r="K160" s="30" t="s">
        <v>462</v>
      </c>
      <c r="L160" s="30" t="s">
        <v>597</v>
      </c>
      <c r="M160" s="30" t="s">
        <v>469</v>
      </c>
      <c r="N160" s="30">
        <v>1</v>
      </c>
      <c r="O160" s="30">
        <v>1121</v>
      </c>
      <c r="P160" s="30">
        <v>-172</v>
      </c>
      <c r="Q160" s="30">
        <v>39941</v>
      </c>
    </row>
    <row r="161" spans="2:17" x14ac:dyDescent="0.2">
      <c r="B161" s="30">
        <v>1217</v>
      </c>
      <c r="C161" s="30">
        <v>22</v>
      </c>
      <c r="D161" s="30">
        <v>5.5</v>
      </c>
      <c r="E161" s="30">
        <v>7</v>
      </c>
      <c r="F161" s="30" t="s">
        <v>657</v>
      </c>
      <c r="G161" s="30">
        <v>1475374</v>
      </c>
      <c r="H161" s="30">
        <v>1475867</v>
      </c>
      <c r="I161" s="30">
        <f t="shared" si="3"/>
        <v>493</v>
      </c>
      <c r="J161" s="30">
        <v>-1742384</v>
      </c>
      <c r="K161" s="30" t="s">
        <v>462</v>
      </c>
      <c r="L161" s="30" t="s">
        <v>678</v>
      </c>
      <c r="M161" s="30" t="s">
        <v>469</v>
      </c>
      <c r="N161" s="30">
        <v>65</v>
      </c>
      <c r="O161" s="30">
        <v>551</v>
      </c>
      <c r="P161" s="30">
        <v>-41</v>
      </c>
      <c r="Q161" s="30">
        <v>39942</v>
      </c>
    </row>
    <row r="162" spans="2:17" x14ac:dyDescent="0.2">
      <c r="B162" s="30">
        <v>226</v>
      </c>
      <c r="C162" s="30">
        <v>18.2</v>
      </c>
      <c r="D162" s="30">
        <v>0</v>
      </c>
      <c r="E162" s="30">
        <v>2.2999999999999998</v>
      </c>
      <c r="F162" s="30" t="s">
        <v>657</v>
      </c>
      <c r="G162" s="30">
        <v>1476250</v>
      </c>
      <c r="H162" s="30">
        <v>1476294</v>
      </c>
      <c r="I162" s="30">
        <f t="shared" si="3"/>
        <v>44</v>
      </c>
      <c r="J162" s="30">
        <v>-1741957</v>
      </c>
      <c r="K162" s="30" t="s">
        <v>462</v>
      </c>
      <c r="L162" s="30" t="s">
        <v>603</v>
      </c>
      <c r="M162" s="30" t="s">
        <v>604</v>
      </c>
      <c r="N162" s="30">
        <v>18</v>
      </c>
      <c r="O162" s="30">
        <v>61</v>
      </c>
      <c r="P162" s="30">
        <v>-141</v>
      </c>
      <c r="Q162" s="30">
        <v>39943</v>
      </c>
    </row>
    <row r="163" spans="2:17" x14ac:dyDescent="0.2">
      <c r="B163" s="30">
        <v>59119</v>
      </c>
      <c r="C163" s="30">
        <v>1.5</v>
      </c>
      <c r="D163" s="30">
        <v>0.1</v>
      </c>
      <c r="E163" s="30">
        <v>0.5</v>
      </c>
      <c r="F163" s="30" t="s">
        <v>657</v>
      </c>
      <c r="G163" s="30">
        <v>1476450</v>
      </c>
      <c r="H163" s="30">
        <v>1483210</v>
      </c>
      <c r="I163" s="30">
        <f t="shared" si="3"/>
        <v>6760</v>
      </c>
      <c r="J163" s="30">
        <v>-1735041</v>
      </c>
      <c r="K163" s="30" t="s">
        <v>462</v>
      </c>
      <c r="L163" s="30" t="s">
        <v>682</v>
      </c>
      <c r="M163" s="30" t="s">
        <v>558</v>
      </c>
      <c r="N163" s="30">
        <v>2</v>
      </c>
      <c r="O163" s="30">
        <v>6737</v>
      </c>
      <c r="P163" s="30">
        <v>-57</v>
      </c>
      <c r="Q163" s="30">
        <v>39944</v>
      </c>
    </row>
    <row r="164" spans="2:17" x14ac:dyDescent="0.2">
      <c r="B164" s="30">
        <v>4283</v>
      </c>
      <c r="C164" s="30">
        <v>20</v>
      </c>
      <c r="D164" s="30">
        <v>2.5</v>
      </c>
      <c r="E164" s="30">
        <v>5.5</v>
      </c>
      <c r="F164" s="30" t="s">
        <v>657</v>
      </c>
      <c r="G164" s="30">
        <v>1483212</v>
      </c>
      <c r="H164" s="30">
        <v>1484365</v>
      </c>
      <c r="I164" s="30">
        <f t="shared" si="3"/>
        <v>1153</v>
      </c>
      <c r="J164" s="30">
        <v>-1733886</v>
      </c>
      <c r="K164" s="30" t="s">
        <v>462</v>
      </c>
      <c r="L164" s="30" t="s">
        <v>597</v>
      </c>
      <c r="M164" s="30" t="s">
        <v>469</v>
      </c>
      <c r="N164" s="30">
        <v>1</v>
      </c>
      <c r="O164" s="30">
        <v>1121</v>
      </c>
      <c r="P164" s="30">
        <v>-172</v>
      </c>
      <c r="Q164" s="30">
        <v>39945</v>
      </c>
    </row>
    <row r="165" spans="2:17" x14ac:dyDescent="0.2">
      <c r="B165" s="30">
        <v>3746</v>
      </c>
      <c r="C165" s="30">
        <v>7.6</v>
      </c>
      <c r="D165" s="30">
        <v>1.3</v>
      </c>
      <c r="E165" s="30">
        <v>0.4</v>
      </c>
      <c r="F165" s="30" t="s">
        <v>657</v>
      </c>
      <c r="G165" s="30">
        <v>1486099</v>
      </c>
      <c r="H165" s="30">
        <v>1486625</v>
      </c>
      <c r="I165" s="30">
        <f t="shared" si="3"/>
        <v>526</v>
      </c>
      <c r="J165" s="30">
        <v>-1731626</v>
      </c>
      <c r="K165" s="30" t="s">
        <v>462</v>
      </c>
      <c r="L165" s="30" t="s">
        <v>683</v>
      </c>
      <c r="M165" s="30" t="s">
        <v>604</v>
      </c>
      <c r="N165" s="30">
        <v>4</v>
      </c>
      <c r="O165" s="30">
        <v>535</v>
      </c>
      <c r="P165" s="30">
        <v>0</v>
      </c>
      <c r="Q165" s="30">
        <v>39946</v>
      </c>
    </row>
    <row r="166" spans="2:17" x14ac:dyDescent="0.2">
      <c r="B166" s="30">
        <v>953</v>
      </c>
      <c r="C166" s="30">
        <v>18.5</v>
      </c>
      <c r="D166" s="30">
        <v>0.8</v>
      </c>
      <c r="E166" s="30">
        <v>1.1000000000000001</v>
      </c>
      <c r="F166" s="30" t="s">
        <v>657</v>
      </c>
      <c r="G166" s="30">
        <v>1487791</v>
      </c>
      <c r="H166" s="30">
        <v>1488053</v>
      </c>
      <c r="I166" s="30">
        <f t="shared" si="3"/>
        <v>262</v>
      </c>
      <c r="J166" s="30">
        <v>-1730198</v>
      </c>
      <c r="K166" s="30" t="s">
        <v>462</v>
      </c>
      <c r="L166" s="30" t="s">
        <v>652</v>
      </c>
      <c r="M166" s="30" t="s">
        <v>469</v>
      </c>
      <c r="N166" s="30">
        <v>225</v>
      </c>
      <c r="O166" s="30">
        <v>486</v>
      </c>
      <c r="P166" s="30">
        <v>-69</v>
      </c>
      <c r="Q166" s="30">
        <v>39947</v>
      </c>
    </row>
    <row r="167" spans="2:17" x14ac:dyDescent="0.2">
      <c r="B167" s="30">
        <v>1291</v>
      </c>
      <c r="C167" s="30">
        <v>24.3</v>
      </c>
      <c r="D167" s="30">
        <v>5.3</v>
      </c>
      <c r="E167" s="30">
        <v>4.2</v>
      </c>
      <c r="F167" s="30" t="s">
        <v>657</v>
      </c>
      <c r="G167" s="30">
        <v>1488269</v>
      </c>
      <c r="H167" s="30">
        <v>1488719</v>
      </c>
      <c r="I167" s="30">
        <f t="shared" si="3"/>
        <v>450</v>
      </c>
      <c r="J167" s="30">
        <v>-1729532</v>
      </c>
      <c r="K167" s="30" t="s">
        <v>141</v>
      </c>
      <c r="L167" s="30" t="s">
        <v>597</v>
      </c>
      <c r="M167" s="30" t="s">
        <v>469</v>
      </c>
      <c r="N167" s="30">
        <v>-210</v>
      </c>
      <c r="O167" s="30">
        <v>1083</v>
      </c>
      <c r="P167" s="30">
        <v>628</v>
      </c>
      <c r="Q167" s="30">
        <v>39948</v>
      </c>
    </row>
    <row r="168" spans="2:17" x14ac:dyDescent="0.2">
      <c r="B168" s="30">
        <v>479</v>
      </c>
      <c r="C168" s="30">
        <v>28</v>
      </c>
      <c r="D168" s="30">
        <v>0</v>
      </c>
      <c r="E168" s="30">
        <v>10.6</v>
      </c>
      <c r="F168" s="30" t="s">
        <v>657</v>
      </c>
      <c r="G168" s="30">
        <v>1489009</v>
      </c>
      <c r="H168" s="30">
        <v>1489164</v>
      </c>
      <c r="I168" s="30">
        <f t="shared" si="3"/>
        <v>155</v>
      </c>
      <c r="J168" s="30">
        <v>-1729087</v>
      </c>
      <c r="K168" s="30" t="s">
        <v>141</v>
      </c>
      <c r="L168" s="30" t="s">
        <v>603</v>
      </c>
      <c r="M168" s="30" t="s">
        <v>604</v>
      </c>
      <c r="N168" s="30">
        <v>-59</v>
      </c>
      <c r="O168" s="30">
        <v>143</v>
      </c>
      <c r="P168" s="30">
        <v>3</v>
      </c>
      <c r="Q168" s="30">
        <v>39949</v>
      </c>
    </row>
    <row r="169" spans="2:17" x14ac:dyDescent="0.2">
      <c r="B169" s="30">
        <v>1567</v>
      </c>
      <c r="C169" s="30">
        <v>26.7</v>
      </c>
      <c r="D169" s="30">
        <v>3.3</v>
      </c>
      <c r="E169" s="30">
        <v>2.9</v>
      </c>
      <c r="F169" s="30" t="s">
        <v>657</v>
      </c>
      <c r="G169" s="30">
        <v>1489169</v>
      </c>
      <c r="H169" s="30">
        <v>1489746</v>
      </c>
      <c r="I169" s="30">
        <f t="shared" si="3"/>
        <v>577</v>
      </c>
      <c r="J169" s="30">
        <v>-1728505</v>
      </c>
      <c r="K169" s="30" t="s">
        <v>141</v>
      </c>
      <c r="L169" s="30" t="s">
        <v>597</v>
      </c>
      <c r="M169" s="30" t="s">
        <v>469</v>
      </c>
      <c r="N169" s="30">
        <v>-710</v>
      </c>
      <c r="O169" s="30">
        <v>583</v>
      </c>
      <c r="P169" s="30">
        <v>4</v>
      </c>
      <c r="Q169" s="30">
        <v>39948</v>
      </c>
    </row>
    <row r="170" spans="2:17" x14ac:dyDescent="0.2">
      <c r="B170" s="30">
        <v>501</v>
      </c>
      <c r="C170" s="30">
        <v>24.9</v>
      </c>
      <c r="D170" s="30">
        <v>13.8</v>
      </c>
      <c r="E170" s="30">
        <v>2.9</v>
      </c>
      <c r="F170" s="30" t="s">
        <v>657</v>
      </c>
      <c r="G170" s="30">
        <v>1489857</v>
      </c>
      <c r="H170" s="30">
        <v>1490205</v>
      </c>
      <c r="I170" s="30">
        <f t="shared" si="3"/>
        <v>348</v>
      </c>
      <c r="J170" s="30">
        <v>-1728046</v>
      </c>
      <c r="K170" s="30" t="s">
        <v>141</v>
      </c>
      <c r="L170" s="30" t="s">
        <v>637</v>
      </c>
      <c r="M170" s="30" t="s">
        <v>469</v>
      </c>
      <c r="N170" s="30">
        <v>-8</v>
      </c>
      <c r="O170" s="30">
        <v>516</v>
      </c>
      <c r="P170" s="30">
        <v>30</v>
      </c>
      <c r="Q170" s="30">
        <v>39950</v>
      </c>
    </row>
    <row r="171" spans="2:17" x14ac:dyDescent="0.2">
      <c r="B171" s="30">
        <v>459</v>
      </c>
      <c r="C171" s="30">
        <v>20.3</v>
      </c>
      <c r="D171" s="30">
        <v>6.1</v>
      </c>
      <c r="E171" s="30">
        <v>4.9000000000000004</v>
      </c>
      <c r="F171" s="30" t="s">
        <v>657</v>
      </c>
      <c r="G171" s="30">
        <v>1490417</v>
      </c>
      <c r="H171" s="30">
        <v>1490597</v>
      </c>
      <c r="I171" s="30">
        <f t="shared" si="3"/>
        <v>180</v>
      </c>
      <c r="J171" s="30">
        <v>-1727654</v>
      </c>
      <c r="K171" s="30" t="s">
        <v>462</v>
      </c>
      <c r="L171" s="30" t="s">
        <v>684</v>
      </c>
      <c r="M171" s="30" t="s">
        <v>469</v>
      </c>
      <c r="N171" s="30">
        <v>141</v>
      </c>
      <c r="O171" s="30">
        <v>323</v>
      </c>
      <c r="P171" s="30">
        <v>-129</v>
      </c>
      <c r="Q171" s="30">
        <v>39951</v>
      </c>
    </row>
    <row r="172" spans="2:17" x14ac:dyDescent="0.2">
      <c r="B172" s="30">
        <v>3122</v>
      </c>
      <c r="C172" s="30">
        <v>24.7</v>
      </c>
      <c r="D172" s="30">
        <v>3.9</v>
      </c>
      <c r="E172" s="30">
        <v>3.6</v>
      </c>
      <c r="F172" s="30" t="s">
        <v>657</v>
      </c>
      <c r="G172" s="30">
        <v>1491561</v>
      </c>
      <c r="H172" s="30">
        <v>1492676</v>
      </c>
      <c r="I172" s="30">
        <f t="shared" si="3"/>
        <v>1115</v>
      </c>
      <c r="J172" s="30">
        <v>-1725575</v>
      </c>
      <c r="K172" s="30" t="s">
        <v>141</v>
      </c>
      <c r="L172" s="30" t="s">
        <v>597</v>
      </c>
      <c r="M172" s="30" t="s">
        <v>469</v>
      </c>
      <c r="N172" s="30">
        <v>-173</v>
      </c>
      <c r="O172" s="30">
        <v>1120</v>
      </c>
      <c r="P172" s="30">
        <v>1</v>
      </c>
      <c r="Q172" s="30">
        <v>39952</v>
      </c>
    </row>
    <row r="174" spans="2:17" ht="16" customHeight="1" x14ac:dyDescent="0.2">
      <c r="B174" s="205" t="s">
        <v>771</v>
      </c>
      <c r="C174" s="205"/>
      <c r="D174" s="205"/>
      <c r="E174" s="205"/>
    </row>
    <row r="175" spans="2:17" x14ac:dyDescent="0.2">
      <c r="B175" s="205"/>
      <c r="C175" s="205"/>
      <c r="D175" s="205"/>
      <c r="E175" s="205"/>
    </row>
    <row r="176" spans="2:17" x14ac:dyDescent="0.2">
      <c r="B176" s="205"/>
      <c r="C176" s="205"/>
      <c r="D176" s="205"/>
      <c r="E176" s="205"/>
    </row>
    <row r="177" spans="2:5" x14ac:dyDescent="0.2">
      <c r="B177" s="183"/>
      <c r="C177" s="183"/>
      <c r="D177" s="183"/>
      <c r="E177" s="183"/>
    </row>
  </sheetData>
  <sortState xmlns:xlrd2="http://schemas.microsoft.com/office/spreadsheetml/2017/richdata2" ref="T3:U11">
    <sortCondition ref="U3:U11"/>
  </sortState>
  <mergeCells count="13">
    <mergeCell ref="B174:E176"/>
    <mergeCell ref="K2:K3"/>
    <mergeCell ref="L2:L3"/>
    <mergeCell ref="M2:M3"/>
    <mergeCell ref="N2:P2"/>
    <mergeCell ref="Q2:Q3"/>
    <mergeCell ref="R2:R3"/>
    <mergeCell ref="B2:B3"/>
    <mergeCell ref="C2:C3"/>
    <mergeCell ref="D2:D3"/>
    <mergeCell ref="E2:E3"/>
    <mergeCell ref="F2:F3"/>
    <mergeCell ref="G2:J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B0D961-BD6B-9E49-82A9-EC19400F7ED8}">
  <dimension ref="B2:H32"/>
  <sheetViews>
    <sheetView workbookViewId="0">
      <selection activeCell="B30" sqref="B30:E32"/>
    </sheetView>
  </sheetViews>
  <sheetFormatPr baseColWidth="10" defaultRowHeight="16" x14ac:dyDescent="0.2"/>
  <cols>
    <col min="1" max="1" width="10.83203125" style="7"/>
    <col min="2" max="2" width="19.83203125" style="7" bestFit="1" customWidth="1"/>
    <col min="3" max="6" width="29.83203125" style="7" bestFit="1" customWidth="1"/>
    <col min="7" max="16384" width="10.83203125" style="7"/>
  </cols>
  <sheetData>
    <row r="2" spans="2:6" x14ac:dyDescent="0.2">
      <c r="B2" s="7" t="s">
        <v>75</v>
      </c>
      <c r="C2" s="24" t="s">
        <v>49</v>
      </c>
      <c r="D2" s="24" t="s">
        <v>19</v>
      </c>
      <c r="E2" s="24" t="s">
        <v>47</v>
      </c>
      <c r="F2" s="24" t="s">
        <v>128</v>
      </c>
    </row>
    <row r="3" spans="2:6" x14ac:dyDescent="0.2">
      <c r="B3" s="7" t="s">
        <v>67</v>
      </c>
      <c r="C3" s="25">
        <v>3159.6</v>
      </c>
      <c r="D3" s="25">
        <v>6182.2</v>
      </c>
      <c r="E3" s="25">
        <v>6073</v>
      </c>
      <c r="F3" s="25">
        <v>4353</v>
      </c>
    </row>
    <row r="4" spans="2:6" x14ac:dyDescent="0.2">
      <c r="B4" s="7" t="s">
        <v>68</v>
      </c>
      <c r="C4" s="25">
        <v>4.5</v>
      </c>
      <c r="D4" s="25">
        <v>4.5</v>
      </c>
      <c r="E4" s="25">
        <v>4.7</v>
      </c>
      <c r="F4" s="25">
        <v>3.7</v>
      </c>
    </row>
    <row r="5" spans="2:6" x14ac:dyDescent="0.2">
      <c r="B5" s="7" t="s">
        <v>69</v>
      </c>
      <c r="C5" s="17">
        <v>693</v>
      </c>
      <c r="D5" s="17">
        <v>1054</v>
      </c>
      <c r="E5" s="17">
        <v>1003</v>
      </c>
      <c r="F5" s="17">
        <v>475</v>
      </c>
    </row>
    <row r="6" spans="2:6" x14ac:dyDescent="0.2">
      <c r="B6" s="7" t="s">
        <v>70</v>
      </c>
      <c r="C6" s="25">
        <v>6.5</v>
      </c>
      <c r="D6" s="25">
        <v>7.8</v>
      </c>
      <c r="E6" s="25">
        <v>8.1</v>
      </c>
      <c r="F6" s="25">
        <v>6.6</v>
      </c>
    </row>
    <row r="7" spans="2:6" x14ac:dyDescent="0.2">
      <c r="B7" s="7" t="s">
        <v>71</v>
      </c>
      <c r="C7" s="17">
        <v>12613739</v>
      </c>
      <c r="D7" s="17">
        <v>8977265</v>
      </c>
      <c r="E7" s="17">
        <v>4683883</v>
      </c>
      <c r="F7" s="17">
        <v>12121023</v>
      </c>
    </row>
    <row r="8" spans="2:6" x14ac:dyDescent="0.2">
      <c r="B8" s="7" t="s">
        <v>72</v>
      </c>
      <c r="C8" s="17">
        <v>17455</v>
      </c>
      <c r="D8" s="17">
        <v>35854</v>
      </c>
      <c r="E8" s="17">
        <v>37878</v>
      </c>
      <c r="F8" s="17">
        <v>37492</v>
      </c>
    </row>
    <row r="9" spans="2:6" x14ac:dyDescent="0.2">
      <c r="B9" s="7" t="s">
        <v>73</v>
      </c>
      <c r="C9" s="25">
        <v>9290.7000000000007</v>
      </c>
      <c r="D9" s="25">
        <v>15575</v>
      </c>
      <c r="E9" s="25">
        <v>15970.9</v>
      </c>
      <c r="F9" s="25">
        <v>13981</v>
      </c>
    </row>
    <row r="10" spans="2:6" x14ac:dyDescent="0.2">
      <c r="B10" s="7" t="s">
        <v>74</v>
      </c>
      <c r="C10" s="17">
        <v>39854418704</v>
      </c>
      <c r="D10" s="17">
        <v>55499618859</v>
      </c>
      <c r="E10" s="17">
        <v>28445068544</v>
      </c>
      <c r="F10" s="17">
        <v>52762913837</v>
      </c>
    </row>
    <row r="11" spans="2:6" x14ac:dyDescent="0.2">
      <c r="B11" s="204" t="s">
        <v>53</v>
      </c>
      <c r="C11" s="204"/>
      <c r="D11" s="204"/>
      <c r="E11" s="204"/>
      <c r="F11" s="204"/>
    </row>
    <row r="12" spans="2:6" x14ac:dyDescent="0.2">
      <c r="B12" s="7" t="s">
        <v>54</v>
      </c>
      <c r="C12" s="7" t="s">
        <v>115</v>
      </c>
      <c r="D12" s="7" t="s">
        <v>112</v>
      </c>
      <c r="E12" s="7" t="s">
        <v>109</v>
      </c>
      <c r="F12" s="7" t="s">
        <v>132</v>
      </c>
    </row>
    <row r="13" spans="2:6" x14ac:dyDescent="0.2">
      <c r="B13" s="7" t="s">
        <v>55</v>
      </c>
      <c r="C13" s="7" t="s">
        <v>116</v>
      </c>
      <c r="D13" s="7" t="s">
        <v>113</v>
      </c>
      <c r="E13" s="7" t="s">
        <v>110</v>
      </c>
      <c r="F13" s="7" t="s">
        <v>131</v>
      </c>
    </row>
    <row r="14" spans="2:6" x14ac:dyDescent="0.2">
      <c r="B14" s="7" t="s">
        <v>56</v>
      </c>
      <c r="C14" s="7" t="s">
        <v>117</v>
      </c>
      <c r="D14" s="7" t="s">
        <v>114</v>
      </c>
      <c r="E14" s="7" t="s">
        <v>111</v>
      </c>
      <c r="F14" s="7" t="s">
        <v>130</v>
      </c>
    </row>
    <row r="15" spans="2:6" x14ac:dyDescent="0.2">
      <c r="B15" s="7" t="s">
        <v>57</v>
      </c>
      <c r="C15" s="7" t="s">
        <v>76</v>
      </c>
      <c r="D15" s="7" t="s">
        <v>87</v>
      </c>
      <c r="E15" s="7" t="s">
        <v>108</v>
      </c>
      <c r="F15" s="7" t="s">
        <v>129</v>
      </c>
    </row>
    <row r="16" spans="2:6" x14ac:dyDescent="0.2">
      <c r="B16" s="7" t="s">
        <v>58</v>
      </c>
      <c r="C16" s="7" t="s">
        <v>59</v>
      </c>
      <c r="D16" s="7" t="s">
        <v>59</v>
      </c>
      <c r="E16" s="7" t="s">
        <v>59</v>
      </c>
      <c r="F16" s="7" t="s">
        <v>59</v>
      </c>
    </row>
    <row r="17" spans="2:8" x14ac:dyDescent="0.2">
      <c r="B17" s="204" t="s">
        <v>60</v>
      </c>
      <c r="C17" s="204"/>
      <c r="D17" s="204"/>
      <c r="E17" s="204"/>
      <c r="F17" s="204"/>
    </row>
    <row r="18" spans="2:8" x14ac:dyDescent="0.2">
      <c r="B18" s="26" t="s">
        <v>82</v>
      </c>
      <c r="C18" s="7" t="s">
        <v>61</v>
      </c>
      <c r="D18" s="7" t="s">
        <v>77</v>
      </c>
      <c r="E18" s="7" t="s">
        <v>98</v>
      </c>
      <c r="F18" s="7" t="s">
        <v>118</v>
      </c>
      <c r="H18" s="27"/>
    </row>
    <row r="19" spans="2:8" x14ac:dyDescent="0.2">
      <c r="B19" s="26" t="s">
        <v>83</v>
      </c>
      <c r="C19" s="7" t="s">
        <v>62</v>
      </c>
      <c r="D19" s="7" t="s">
        <v>78</v>
      </c>
      <c r="E19" s="7" t="s">
        <v>99</v>
      </c>
      <c r="F19" s="7" t="s">
        <v>119</v>
      </c>
      <c r="H19" s="27"/>
    </row>
    <row r="20" spans="2:8" x14ac:dyDescent="0.2">
      <c r="B20" s="26" t="s">
        <v>84</v>
      </c>
      <c r="C20" s="7" t="s">
        <v>63</v>
      </c>
      <c r="D20" s="7" t="s">
        <v>79</v>
      </c>
      <c r="E20" s="7" t="s">
        <v>100</v>
      </c>
      <c r="F20" s="7" t="s">
        <v>120</v>
      </c>
      <c r="H20" s="27"/>
    </row>
    <row r="21" spans="2:8" x14ac:dyDescent="0.2">
      <c r="B21" s="26" t="s">
        <v>85</v>
      </c>
      <c r="C21" s="7" t="s">
        <v>64</v>
      </c>
      <c r="D21" s="7" t="s">
        <v>80</v>
      </c>
      <c r="E21" s="7" t="s">
        <v>101</v>
      </c>
      <c r="F21" s="7" t="s">
        <v>121</v>
      </c>
      <c r="H21" s="27"/>
    </row>
    <row r="22" spans="2:8" x14ac:dyDescent="0.2">
      <c r="B22" s="26" t="s">
        <v>86</v>
      </c>
      <c r="C22" s="7" t="s">
        <v>65</v>
      </c>
      <c r="D22" s="7" t="s">
        <v>81</v>
      </c>
      <c r="E22" s="7" t="s">
        <v>102</v>
      </c>
      <c r="F22" s="7" t="s">
        <v>122</v>
      </c>
      <c r="H22" s="27"/>
    </row>
    <row r="23" spans="2:8" x14ac:dyDescent="0.2">
      <c r="B23" s="204" t="s">
        <v>66</v>
      </c>
      <c r="C23" s="204"/>
      <c r="D23" s="204"/>
      <c r="E23" s="204"/>
      <c r="F23" s="204"/>
    </row>
    <row r="24" spans="2:8" x14ac:dyDescent="0.2">
      <c r="B24" s="26" t="s">
        <v>82</v>
      </c>
      <c r="C24" s="7" t="s">
        <v>88</v>
      </c>
      <c r="D24" s="7" t="s">
        <v>93</v>
      </c>
      <c r="E24" s="7" t="s">
        <v>103</v>
      </c>
      <c r="F24" s="7" t="s">
        <v>123</v>
      </c>
      <c r="H24" s="27"/>
    </row>
    <row r="25" spans="2:8" x14ac:dyDescent="0.2">
      <c r="B25" s="26" t="s">
        <v>83</v>
      </c>
      <c r="C25" s="7" t="s">
        <v>89</v>
      </c>
      <c r="D25" s="7" t="s">
        <v>94</v>
      </c>
      <c r="E25" s="7" t="s">
        <v>104</v>
      </c>
      <c r="F25" s="7" t="s">
        <v>124</v>
      </c>
      <c r="H25" s="27"/>
    </row>
    <row r="26" spans="2:8" x14ac:dyDescent="0.2">
      <c r="B26" s="26" t="s">
        <v>84</v>
      </c>
      <c r="C26" s="7" t="s">
        <v>90</v>
      </c>
      <c r="D26" s="7" t="s">
        <v>95</v>
      </c>
      <c r="E26" s="7" t="s">
        <v>105</v>
      </c>
      <c r="F26" s="7" t="s">
        <v>125</v>
      </c>
      <c r="H26" s="27"/>
    </row>
    <row r="27" spans="2:8" x14ac:dyDescent="0.2">
      <c r="B27" s="26" t="s">
        <v>85</v>
      </c>
      <c r="C27" s="7" t="s">
        <v>91</v>
      </c>
      <c r="D27" s="7" t="s">
        <v>96</v>
      </c>
      <c r="E27" s="7" t="s">
        <v>106</v>
      </c>
      <c r="F27" s="7" t="s">
        <v>126</v>
      </c>
      <c r="H27" s="27"/>
    </row>
    <row r="28" spans="2:8" x14ac:dyDescent="0.2">
      <c r="B28" s="26" t="s">
        <v>86</v>
      </c>
      <c r="C28" s="7" t="s">
        <v>92</v>
      </c>
      <c r="D28" s="7" t="s">
        <v>97</v>
      </c>
      <c r="E28" s="7" t="s">
        <v>107</v>
      </c>
      <c r="F28" s="7" t="s">
        <v>127</v>
      </c>
      <c r="H28" s="27"/>
    </row>
    <row r="30" spans="2:8" ht="19" customHeight="1" x14ac:dyDescent="0.2">
      <c r="B30" s="205" t="s">
        <v>449</v>
      </c>
      <c r="C30" s="205"/>
      <c r="D30" s="205"/>
      <c r="E30" s="205"/>
      <c r="F30" s="183"/>
    </row>
    <row r="31" spans="2:8" x14ac:dyDescent="0.2">
      <c r="B31" s="205"/>
      <c r="C31" s="205"/>
      <c r="D31" s="205"/>
      <c r="E31" s="205"/>
      <c r="F31" s="183"/>
    </row>
    <row r="32" spans="2:8" x14ac:dyDescent="0.2">
      <c r="B32" s="205"/>
      <c r="C32" s="205"/>
      <c r="D32" s="205"/>
      <c r="E32" s="205"/>
    </row>
  </sheetData>
  <mergeCells count="4">
    <mergeCell ref="B11:F11"/>
    <mergeCell ref="B17:F17"/>
    <mergeCell ref="B23:F23"/>
    <mergeCell ref="B30:E3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A793FD-AD62-C244-91AA-F245F018F3D2}">
  <dimension ref="B2:J13"/>
  <sheetViews>
    <sheetView zoomScale="144" workbookViewId="0">
      <selection activeCell="H14" sqref="H14"/>
    </sheetView>
  </sheetViews>
  <sheetFormatPr baseColWidth="10" defaultRowHeight="16" x14ac:dyDescent="0.2"/>
  <cols>
    <col min="1" max="1" width="10.83203125" style="7"/>
    <col min="2" max="2" width="33.33203125" style="7" bestFit="1" customWidth="1"/>
    <col min="3" max="8" width="10.5" style="7" bestFit="1" customWidth="1"/>
    <col min="9" max="10" width="11.83203125" style="7" customWidth="1"/>
    <col min="11" max="16384" width="10.83203125" style="7"/>
  </cols>
  <sheetData>
    <row r="2" spans="2:10" x14ac:dyDescent="0.2">
      <c r="B2" s="8" t="s">
        <v>38</v>
      </c>
      <c r="C2" s="206" t="s">
        <v>49</v>
      </c>
      <c r="D2" s="207"/>
      <c r="E2" s="206" t="s">
        <v>19</v>
      </c>
      <c r="F2" s="207"/>
      <c r="G2" s="206" t="s">
        <v>47</v>
      </c>
      <c r="H2" s="207"/>
      <c r="I2" s="206" t="s">
        <v>50</v>
      </c>
      <c r="J2" s="207"/>
    </row>
    <row r="3" spans="2:10" x14ac:dyDescent="0.2">
      <c r="B3" s="7" t="s">
        <v>229</v>
      </c>
      <c r="C3" s="28" t="s">
        <v>230</v>
      </c>
      <c r="D3" s="29" t="s">
        <v>231</v>
      </c>
      <c r="E3" s="28" t="s">
        <v>230</v>
      </c>
      <c r="F3" s="29" t="s">
        <v>231</v>
      </c>
      <c r="G3" s="28" t="s">
        <v>230</v>
      </c>
      <c r="H3" s="29" t="s">
        <v>231</v>
      </c>
      <c r="I3" s="28" t="s">
        <v>230</v>
      </c>
      <c r="J3" s="29" t="s">
        <v>231</v>
      </c>
    </row>
    <row r="4" spans="2:10" x14ac:dyDescent="0.2">
      <c r="B4" s="7" t="s">
        <v>224</v>
      </c>
      <c r="C4" s="208" t="s">
        <v>232</v>
      </c>
      <c r="D4" s="209"/>
      <c r="E4" s="208" t="s">
        <v>232</v>
      </c>
      <c r="F4" s="209"/>
      <c r="G4" s="208" t="s">
        <v>232</v>
      </c>
      <c r="H4" s="209"/>
      <c r="I4" s="208" t="s">
        <v>232</v>
      </c>
      <c r="J4" s="209"/>
    </row>
    <row r="5" spans="2:10" x14ac:dyDescent="0.2">
      <c r="B5" s="7" t="s">
        <v>225</v>
      </c>
      <c r="C5" s="28">
        <v>38806442</v>
      </c>
      <c r="D5" s="29">
        <v>38806442</v>
      </c>
      <c r="E5" s="28">
        <v>34842842</v>
      </c>
      <c r="F5" s="29">
        <v>34842842</v>
      </c>
      <c r="G5" s="28">
        <v>40266500</v>
      </c>
      <c r="H5" s="29">
        <v>40266500</v>
      </c>
      <c r="I5" s="28">
        <v>37551390</v>
      </c>
      <c r="J5" s="29">
        <v>37551390</v>
      </c>
    </row>
    <row r="6" spans="2:10" x14ac:dyDescent="0.2">
      <c r="B6" s="7" t="s">
        <v>226</v>
      </c>
      <c r="C6" s="28">
        <v>0</v>
      </c>
      <c r="D6" s="29">
        <v>0</v>
      </c>
      <c r="E6" s="28">
        <v>0</v>
      </c>
      <c r="F6" s="29">
        <v>0</v>
      </c>
      <c r="G6" s="28">
        <v>0</v>
      </c>
      <c r="H6" s="29">
        <v>0</v>
      </c>
      <c r="I6" s="28">
        <v>0</v>
      </c>
      <c r="J6" s="29">
        <v>0</v>
      </c>
    </row>
    <row r="7" spans="2:10" x14ac:dyDescent="0.2">
      <c r="B7" s="7" t="s">
        <v>227</v>
      </c>
      <c r="C7" s="28">
        <v>251</v>
      </c>
      <c r="D7" s="29">
        <v>251</v>
      </c>
      <c r="E7" s="28">
        <v>251</v>
      </c>
      <c r="F7" s="29">
        <v>251</v>
      </c>
      <c r="G7" s="28">
        <v>251</v>
      </c>
      <c r="H7" s="29">
        <v>251</v>
      </c>
      <c r="I7" s="28">
        <v>251</v>
      </c>
      <c r="J7" s="29">
        <v>251</v>
      </c>
    </row>
    <row r="8" spans="2:10" x14ac:dyDescent="0.2">
      <c r="B8" s="7" t="s">
        <v>228</v>
      </c>
      <c r="C8" s="28">
        <v>39</v>
      </c>
      <c r="D8" s="29">
        <v>39</v>
      </c>
      <c r="E8" s="28">
        <v>38</v>
      </c>
      <c r="F8" s="29">
        <v>38</v>
      </c>
      <c r="G8" s="28">
        <v>35</v>
      </c>
      <c r="H8" s="29">
        <v>35</v>
      </c>
      <c r="I8" s="28">
        <v>39</v>
      </c>
      <c r="J8" s="29">
        <v>39</v>
      </c>
    </row>
    <row r="10" spans="2:10" ht="16" customHeight="1" x14ac:dyDescent="0.2">
      <c r="B10" s="205" t="s">
        <v>448</v>
      </c>
      <c r="C10" s="205"/>
      <c r="D10" s="205"/>
      <c r="E10" s="205"/>
      <c r="F10" s="118"/>
    </row>
    <row r="11" spans="2:10" x14ac:dyDescent="0.2">
      <c r="B11" s="205"/>
      <c r="C11" s="205"/>
      <c r="D11" s="205"/>
      <c r="E11" s="205"/>
      <c r="F11" s="118"/>
    </row>
    <row r="12" spans="2:10" x14ac:dyDescent="0.2">
      <c r="B12" s="205"/>
      <c r="C12" s="205"/>
      <c r="D12" s="205"/>
      <c r="E12" s="205"/>
    </row>
    <row r="13" spans="2:10" x14ac:dyDescent="0.2">
      <c r="B13" s="183"/>
      <c r="C13" s="183"/>
      <c r="D13" s="183"/>
      <c r="E13" s="183"/>
    </row>
  </sheetData>
  <mergeCells count="9">
    <mergeCell ref="B10:E12"/>
    <mergeCell ref="I2:J2"/>
    <mergeCell ref="G2:H2"/>
    <mergeCell ref="E2:F2"/>
    <mergeCell ref="C2:D2"/>
    <mergeCell ref="I4:J4"/>
    <mergeCell ref="G4:H4"/>
    <mergeCell ref="E4:F4"/>
    <mergeCell ref="C4:D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8F995C-89EA-F540-A4D6-A86E3F119EEC}">
  <dimension ref="B2:J13"/>
  <sheetViews>
    <sheetView zoomScale="108" workbookViewId="0">
      <selection activeCell="A29" sqref="A29"/>
    </sheetView>
  </sheetViews>
  <sheetFormatPr baseColWidth="10" defaultRowHeight="13" x14ac:dyDescent="0.15"/>
  <cols>
    <col min="2" max="2" width="13.33203125" style="9" bestFit="1" customWidth="1"/>
    <col min="3" max="3" width="12.33203125" style="9" bestFit="1" customWidth="1"/>
    <col min="4" max="4" width="22.83203125" style="9" bestFit="1" customWidth="1"/>
    <col min="5" max="5" width="12.5" style="9" customWidth="1"/>
    <col min="6" max="6" width="11.83203125" style="9" customWidth="1"/>
    <col min="7" max="7" width="14.83203125" style="9" customWidth="1"/>
    <col min="8" max="8" width="16.5" style="9" customWidth="1"/>
    <col min="9" max="9" width="11.6640625" style="9" customWidth="1"/>
    <col min="10" max="10" width="7.6640625" style="9" bestFit="1" customWidth="1"/>
  </cols>
  <sheetData>
    <row r="2" spans="2:10" ht="16" x14ac:dyDescent="0.2">
      <c r="B2" s="34" t="s">
        <v>38</v>
      </c>
      <c r="C2" s="35" t="s">
        <v>775</v>
      </c>
      <c r="D2" s="34" t="s">
        <v>776</v>
      </c>
      <c r="E2" s="34" t="s">
        <v>233</v>
      </c>
      <c r="F2" s="34" t="s">
        <v>234</v>
      </c>
      <c r="G2" s="34" t="s">
        <v>235</v>
      </c>
      <c r="H2" s="198"/>
      <c r="I2" s="198"/>
      <c r="J2" s="198"/>
    </row>
    <row r="3" spans="2:10" ht="16" x14ac:dyDescent="0.2">
      <c r="B3" s="124" t="s">
        <v>236</v>
      </c>
      <c r="C3" s="30" t="s">
        <v>772</v>
      </c>
      <c r="D3" s="31">
        <v>461.8</v>
      </c>
      <c r="E3" s="31">
        <v>2.13</v>
      </c>
      <c r="F3" s="31">
        <v>1.76</v>
      </c>
      <c r="G3" s="31">
        <v>359</v>
      </c>
      <c r="H3" s="199"/>
      <c r="I3" s="199"/>
      <c r="J3" s="199"/>
    </row>
    <row r="4" spans="2:10" ht="16" x14ac:dyDescent="0.2">
      <c r="B4" s="124" t="s">
        <v>236</v>
      </c>
      <c r="C4" s="30" t="s">
        <v>773</v>
      </c>
      <c r="D4" s="31">
        <v>563.20000000000005</v>
      </c>
      <c r="E4" s="31">
        <v>2.09</v>
      </c>
      <c r="F4" s="31">
        <v>1.59</v>
      </c>
      <c r="G4" s="31">
        <v>388</v>
      </c>
      <c r="H4" s="199"/>
      <c r="I4" s="199"/>
      <c r="J4" s="199"/>
    </row>
    <row r="5" spans="2:10" ht="16" x14ac:dyDescent="0.2">
      <c r="B5" s="125" t="s">
        <v>236</v>
      </c>
      <c r="C5" s="32" t="s">
        <v>774</v>
      </c>
      <c r="D5" s="33">
        <v>1642.3</v>
      </c>
      <c r="E5" s="33">
        <v>2.2000000000000002</v>
      </c>
      <c r="F5" s="33">
        <v>1.9</v>
      </c>
      <c r="G5" s="33">
        <v>376</v>
      </c>
      <c r="H5" s="199"/>
      <c r="I5" s="199"/>
      <c r="J5" s="199"/>
    </row>
    <row r="6" spans="2:10" ht="16" x14ac:dyDescent="0.2">
      <c r="B6" s="124" t="s">
        <v>237</v>
      </c>
      <c r="C6" s="30" t="s">
        <v>772</v>
      </c>
      <c r="D6" s="31">
        <v>498.4</v>
      </c>
      <c r="E6" s="31">
        <v>2.1800000000000002</v>
      </c>
      <c r="F6" s="31">
        <v>1.83</v>
      </c>
      <c r="G6" s="31">
        <v>416</v>
      </c>
      <c r="H6" s="199"/>
      <c r="I6" s="199"/>
      <c r="J6" s="199"/>
    </row>
    <row r="7" spans="2:10" ht="16" x14ac:dyDescent="0.2">
      <c r="B7" s="124" t="s">
        <v>237</v>
      </c>
      <c r="C7" s="30" t="s">
        <v>773</v>
      </c>
      <c r="D7" s="31">
        <v>987.7</v>
      </c>
      <c r="E7" s="31">
        <v>2.13</v>
      </c>
      <c r="F7" s="31">
        <v>1.62</v>
      </c>
      <c r="G7" s="31">
        <v>389</v>
      </c>
      <c r="H7" s="199"/>
      <c r="I7" s="199"/>
      <c r="J7" s="199"/>
    </row>
    <row r="8" spans="2:10" ht="16" x14ac:dyDescent="0.2">
      <c r="B8" s="124" t="s">
        <v>237</v>
      </c>
      <c r="C8" s="30" t="s">
        <v>774</v>
      </c>
      <c r="D8" s="31">
        <v>990.3</v>
      </c>
      <c r="E8" s="31">
        <v>2.1</v>
      </c>
      <c r="F8" s="31">
        <v>1.39</v>
      </c>
      <c r="G8" s="31">
        <v>54</v>
      </c>
      <c r="H8" s="199"/>
      <c r="I8" s="199"/>
      <c r="J8" s="199"/>
    </row>
    <row r="10" spans="2:10" x14ac:dyDescent="0.15">
      <c r="B10" s="210" t="s">
        <v>447</v>
      </c>
      <c r="C10" s="210"/>
      <c r="D10" s="210"/>
      <c r="E10" s="210"/>
      <c r="F10" s="119"/>
    </row>
    <row r="11" spans="2:10" x14ac:dyDescent="0.15">
      <c r="B11" s="210"/>
      <c r="C11" s="210"/>
      <c r="D11" s="210"/>
      <c r="E11" s="210"/>
      <c r="F11" s="119"/>
    </row>
    <row r="12" spans="2:10" x14ac:dyDescent="0.15">
      <c r="B12" s="210"/>
      <c r="C12" s="210"/>
      <c r="D12" s="210"/>
      <c r="E12" s="210"/>
    </row>
    <row r="13" spans="2:10" x14ac:dyDescent="0.15">
      <c r="B13" s="119"/>
      <c r="C13" s="119"/>
      <c r="D13" s="119"/>
      <c r="E13" s="119"/>
    </row>
  </sheetData>
  <mergeCells count="1">
    <mergeCell ref="B10:E1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2E097E-AF3B-7741-948E-58C4E3011FBF}">
  <dimension ref="B2:Y48"/>
  <sheetViews>
    <sheetView zoomScaleNormal="100" workbookViewId="0">
      <selection activeCell="B26" sqref="B26:E28"/>
    </sheetView>
  </sheetViews>
  <sheetFormatPr baseColWidth="10" defaultRowHeight="16" x14ac:dyDescent="0.15"/>
  <cols>
    <col min="1" max="1" width="10.83203125" style="1"/>
    <col min="2" max="2" width="30.33203125" style="1" customWidth="1"/>
    <col min="3" max="3" width="17.83203125" style="1" bestFit="1" customWidth="1"/>
    <col min="4" max="4" width="17.1640625" style="1" bestFit="1" customWidth="1"/>
    <col min="5" max="5" width="18" style="1" bestFit="1" customWidth="1"/>
    <col min="6" max="6" width="17.83203125" style="1" bestFit="1" customWidth="1"/>
    <col min="7" max="7" width="18" style="1" bestFit="1" customWidth="1"/>
    <col min="8" max="16384" width="10.83203125" style="1"/>
  </cols>
  <sheetData>
    <row r="2" spans="2:7" x14ac:dyDescent="0.15">
      <c r="C2" s="211" t="s">
        <v>19</v>
      </c>
      <c r="D2" s="211"/>
      <c r="E2" s="212"/>
      <c r="F2" s="213" t="s">
        <v>47</v>
      </c>
      <c r="G2" s="211"/>
    </row>
    <row r="3" spans="2:7" x14ac:dyDescent="0.15">
      <c r="B3" s="4" t="s">
        <v>15</v>
      </c>
      <c r="C3" s="4" t="s">
        <v>296</v>
      </c>
      <c r="D3" s="4" t="s">
        <v>297</v>
      </c>
      <c r="E3" s="51" t="s">
        <v>298</v>
      </c>
      <c r="F3" s="50" t="s">
        <v>296</v>
      </c>
      <c r="G3" s="4" t="s">
        <v>298</v>
      </c>
    </row>
    <row r="4" spans="2:7" x14ac:dyDescent="0.15">
      <c r="B4" s="2" t="s">
        <v>1</v>
      </c>
      <c r="C4" s="5">
        <v>884</v>
      </c>
      <c r="D4" s="5">
        <v>405</v>
      </c>
      <c r="E4" s="53">
        <v>21</v>
      </c>
      <c r="F4" s="11">
        <v>1879</v>
      </c>
      <c r="G4" s="5">
        <v>1517</v>
      </c>
    </row>
    <row r="5" spans="2:7" x14ac:dyDescent="0.15">
      <c r="B5" s="2" t="s">
        <v>2</v>
      </c>
      <c r="C5" s="5">
        <v>23395389</v>
      </c>
      <c r="D5" s="5">
        <v>23395389</v>
      </c>
      <c r="E5" s="53">
        <v>68727999</v>
      </c>
      <c r="F5" s="11">
        <v>4090467</v>
      </c>
      <c r="G5" s="5">
        <v>36635654</v>
      </c>
    </row>
    <row r="6" spans="2:7" x14ac:dyDescent="0.15">
      <c r="B6" s="2" t="s">
        <v>3</v>
      </c>
      <c r="C6" s="5">
        <v>706652479</v>
      </c>
      <c r="D6" s="5">
        <v>608722795</v>
      </c>
      <c r="E6" s="53">
        <v>608762877</v>
      </c>
      <c r="F6" s="11">
        <v>539260414</v>
      </c>
      <c r="G6" s="5">
        <v>570726228</v>
      </c>
    </row>
    <row r="7" spans="2:7" x14ac:dyDescent="0.15">
      <c r="B7" s="2" t="s">
        <v>4</v>
      </c>
      <c r="C7" s="13">
        <v>38.1</v>
      </c>
      <c r="D7" s="13">
        <v>38.07</v>
      </c>
      <c r="E7" s="12">
        <v>38.07</v>
      </c>
      <c r="F7" s="11">
        <v>36.92</v>
      </c>
      <c r="G7" s="13">
        <v>36.51</v>
      </c>
    </row>
    <row r="8" spans="2:7" x14ac:dyDescent="0.15">
      <c r="B8" s="2" t="s">
        <v>5</v>
      </c>
      <c r="C8" s="5">
        <v>2212735</v>
      </c>
      <c r="D8" s="5">
        <v>2572827</v>
      </c>
      <c r="E8" s="53">
        <v>55942523</v>
      </c>
      <c r="F8" s="11">
        <v>404361</v>
      </c>
      <c r="G8" s="5">
        <v>598681</v>
      </c>
    </row>
    <row r="9" spans="2:7" x14ac:dyDescent="0.15">
      <c r="B9" s="2" t="s">
        <v>6</v>
      </c>
      <c r="C9" s="5">
        <v>71</v>
      </c>
      <c r="D9" s="5">
        <v>50</v>
      </c>
      <c r="E9" s="53">
        <v>5</v>
      </c>
      <c r="F9" s="11">
        <v>349</v>
      </c>
      <c r="G9" s="5">
        <v>102</v>
      </c>
    </row>
    <row r="10" spans="2:7" x14ac:dyDescent="0.15">
      <c r="B10" s="2" t="s">
        <v>7</v>
      </c>
      <c r="C10" s="13">
        <v>0</v>
      </c>
      <c r="D10" s="13">
        <v>0</v>
      </c>
      <c r="E10" s="12">
        <v>6.59</v>
      </c>
      <c r="F10" s="11">
        <v>0</v>
      </c>
      <c r="G10" s="13">
        <v>6.47</v>
      </c>
    </row>
    <row r="11" spans="2:7" x14ac:dyDescent="0.15">
      <c r="B11" s="2" t="s">
        <v>10</v>
      </c>
      <c r="C11" s="3" t="s">
        <v>311</v>
      </c>
      <c r="D11" s="3" t="s">
        <v>303</v>
      </c>
      <c r="E11" s="54" t="s">
        <v>22</v>
      </c>
      <c r="F11" s="55" t="s">
        <v>307</v>
      </c>
      <c r="G11" s="3" t="s">
        <v>146</v>
      </c>
    </row>
    <row r="12" spans="2:7" x14ac:dyDescent="0.15">
      <c r="B12" s="2" t="s">
        <v>16</v>
      </c>
      <c r="C12" s="3" t="s">
        <v>172</v>
      </c>
      <c r="D12" s="3" t="s">
        <v>301</v>
      </c>
      <c r="E12" s="54" t="s">
        <v>23</v>
      </c>
      <c r="F12" s="55" t="s">
        <v>304</v>
      </c>
      <c r="G12" s="3" t="s">
        <v>169</v>
      </c>
    </row>
    <row r="13" spans="2:7" x14ac:dyDescent="0.15">
      <c r="B13" s="2" t="s">
        <v>17</v>
      </c>
      <c r="C13" s="3" t="s">
        <v>312</v>
      </c>
      <c r="D13" s="3" t="s">
        <v>300</v>
      </c>
      <c r="E13" s="54" t="s">
        <v>24</v>
      </c>
      <c r="F13" s="55" t="s">
        <v>308</v>
      </c>
      <c r="G13" s="3" t="s">
        <v>171</v>
      </c>
    </row>
    <row r="14" spans="2:7" x14ac:dyDescent="0.15">
      <c r="B14" s="2" t="s">
        <v>11</v>
      </c>
      <c r="C14" s="3" t="s">
        <v>309</v>
      </c>
      <c r="D14" s="3" t="s">
        <v>299</v>
      </c>
      <c r="E14" s="54" t="s">
        <v>8</v>
      </c>
      <c r="F14" s="55" t="s">
        <v>305</v>
      </c>
      <c r="G14" s="3" t="s">
        <v>149</v>
      </c>
    </row>
    <row r="15" spans="2:7" x14ac:dyDescent="0.15">
      <c r="B15" s="2" t="s">
        <v>12</v>
      </c>
      <c r="C15" s="3" t="s">
        <v>310</v>
      </c>
      <c r="D15" s="3" t="s">
        <v>302</v>
      </c>
      <c r="E15" s="54" t="s">
        <v>9</v>
      </c>
      <c r="F15" s="55" t="s">
        <v>306</v>
      </c>
      <c r="G15" s="3" t="s">
        <v>170</v>
      </c>
    </row>
    <row r="16" spans="2:7" x14ac:dyDescent="0.15">
      <c r="B16" s="2" t="s">
        <v>0</v>
      </c>
      <c r="C16" s="1">
        <v>1614</v>
      </c>
      <c r="D16" s="1">
        <v>1614</v>
      </c>
      <c r="E16" s="10">
        <v>1614</v>
      </c>
      <c r="F16" s="55">
        <v>1614</v>
      </c>
      <c r="G16" s="1">
        <v>1614</v>
      </c>
    </row>
    <row r="17" spans="2:25" x14ac:dyDescent="0.15">
      <c r="B17" s="4" t="s">
        <v>13</v>
      </c>
      <c r="C17" s="49"/>
      <c r="D17" s="4"/>
      <c r="E17" s="52"/>
      <c r="F17" s="50"/>
      <c r="G17" s="49"/>
    </row>
    <row r="18" spans="2:25" x14ac:dyDescent="0.15">
      <c r="B18" s="1" t="s">
        <v>14</v>
      </c>
      <c r="C18" s="3" t="s">
        <v>341</v>
      </c>
      <c r="D18" s="3" t="s">
        <v>338</v>
      </c>
      <c r="E18" s="54" t="s">
        <v>20</v>
      </c>
      <c r="F18" s="55" t="s">
        <v>342</v>
      </c>
      <c r="G18" s="3" t="s">
        <v>163</v>
      </c>
    </row>
    <row r="19" spans="2:25" x14ac:dyDescent="0.15">
      <c r="B19" s="2" t="s">
        <v>10</v>
      </c>
      <c r="C19" s="3" t="s">
        <v>339</v>
      </c>
      <c r="D19" s="3" t="s">
        <v>337</v>
      </c>
      <c r="E19" s="54" t="s">
        <v>18</v>
      </c>
      <c r="F19" s="55" t="s">
        <v>145</v>
      </c>
      <c r="G19" s="3" t="s">
        <v>165</v>
      </c>
    </row>
    <row r="20" spans="2:25" x14ac:dyDescent="0.15">
      <c r="B20" s="2" t="s">
        <v>16</v>
      </c>
      <c r="C20" s="3" t="s">
        <v>220</v>
      </c>
      <c r="D20" s="3" t="s">
        <v>159</v>
      </c>
      <c r="E20" s="54" t="s">
        <v>25</v>
      </c>
      <c r="F20" s="55" t="s">
        <v>343</v>
      </c>
      <c r="G20" s="3" t="s">
        <v>168</v>
      </c>
    </row>
    <row r="21" spans="2:25" x14ac:dyDescent="0.15">
      <c r="B21" s="2" t="s">
        <v>17</v>
      </c>
      <c r="C21" s="3" t="s">
        <v>340</v>
      </c>
      <c r="D21" s="3" t="s">
        <v>319</v>
      </c>
      <c r="E21" s="54" t="s">
        <v>162</v>
      </c>
      <c r="F21" s="55" t="s">
        <v>344</v>
      </c>
      <c r="G21" s="3" t="s">
        <v>166</v>
      </c>
    </row>
    <row r="22" spans="2:25" x14ac:dyDescent="0.15">
      <c r="B22" s="2" t="s">
        <v>11</v>
      </c>
      <c r="C22" s="3" t="s">
        <v>328</v>
      </c>
      <c r="D22" s="3" t="s">
        <v>8</v>
      </c>
      <c r="E22" s="54" t="s">
        <v>144</v>
      </c>
      <c r="F22" s="55" t="s">
        <v>345</v>
      </c>
      <c r="G22" s="3" t="s">
        <v>164</v>
      </c>
    </row>
    <row r="23" spans="2:25" x14ac:dyDescent="0.15">
      <c r="B23" s="2" t="s">
        <v>12</v>
      </c>
      <c r="C23" s="3" t="s">
        <v>157</v>
      </c>
      <c r="D23" s="3" t="s">
        <v>142</v>
      </c>
      <c r="E23" s="54" t="s">
        <v>150</v>
      </c>
      <c r="F23" s="55" t="s">
        <v>154</v>
      </c>
      <c r="G23" s="3" t="s">
        <v>167</v>
      </c>
    </row>
    <row r="24" spans="2:25" x14ac:dyDescent="0.15">
      <c r="B24" s="2" t="s">
        <v>0</v>
      </c>
      <c r="C24" s="1">
        <v>1614</v>
      </c>
      <c r="D24" s="3">
        <v>1614</v>
      </c>
      <c r="E24" s="10">
        <v>1614</v>
      </c>
      <c r="F24" s="55">
        <v>1614</v>
      </c>
      <c r="G24" s="1">
        <v>1614</v>
      </c>
    </row>
    <row r="25" spans="2:25" x14ac:dyDescent="0.15">
      <c r="G25" s="1" t="s">
        <v>21</v>
      </c>
    </row>
    <row r="26" spans="2:25" ht="16" customHeight="1" x14ac:dyDescent="0.15">
      <c r="B26" s="214" t="s">
        <v>446</v>
      </c>
      <c r="C26" s="214"/>
      <c r="D26" s="214"/>
      <c r="E26" s="214"/>
      <c r="F26" s="6"/>
      <c r="G26" s="1" t="s">
        <v>21</v>
      </c>
      <c r="J26" s="3"/>
      <c r="N26" s="148"/>
      <c r="R26" s="148"/>
      <c r="T26" s="148"/>
      <c r="Y26" s="3"/>
    </row>
    <row r="27" spans="2:25" x14ac:dyDescent="0.15">
      <c r="B27" s="214"/>
      <c r="C27" s="214"/>
      <c r="D27" s="214"/>
      <c r="E27" s="214"/>
      <c r="F27" s="6"/>
      <c r="Y27" s="3"/>
    </row>
    <row r="28" spans="2:25" x14ac:dyDescent="0.15">
      <c r="B28" s="214"/>
      <c r="C28" s="214"/>
      <c r="D28" s="214"/>
      <c r="E28" s="214"/>
      <c r="Y28" s="3"/>
    </row>
    <row r="29" spans="2:25" x14ac:dyDescent="0.15">
      <c r="B29" s="6"/>
      <c r="C29" s="6"/>
      <c r="D29" s="6"/>
      <c r="E29" s="6"/>
      <c r="Y29" s="3"/>
    </row>
    <row r="30" spans="2:25" x14ac:dyDescent="0.15">
      <c r="Y30" s="3"/>
    </row>
    <row r="31" spans="2:25" x14ac:dyDescent="0.15">
      <c r="B31" s="2"/>
      <c r="Y31" s="3"/>
    </row>
    <row r="32" spans="2:25" x14ac:dyDescent="0.15">
      <c r="B32" s="2"/>
    </row>
    <row r="33" spans="2:13" x14ac:dyDescent="0.15">
      <c r="B33" s="2"/>
      <c r="J33" s="149"/>
    </row>
    <row r="34" spans="2:13" x14ac:dyDescent="0.15">
      <c r="B34" s="2"/>
      <c r="J34" s="3"/>
    </row>
    <row r="35" spans="2:13" x14ac:dyDescent="0.15">
      <c r="B35" s="2"/>
    </row>
    <row r="36" spans="2:13" x14ac:dyDescent="0.15">
      <c r="B36" s="2"/>
    </row>
    <row r="37" spans="2:13" x14ac:dyDescent="0.15">
      <c r="B37" s="2"/>
    </row>
    <row r="38" spans="2:13" x14ac:dyDescent="0.15">
      <c r="B38" s="2"/>
    </row>
    <row r="39" spans="2:13" x14ac:dyDescent="0.15">
      <c r="B39" s="2"/>
    </row>
    <row r="40" spans="2:13" x14ac:dyDescent="0.15">
      <c r="B40" s="2"/>
    </row>
    <row r="43" spans="2:13" x14ac:dyDescent="0.15">
      <c r="B43" s="2"/>
    </row>
    <row r="44" spans="2:13" x14ac:dyDescent="0.15">
      <c r="B44" s="2"/>
      <c r="J44" s="3"/>
      <c r="M44" s="148"/>
    </row>
    <row r="45" spans="2:13" x14ac:dyDescent="0.15">
      <c r="B45" s="2"/>
      <c r="M45" s="148"/>
    </row>
    <row r="46" spans="2:13" x14ac:dyDescent="0.15">
      <c r="B46" s="2"/>
      <c r="C46" s="3"/>
      <c r="M46" s="148"/>
    </row>
    <row r="47" spans="2:13" x14ac:dyDescent="0.15">
      <c r="B47" s="2"/>
      <c r="M47" s="148"/>
    </row>
    <row r="48" spans="2:13" x14ac:dyDescent="0.15">
      <c r="B48" s="2"/>
      <c r="M48" s="148"/>
    </row>
  </sheetData>
  <mergeCells count="3">
    <mergeCell ref="C2:E2"/>
    <mergeCell ref="F2:G2"/>
    <mergeCell ref="B26:E28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781A72-0548-6C49-A7B5-63777B694546}">
  <dimension ref="B2:W51"/>
  <sheetViews>
    <sheetView topLeftCell="A10" zoomScale="118" zoomScaleNormal="90" workbookViewId="0">
      <selection activeCell="B26" sqref="B26:D28"/>
    </sheetView>
  </sheetViews>
  <sheetFormatPr baseColWidth="10" defaultRowHeight="16" x14ac:dyDescent="0.15"/>
  <cols>
    <col min="1" max="1" width="10.83203125" style="1"/>
    <col min="2" max="2" width="30.1640625" style="1" bestFit="1" customWidth="1"/>
    <col min="3" max="3" width="17.5" style="1" bestFit="1" customWidth="1"/>
    <col min="4" max="4" width="17.1640625" style="1" bestFit="1" customWidth="1"/>
    <col min="5" max="5" width="17.5" style="1" bestFit="1" customWidth="1"/>
    <col min="6" max="6" width="17.1640625" style="1" bestFit="1" customWidth="1"/>
    <col min="7" max="9" width="10.83203125" style="1"/>
    <col min="10" max="10" width="11" style="1" bestFit="1" customWidth="1"/>
    <col min="11" max="11" width="11.6640625" style="1" bestFit="1" customWidth="1"/>
    <col min="12" max="12" width="11" style="1" bestFit="1" customWidth="1"/>
    <col min="13" max="16384" width="10.83203125" style="1"/>
  </cols>
  <sheetData>
    <row r="2" spans="2:6" x14ac:dyDescent="0.15">
      <c r="C2" s="211" t="s">
        <v>49</v>
      </c>
      <c r="D2" s="211"/>
      <c r="E2" s="211" t="s">
        <v>50</v>
      </c>
      <c r="F2" s="211"/>
    </row>
    <row r="3" spans="2:6" x14ac:dyDescent="0.15">
      <c r="B3" s="4" t="s">
        <v>15</v>
      </c>
      <c r="C3" s="4" t="s">
        <v>296</v>
      </c>
      <c r="D3" s="4" t="s">
        <v>297</v>
      </c>
      <c r="E3" s="4" t="s">
        <v>296</v>
      </c>
      <c r="F3" s="4" t="s">
        <v>297</v>
      </c>
    </row>
    <row r="4" spans="2:6" x14ac:dyDescent="0.15">
      <c r="B4" s="2" t="s">
        <v>1</v>
      </c>
      <c r="C4" s="5">
        <v>2105</v>
      </c>
      <c r="D4" s="5">
        <v>914</v>
      </c>
      <c r="E4" s="5">
        <v>1354</v>
      </c>
      <c r="F4" s="5">
        <v>531</v>
      </c>
    </row>
    <row r="5" spans="2:6" x14ac:dyDescent="0.15">
      <c r="B5" s="2" t="s">
        <v>2</v>
      </c>
      <c r="C5" s="5">
        <v>4961421</v>
      </c>
      <c r="D5" s="5">
        <v>4961421</v>
      </c>
      <c r="E5" s="5">
        <v>11510108</v>
      </c>
      <c r="F5" s="5">
        <v>11510108</v>
      </c>
    </row>
    <row r="6" spans="2:6" x14ac:dyDescent="0.15">
      <c r="B6" s="2" t="s">
        <v>3</v>
      </c>
      <c r="C6" s="5">
        <v>1040088832</v>
      </c>
      <c r="D6" s="5">
        <v>676027037</v>
      </c>
      <c r="E6" s="5">
        <v>807087207</v>
      </c>
      <c r="F6" s="5">
        <v>586152820</v>
      </c>
    </row>
    <row r="7" spans="2:6" x14ac:dyDescent="0.15">
      <c r="B7" s="2" t="s">
        <v>4</v>
      </c>
      <c r="C7" s="13">
        <v>37.950000000000003</v>
      </c>
      <c r="D7" s="13">
        <v>38.020000000000003</v>
      </c>
      <c r="E7" s="13">
        <v>38.47</v>
      </c>
      <c r="F7" s="13">
        <v>38.46</v>
      </c>
    </row>
    <row r="8" spans="2:6" x14ac:dyDescent="0.15">
      <c r="B8" s="2" t="s">
        <v>5</v>
      </c>
      <c r="C8" s="5">
        <v>803219</v>
      </c>
      <c r="D8" s="5">
        <v>1098260</v>
      </c>
      <c r="E8" s="5">
        <v>1059073</v>
      </c>
      <c r="F8" s="5">
        <v>1838013</v>
      </c>
    </row>
    <row r="9" spans="2:6" x14ac:dyDescent="0.15">
      <c r="B9" s="2" t="s">
        <v>6</v>
      </c>
      <c r="C9" s="5">
        <v>366</v>
      </c>
      <c r="D9" s="5">
        <v>187</v>
      </c>
      <c r="E9" s="5">
        <v>165</v>
      </c>
      <c r="F9" s="5">
        <v>84</v>
      </c>
    </row>
    <row r="10" spans="2:6" x14ac:dyDescent="0.15">
      <c r="B10" s="2" t="s">
        <v>7</v>
      </c>
      <c r="C10" s="13">
        <v>0</v>
      </c>
      <c r="D10" s="13">
        <v>0</v>
      </c>
      <c r="E10" s="13">
        <v>0</v>
      </c>
      <c r="F10" s="13">
        <v>0</v>
      </c>
    </row>
    <row r="11" spans="2:6" x14ac:dyDescent="0.15">
      <c r="B11" s="2" t="s">
        <v>10</v>
      </c>
      <c r="C11" s="3" t="s">
        <v>317</v>
      </c>
      <c r="D11" s="3" t="s">
        <v>152</v>
      </c>
      <c r="E11" s="3" t="s">
        <v>352</v>
      </c>
      <c r="F11" s="3" t="s">
        <v>354</v>
      </c>
    </row>
    <row r="12" spans="2:6" x14ac:dyDescent="0.15">
      <c r="B12" s="2" t="s">
        <v>16</v>
      </c>
      <c r="C12" s="3" t="s">
        <v>315</v>
      </c>
      <c r="D12" s="3" t="s">
        <v>313</v>
      </c>
      <c r="E12" s="3" t="s">
        <v>330</v>
      </c>
      <c r="F12" s="3" t="s">
        <v>222</v>
      </c>
    </row>
    <row r="13" spans="2:6" x14ac:dyDescent="0.15">
      <c r="B13" s="2" t="s">
        <v>17</v>
      </c>
      <c r="C13" s="3" t="s">
        <v>318</v>
      </c>
      <c r="D13" s="3" t="s">
        <v>319</v>
      </c>
      <c r="E13" s="3" t="s">
        <v>353</v>
      </c>
      <c r="F13" s="3" t="s">
        <v>161</v>
      </c>
    </row>
    <row r="14" spans="2:6" x14ac:dyDescent="0.15">
      <c r="B14" s="2" t="s">
        <v>11</v>
      </c>
      <c r="C14" s="3" t="s">
        <v>316</v>
      </c>
      <c r="D14" s="3" t="s">
        <v>158</v>
      </c>
      <c r="E14" s="3" t="s">
        <v>8</v>
      </c>
      <c r="F14" s="3" t="s">
        <v>149</v>
      </c>
    </row>
    <row r="15" spans="2:6" x14ac:dyDescent="0.15">
      <c r="B15" s="2" t="s">
        <v>12</v>
      </c>
      <c r="C15" s="3" t="s">
        <v>151</v>
      </c>
      <c r="D15" s="3" t="s">
        <v>314</v>
      </c>
      <c r="E15" s="3" t="s">
        <v>331</v>
      </c>
      <c r="F15" s="3" t="s">
        <v>332</v>
      </c>
    </row>
    <row r="16" spans="2:6" x14ac:dyDescent="0.15">
      <c r="B16" s="2" t="s">
        <v>0</v>
      </c>
      <c r="C16" s="1">
        <v>1614</v>
      </c>
      <c r="D16" s="1">
        <v>1614</v>
      </c>
      <c r="E16" s="1">
        <v>1614</v>
      </c>
      <c r="F16" s="1">
        <v>1614</v>
      </c>
    </row>
    <row r="17" spans="2:23" x14ac:dyDescent="0.15">
      <c r="B17" s="4" t="s">
        <v>13</v>
      </c>
      <c r="C17" s="49"/>
      <c r="D17" s="49"/>
      <c r="E17" s="49"/>
      <c r="F17" s="49"/>
    </row>
    <row r="18" spans="2:23" x14ac:dyDescent="0.15">
      <c r="B18" s="1" t="s">
        <v>14</v>
      </c>
      <c r="C18" s="3" t="s">
        <v>320</v>
      </c>
      <c r="D18" s="3" t="s">
        <v>321</v>
      </c>
      <c r="E18" s="3" t="s">
        <v>335</v>
      </c>
      <c r="F18" s="3" t="s">
        <v>336</v>
      </c>
    </row>
    <row r="19" spans="2:23" x14ac:dyDescent="0.15">
      <c r="B19" s="2" t="s">
        <v>10</v>
      </c>
      <c r="C19" s="3" t="s">
        <v>322</v>
      </c>
      <c r="D19" s="3" t="s">
        <v>153</v>
      </c>
      <c r="E19" s="3" t="s">
        <v>325</v>
      </c>
      <c r="F19" s="3" t="s">
        <v>155</v>
      </c>
    </row>
    <row r="20" spans="2:23" x14ac:dyDescent="0.15">
      <c r="B20" s="2" t="s">
        <v>16</v>
      </c>
      <c r="C20" s="3" t="s">
        <v>323</v>
      </c>
      <c r="D20" s="3" t="s">
        <v>221</v>
      </c>
      <c r="E20" s="3" t="s">
        <v>326</v>
      </c>
      <c r="F20" s="3" t="s">
        <v>333</v>
      </c>
    </row>
    <row r="21" spans="2:23" x14ac:dyDescent="0.15">
      <c r="B21" s="2" t="s">
        <v>17</v>
      </c>
      <c r="C21" s="3" t="s">
        <v>324</v>
      </c>
      <c r="D21" s="3" t="s">
        <v>219</v>
      </c>
      <c r="E21" s="3" t="s">
        <v>327</v>
      </c>
      <c r="F21" s="3" t="s">
        <v>223</v>
      </c>
    </row>
    <row r="22" spans="2:23" x14ac:dyDescent="0.15">
      <c r="B22" s="2" t="s">
        <v>11</v>
      </c>
      <c r="C22" s="3" t="s">
        <v>309</v>
      </c>
      <c r="D22" s="3" t="s">
        <v>158</v>
      </c>
      <c r="E22" s="3" t="s">
        <v>328</v>
      </c>
      <c r="F22" s="3" t="s">
        <v>334</v>
      </c>
      <c r="H22" s="1" t="s">
        <v>21</v>
      </c>
    </row>
    <row r="23" spans="2:23" x14ac:dyDescent="0.15">
      <c r="B23" s="2" t="s">
        <v>12</v>
      </c>
      <c r="C23" s="3" t="s">
        <v>143</v>
      </c>
      <c r="D23" s="3" t="s">
        <v>156</v>
      </c>
      <c r="E23" s="3" t="s">
        <v>329</v>
      </c>
      <c r="F23" s="3" t="s">
        <v>174</v>
      </c>
    </row>
    <row r="24" spans="2:23" x14ac:dyDescent="0.15">
      <c r="B24" s="2" t="s">
        <v>0</v>
      </c>
      <c r="C24" s="1">
        <v>1614</v>
      </c>
      <c r="D24" s="1">
        <v>1614</v>
      </c>
      <c r="E24" s="1">
        <v>1614</v>
      </c>
      <c r="F24" s="1">
        <v>1614</v>
      </c>
    </row>
    <row r="25" spans="2:23" x14ac:dyDescent="0.15">
      <c r="H25" s="1" t="s">
        <v>21</v>
      </c>
    </row>
    <row r="26" spans="2:23" ht="16" customHeight="1" x14ac:dyDescent="0.15">
      <c r="B26" s="214" t="s">
        <v>445</v>
      </c>
      <c r="C26" s="214"/>
      <c r="D26" s="214"/>
      <c r="E26" s="6"/>
    </row>
    <row r="27" spans="2:23" x14ac:dyDescent="0.15">
      <c r="B27" s="214"/>
      <c r="C27" s="214"/>
      <c r="D27" s="214"/>
      <c r="E27" s="6"/>
    </row>
    <row r="28" spans="2:23" x14ac:dyDescent="0.15">
      <c r="B28" s="214"/>
      <c r="C28" s="214"/>
      <c r="D28" s="214"/>
      <c r="H28" s="3"/>
      <c r="L28" s="148"/>
      <c r="P28" s="148"/>
      <c r="R28" s="148"/>
      <c r="W28" s="3"/>
    </row>
    <row r="29" spans="2:23" x14ac:dyDescent="0.15">
      <c r="B29" s="6"/>
      <c r="C29" s="6"/>
      <c r="D29" s="6"/>
      <c r="W29" s="3"/>
    </row>
    <row r="30" spans="2:23" x14ac:dyDescent="0.15">
      <c r="W30" s="3"/>
    </row>
    <row r="31" spans="2:23" x14ac:dyDescent="0.15">
      <c r="W31" s="3"/>
    </row>
    <row r="32" spans="2:23" x14ac:dyDescent="0.15">
      <c r="W32" s="3"/>
    </row>
    <row r="33" spans="8:23" x14ac:dyDescent="0.15">
      <c r="W33" s="3"/>
    </row>
    <row r="35" spans="8:23" x14ac:dyDescent="0.15">
      <c r="H35" s="149"/>
    </row>
    <row r="36" spans="8:23" x14ac:dyDescent="0.15">
      <c r="H36" s="3"/>
    </row>
    <row r="47" spans="8:23" x14ac:dyDescent="0.15">
      <c r="H47" s="3"/>
      <c r="K47" s="148"/>
    </row>
    <row r="48" spans="8:23" x14ac:dyDescent="0.15">
      <c r="K48" s="148"/>
    </row>
    <row r="49" spans="11:11" x14ac:dyDescent="0.15">
      <c r="K49" s="148"/>
    </row>
    <row r="50" spans="11:11" x14ac:dyDescent="0.15">
      <c r="K50" s="148"/>
    </row>
    <row r="51" spans="11:11" x14ac:dyDescent="0.15">
      <c r="K51" s="148"/>
    </row>
  </sheetData>
  <mergeCells count="3">
    <mergeCell ref="E2:F2"/>
    <mergeCell ref="C2:D2"/>
    <mergeCell ref="B26:D2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86EDFF-4FB3-A041-AC7A-4AECAC67D222}">
  <dimension ref="B2:AO43"/>
  <sheetViews>
    <sheetView topLeftCell="Q1" zoomScaleNormal="90" workbookViewId="0">
      <selection activeCell="B8" sqref="B8:E10"/>
    </sheetView>
  </sheetViews>
  <sheetFormatPr baseColWidth="10" defaultRowHeight="16" x14ac:dyDescent="0.15"/>
  <cols>
    <col min="1" max="1" width="11.1640625" style="89" bestFit="1" customWidth="1"/>
    <col min="2" max="2" width="26.1640625" style="89" bestFit="1" customWidth="1"/>
    <col min="3" max="3" width="13.5" style="89" bestFit="1" customWidth="1"/>
    <col min="4" max="4" width="14.1640625" style="89" bestFit="1" customWidth="1"/>
    <col min="5" max="5" width="16" style="89" bestFit="1" customWidth="1"/>
    <col min="6" max="7" width="14.1640625" style="89" bestFit="1" customWidth="1"/>
    <col min="8" max="8" width="16.5" style="89" bestFit="1" customWidth="1"/>
    <col min="9" max="9" width="14.1640625" style="89" bestFit="1" customWidth="1"/>
    <col min="10" max="10" width="9.83203125" style="89" customWidth="1"/>
    <col min="11" max="11" width="14.1640625" style="89" bestFit="1" customWidth="1"/>
    <col min="12" max="12" width="15.83203125" style="89" bestFit="1" customWidth="1"/>
    <col min="13" max="13" width="11.83203125" style="89" bestFit="1" customWidth="1"/>
    <col min="14" max="14" width="13" style="89" bestFit="1" customWidth="1"/>
    <col min="15" max="15" width="8.33203125" style="89" bestFit="1" customWidth="1"/>
    <col min="16" max="16" width="17.83203125" style="89" bestFit="1" customWidth="1"/>
    <col min="17" max="17" width="17.1640625" style="89" bestFit="1" customWidth="1"/>
    <col min="18" max="18" width="14" style="89" bestFit="1" customWidth="1"/>
    <col min="19" max="19" width="15.83203125" style="89" bestFit="1" customWidth="1"/>
    <col min="20" max="20" width="12.33203125" style="89" bestFit="1" customWidth="1"/>
    <col min="21" max="21" width="10.33203125" style="89" bestFit="1" customWidth="1"/>
    <col min="22" max="22" width="9.5" style="89" bestFit="1" customWidth="1"/>
    <col min="23" max="23" width="18" style="89" bestFit="1" customWidth="1"/>
    <col min="24" max="27" width="13.5" style="89" bestFit="1" customWidth="1"/>
    <col min="28" max="28" width="12.33203125" style="89" bestFit="1" customWidth="1"/>
    <col min="29" max="29" width="10.1640625" style="89" bestFit="1" customWidth="1"/>
    <col min="30" max="30" width="10" style="89" bestFit="1" customWidth="1"/>
    <col min="31" max="31" width="5.83203125" style="89" bestFit="1" customWidth="1"/>
    <col min="32" max="33" width="11" style="89" bestFit="1" customWidth="1"/>
    <col min="34" max="34" width="11.6640625" style="89" bestFit="1" customWidth="1"/>
    <col min="35" max="39" width="11" style="89" bestFit="1" customWidth="1"/>
    <col min="40" max="40" width="10.83203125" style="89"/>
    <col min="41" max="41" width="11" style="89" bestFit="1" customWidth="1"/>
    <col min="42" max="42" width="10.83203125" style="89"/>
    <col min="43" max="43" width="11" style="89" bestFit="1" customWidth="1"/>
    <col min="44" max="16384" width="10.83203125" style="89"/>
  </cols>
  <sheetData>
    <row r="2" spans="2:34" x14ac:dyDescent="0.15">
      <c r="C2" s="216" t="s">
        <v>15</v>
      </c>
      <c r="D2" s="217"/>
      <c r="E2" s="217"/>
      <c r="F2" s="217"/>
      <c r="G2" s="217"/>
      <c r="H2" s="217"/>
      <c r="I2" s="217"/>
      <c r="J2" s="217"/>
      <c r="K2" s="217"/>
      <c r="L2" s="217"/>
      <c r="M2" s="217"/>
      <c r="N2" s="217"/>
      <c r="O2" s="217"/>
      <c r="P2" s="217"/>
      <c r="Q2" s="217"/>
      <c r="R2" s="217"/>
      <c r="S2" s="217"/>
      <c r="T2" s="217"/>
      <c r="U2" s="217"/>
      <c r="V2" s="218"/>
      <c r="W2" s="216" t="s">
        <v>13</v>
      </c>
      <c r="X2" s="217"/>
      <c r="Y2" s="217"/>
      <c r="Z2" s="217"/>
      <c r="AA2" s="217"/>
      <c r="AB2" s="217"/>
      <c r="AC2" s="218"/>
    </row>
    <row r="3" spans="2:34" x14ac:dyDescent="0.15">
      <c r="C3" s="216" t="s">
        <v>133</v>
      </c>
      <c r="D3" s="217"/>
      <c r="E3" s="217"/>
      <c r="F3" s="217"/>
      <c r="G3" s="217"/>
      <c r="H3" s="217"/>
      <c r="I3" s="218"/>
      <c r="J3" s="216" t="s">
        <v>48</v>
      </c>
      <c r="K3" s="217"/>
      <c r="L3" s="217"/>
      <c r="M3" s="217"/>
      <c r="N3" s="217"/>
      <c r="O3" s="217"/>
      <c r="P3" s="218"/>
      <c r="Q3" s="216" t="s">
        <v>40</v>
      </c>
      <c r="R3" s="217"/>
      <c r="S3" s="217"/>
      <c r="T3" s="217"/>
      <c r="U3" s="217"/>
      <c r="V3" s="218"/>
      <c r="W3" s="90"/>
      <c r="X3" s="216" t="s">
        <v>40</v>
      </c>
      <c r="Y3" s="217"/>
      <c r="Z3" s="217"/>
      <c r="AA3" s="217"/>
      <c r="AB3" s="217"/>
      <c r="AC3" s="218"/>
    </row>
    <row r="4" spans="2:34" x14ac:dyDescent="0.15">
      <c r="B4" s="92" t="s">
        <v>38</v>
      </c>
      <c r="C4" s="93" t="s">
        <v>138</v>
      </c>
      <c r="D4" s="94" t="s">
        <v>134</v>
      </c>
      <c r="E4" s="94" t="s">
        <v>139</v>
      </c>
      <c r="F4" s="94" t="s">
        <v>135</v>
      </c>
      <c r="G4" s="95" t="s">
        <v>136</v>
      </c>
      <c r="H4" s="95" t="s">
        <v>140</v>
      </c>
      <c r="I4" s="96" t="s">
        <v>137</v>
      </c>
      <c r="J4" s="97" t="s">
        <v>1</v>
      </c>
      <c r="K4" s="98" t="s">
        <v>2</v>
      </c>
      <c r="L4" s="98" t="s">
        <v>3</v>
      </c>
      <c r="M4" s="98" t="s">
        <v>4</v>
      </c>
      <c r="N4" s="98" t="s">
        <v>5</v>
      </c>
      <c r="O4" s="98" t="s">
        <v>6</v>
      </c>
      <c r="P4" s="99" t="s">
        <v>7</v>
      </c>
      <c r="Q4" s="97" t="s">
        <v>41</v>
      </c>
      <c r="R4" s="98" t="s">
        <v>42</v>
      </c>
      <c r="S4" s="98" t="s">
        <v>43</v>
      </c>
      <c r="T4" s="98" t="s">
        <v>44</v>
      </c>
      <c r="U4" s="98" t="s">
        <v>45</v>
      </c>
      <c r="V4" s="99" t="s">
        <v>46</v>
      </c>
      <c r="W4" s="91" t="s">
        <v>148</v>
      </c>
      <c r="X4" s="97" t="s">
        <v>41</v>
      </c>
      <c r="Y4" s="98" t="s">
        <v>42</v>
      </c>
      <c r="Z4" s="98" t="s">
        <v>43</v>
      </c>
      <c r="AA4" s="98" t="s">
        <v>44</v>
      </c>
      <c r="AB4" s="98" t="s">
        <v>45</v>
      </c>
      <c r="AC4" s="99" t="s">
        <v>46</v>
      </c>
    </row>
    <row r="5" spans="2:34" x14ac:dyDescent="0.15">
      <c r="B5" s="123" t="s">
        <v>49</v>
      </c>
      <c r="C5" s="103">
        <v>855</v>
      </c>
      <c r="D5" s="103">
        <v>668508375</v>
      </c>
      <c r="E5" s="103">
        <v>61</v>
      </c>
      <c r="F5" s="103">
        <v>7519079</v>
      </c>
      <c r="G5" s="103">
        <v>4902592</v>
      </c>
      <c r="H5" s="103">
        <v>843</v>
      </c>
      <c r="I5" s="100">
        <f t="shared" ref="I5:I6" si="0">D5/(D5+F5)</f>
        <v>0.98887755378053033</v>
      </c>
      <c r="J5" s="109">
        <v>71</v>
      </c>
      <c r="K5" s="110">
        <v>77459393</v>
      </c>
      <c r="L5" s="110">
        <v>680929629</v>
      </c>
      <c r="M5" s="111">
        <v>38.020000000000003</v>
      </c>
      <c r="N5" s="110">
        <v>60447833</v>
      </c>
      <c r="O5" s="110">
        <v>5</v>
      </c>
      <c r="P5" s="112">
        <v>719.99</v>
      </c>
      <c r="Q5" s="113" t="s">
        <v>346</v>
      </c>
      <c r="R5" s="56" t="s">
        <v>173</v>
      </c>
      <c r="S5" s="56" t="s">
        <v>160</v>
      </c>
      <c r="T5" s="56" t="s">
        <v>149</v>
      </c>
      <c r="U5" s="56" t="s">
        <v>314</v>
      </c>
      <c r="V5" s="114">
        <v>1614</v>
      </c>
      <c r="W5" s="115" t="s">
        <v>347</v>
      </c>
      <c r="X5" s="56" t="s">
        <v>153</v>
      </c>
      <c r="Y5" s="56" t="s">
        <v>221</v>
      </c>
      <c r="Z5" s="56" t="s">
        <v>219</v>
      </c>
      <c r="AA5" s="56" t="s">
        <v>158</v>
      </c>
      <c r="AB5" s="56" t="s">
        <v>156</v>
      </c>
      <c r="AC5" s="114">
        <v>1614</v>
      </c>
    </row>
    <row r="6" spans="2:34" x14ac:dyDescent="0.15">
      <c r="B6" s="122" t="s">
        <v>50</v>
      </c>
      <c r="C6" s="103">
        <v>504</v>
      </c>
      <c r="D6" s="103">
        <v>577425218</v>
      </c>
      <c r="E6" s="103">
        <v>27</v>
      </c>
      <c r="F6" s="103">
        <v>8727602</v>
      </c>
      <c r="G6" s="103">
        <v>2971836</v>
      </c>
      <c r="H6" s="103">
        <v>492</v>
      </c>
      <c r="I6" s="100">
        <f t="shared" si="0"/>
        <v>0.9851103642220812</v>
      </c>
      <c r="J6" s="104">
        <v>39</v>
      </c>
      <c r="K6" s="105">
        <v>63703948</v>
      </c>
      <c r="L6" s="105">
        <v>589124656</v>
      </c>
      <c r="M6" s="106">
        <v>38.46</v>
      </c>
      <c r="N6" s="105">
        <v>53852089</v>
      </c>
      <c r="O6" s="105">
        <v>5</v>
      </c>
      <c r="P6" s="107">
        <v>504.45</v>
      </c>
      <c r="Q6" s="101" t="s">
        <v>349</v>
      </c>
      <c r="R6" s="102" t="s">
        <v>348</v>
      </c>
      <c r="S6" s="102" t="s">
        <v>350</v>
      </c>
      <c r="T6" s="102" t="s">
        <v>158</v>
      </c>
      <c r="U6" s="102" t="s">
        <v>355</v>
      </c>
      <c r="V6" s="116">
        <v>1614</v>
      </c>
      <c r="W6" s="108" t="s">
        <v>351</v>
      </c>
      <c r="X6" s="102" t="s">
        <v>155</v>
      </c>
      <c r="Y6" s="102" t="s">
        <v>333</v>
      </c>
      <c r="Z6" s="102" t="s">
        <v>223</v>
      </c>
      <c r="AA6" s="102" t="s">
        <v>334</v>
      </c>
      <c r="AB6" s="102" t="s">
        <v>174</v>
      </c>
      <c r="AC6" s="116">
        <v>1614</v>
      </c>
    </row>
    <row r="8" spans="2:34" x14ac:dyDescent="0.15">
      <c r="B8" s="215" t="s">
        <v>686</v>
      </c>
      <c r="C8" s="215"/>
      <c r="D8" s="215"/>
      <c r="E8" s="215"/>
    </row>
    <row r="9" spans="2:34" x14ac:dyDescent="0.15">
      <c r="B9" s="215"/>
      <c r="C9" s="215"/>
      <c r="D9" s="215"/>
      <c r="E9" s="215"/>
    </row>
    <row r="10" spans="2:34" x14ac:dyDescent="0.15">
      <c r="B10" s="215"/>
      <c r="C10" s="215"/>
      <c r="D10" s="215"/>
      <c r="E10" s="215"/>
      <c r="AE10" s="102"/>
      <c r="AH10" s="152"/>
    </row>
    <row r="11" spans="2:34" x14ac:dyDescent="0.15">
      <c r="B11" s="118"/>
      <c r="C11" s="118"/>
      <c r="D11" s="118"/>
      <c r="AH11" s="152"/>
    </row>
    <row r="12" spans="2:34" x14ac:dyDescent="0.2">
      <c r="C12" s="7"/>
      <c r="AH12" s="152"/>
    </row>
    <row r="13" spans="2:34" x14ac:dyDescent="0.2">
      <c r="C13" s="7"/>
      <c r="AH13" s="152"/>
    </row>
    <row r="14" spans="2:34" x14ac:dyDescent="0.2">
      <c r="C14" s="7"/>
      <c r="AH14" s="152"/>
    </row>
    <row r="15" spans="2:34" x14ac:dyDescent="0.2">
      <c r="C15" s="7"/>
    </row>
    <row r="16" spans="2:34" x14ac:dyDescent="0.2">
      <c r="C16" s="7"/>
    </row>
    <row r="17" spans="3:31" x14ac:dyDescent="0.2">
      <c r="C17" s="7"/>
    </row>
    <row r="18" spans="3:31" x14ac:dyDescent="0.2">
      <c r="C18" s="7"/>
    </row>
    <row r="19" spans="3:31" x14ac:dyDescent="0.2">
      <c r="C19" s="7"/>
    </row>
    <row r="20" spans="3:31" x14ac:dyDescent="0.2">
      <c r="C20" s="7"/>
      <c r="AE20" s="102"/>
    </row>
    <row r="21" spans="3:31" x14ac:dyDescent="0.2">
      <c r="C21" s="7"/>
    </row>
    <row r="22" spans="3:31" x14ac:dyDescent="0.2">
      <c r="C22" s="7"/>
    </row>
    <row r="23" spans="3:31" x14ac:dyDescent="0.2">
      <c r="C23" s="7"/>
    </row>
    <row r="24" spans="3:31" x14ac:dyDescent="0.2">
      <c r="C24" s="7"/>
    </row>
    <row r="25" spans="3:31" x14ac:dyDescent="0.2">
      <c r="C25" s="7"/>
    </row>
    <row r="26" spans="3:31" x14ac:dyDescent="0.2">
      <c r="C26" s="7"/>
    </row>
    <row r="27" spans="3:31" x14ac:dyDescent="0.2">
      <c r="C27" s="7"/>
      <c r="AE27" s="102"/>
    </row>
    <row r="28" spans="3:31" x14ac:dyDescent="0.2">
      <c r="C28" s="7"/>
    </row>
    <row r="29" spans="3:31" x14ac:dyDescent="0.2">
      <c r="C29" s="7"/>
    </row>
    <row r="30" spans="3:31" x14ac:dyDescent="0.2">
      <c r="C30" s="7"/>
    </row>
    <row r="31" spans="3:31" x14ac:dyDescent="0.2">
      <c r="C31" s="7"/>
    </row>
    <row r="32" spans="3:31" x14ac:dyDescent="0.2">
      <c r="C32" s="7"/>
    </row>
    <row r="33" spans="2:41" x14ac:dyDescent="0.2">
      <c r="B33" s="120"/>
      <c r="C33" s="7"/>
    </row>
    <row r="34" spans="2:41" x14ac:dyDescent="0.15">
      <c r="B34" s="120"/>
    </row>
    <row r="35" spans="2:41" x14ac:dyDescent="0.15">
      <c r="B35" s="120"/>
    </row>
    <row r="36" spans="2:41" x14ac:dyDescent="0.15">
      <c r="B36" s="121"/>
    </row>
    <row r="37" spans="2:41" x14ac:dyDescent="0.15">
      <c r="B37" s="121"/>
    </row>
    <row r="38" spans="2:41" x14ac:dyDescent="0.15">
      <c r="B38" s="121"/>
    </row>
    <row r="39" spans="2:41" x14ac:dyDescent="0.15">
      <c r="B39" s="121"/>
      <c r="AE39" s="102"/>
      <c r="AI39" s="152"/>
      <c r="AM39" s="152"/>
      <c r="AO39" s="152"/>
    </row>
    <row r="40" spans="2:41" x14ac:dyDescent="0.15">
      <c r="B40" s="121"/>
    </row>
    <row r="41" spans="2:41" x14ac:dyDescent="0.15">
      <c r="B41" s="121"/>
    </row>
    <row r="42" spans="2:41" x14ac:dyDescent="0.15">
      <c r="B42" s="121"/>
    </row>
    <row r="43" spans="2:41" x14ac:dyDescent="0.15">
      <c r="B43" s="120"/>
    </row>
  </sheetData>
  <sortState xmlns:xlrd2="http://schemas.microsoft.com/office/spreadsheetml/2017/richdata2" ref="B5:AC6">
    <sortCondition ref="B5:B6"/>
  </sortState>
  <mergeCells count="7">
    <mergeCell ref="B8:E10"/>
    <mergeCell ref="W2:AC2"/>
    <mergeCell ref="J3:P3"/>
    <mergeCell ref="Q3:V3"/>
    <mergeCell ref="X3:AC3"/>
    <mergeCell ref="C2:V2"/>
    <mergeCell ref="C3:I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755668-47AC-0D4F-A422-AE0A625FD88E}">
  <dimension ref="A2:AC136"/>
  <sheetViews>
    <sheetView zoomScaleNormal="100" workbookViewId="0">
      <selection activeCell="B42" sqref="B42:E44"/>
    </sheetView>
  </sheetViews>
  <sheetFormatPr baseColWidth="10" defaultRowHeight="16" x14ac:dyDescent="0.2"/>
  <cols>
    <col min="1" max="1" width="10.83203125" style="15"/>
    <col min="2" max="2" width="25.6640625" style="15" bestFit="1" customWidth="1"/>
    <col min="3" max="3" width="14.6640625" style="15" bestFit="1" customWidth="1"/>
    <col min="4" max="4" width="20" style="15" bestFit="1" customWidth="1"/>
    <col min="5" max="6" width="14.6640625" style="15" bestFit="1" customWidth="1"/>
    <col min="7" max="7" width="20" style="15" bestFit="1" customWidth="1"/>
    <col min="8" max="9" width="14.6640625" style="15" bestFit="1" customWidth="1"/>
    <col min="10" max="10" width="20" style="15" bestFit="1" customWidth="1"/>
    <col min="11" max="12" width="14.6640625" style="15" bestFit="1" customWidth="1"/>
    <col min="13" max="13" width="20" style="15" bestFit="1" customWidth="1"/>
    <col min="14" max="14" width="14.33203125" style="15" customWidth="1"/>
    <col min="15" max="16384" width="10.83203125" style="15"/>
  </cols>
  <sheetData>
    <row r="2" spans="2:14" x14ac:dyDescent="0.2">
      <c r="B2" s="14" t="s">
        <v>15</v>
      </c>
      <c r="C2" s="219" t="s">
        <v>434</v>
      </c>
      <c r="D2" s="220"/>
      <c r="E2" s="221"/>
      <c r="F2" s="219" t="s">
        <v>433</v>
      </c>
      <c r="G2" s="220"/>
      <c r="H2" s="221"/>
      <c r="I2" s="219" t="s">
        <v>437</v>
      </c>
      <c r="J2" s="220"/>
      <c r="K2" s="221"/>
      <c r="L2" s="219" t="s">
        <v>440</v>
      </c>
      <c r="M2" s="220"/>
      <c r="N2" s="221"/>
    </row>
    <row r="3" spans="2:14" x14ac:dyDescent="0.2">
      <c r="B3" s="14" t="s">
        <v>175</v>
      </c>
      <c r="C3" s="222">
        <v>73</v>
      </c>
      <c r="D3" s="223"/>
      <c r="E3" s="224"/>
      <c r="F3" s="222">
        <v>21</v>
      </c>
      <c r="G3" s="223"/>
      <c r="H3" s="224"/>
      <c r="I3" s="230">
        <v>1879</v>
      </c>
      <c r="J3" s="231"/>
      <c r="K3" s="232"/>
      <c r="L3" s="222">
        <v>39</v>
      </c>
      <c r="M3" s="223"/>
      <c r="N3" s="224"/>
    </row>
    <row r="4" spans="2:14" x14ac:dyDescent="0.2">
      <c r="B4" s="14" t="s">
        <v>176</v>
      </c>
      <c r="C4" s="222">
        <v>680930046</v>
      </c>
      <c r="D4" s="223"/>
      <c r="E4" s="224"/>
      <c r="F4" s="222">
        <v>608762877</v>
      </c>
      <c r="G4" s="223"/>
      <c r="H4" s="224"/>
      <c r="I4" s="230">
        <v>539260414</v>
      </c>
      <c r="J4" s="231"/>
      <c r="K4" s="232"/>
      <c r="L4" s="222">
        <v>589124656</v>
      </c>
      <c r="M4" s="223"/>
      <c r="N4" s="224"/>
    </row>
    <row r="5" spans="2:14" x14ac:dyDescent="0.2">
      <c r="B5" s="14" t="s">
        <v>218</v>
      </c>
      <c r="C5" s="222">
        <v>676027454</v>
      </c>
      <c r="D5" s="223"/>
      <c r="E5" s="224"/>
      <c r="F5" s="222">
        <v>608722777</v>
      </c>
      <c r="G5" s="223"/>
      <c r="H5" s="224"/>
      <c r="I5" s="230">
        <v>539260414</v>
      </c>
      <c r="J5" s="231"/>
      <c r="K5" s="232"/>
      <c r="L5" s="222">
        <v>586152820</v>
      </c>
      <c r="M5" s="223"/>
      <c r="N5" s="224"/>
    </row>
    <row r="6" spans="2:14" x14ac:dyDescent="0.2">
      <c r="B6" s="14" t="s">
        <v>177</v>
      </c>
      <c r="C6" s="227" t="s">
        <v>216</v>
      </c>
      <c r="D6" s="228"/>
      <c r="E6" s="229"/>
      <c r="F6" s="227" t="s">
        <v>435</v>
      </c>
      <c r="G6" s="228"/>
      <c r="H6" s="229"/>
      <c r="I6" s="227" t="s">
        <v>438</v>
      </c>
      <c r="J6" s="228"/>
      <c r="K6" s="229"/>
      <c r="L6" s="227" t="s">
        <v>217</v>
      </c>
      <c r="M6" s="228"/>
      <c r="N6" s="229"/>
    </row>
    <row r="7" spans="2:14" x14ac:dyDescent="0.2">
      <c r="B7" s="14" t="s">
        <v>178</v>
      </c>
      <c r="C7" s="227" t="s">
        <v>444</v>
      </c>
      <c r="D7" s="228"/>
      <c r="E7" s="229"/>
      <c r="F7" s="227" t="s">
        <v>436</v>
      </c>
      <c r="G7" s="228"/>
      <c r="H7" s="229"/>
      <c r="I7" s="227" t="s">
        <v>439</v>
      </c>
      <c r="J7" s="228"/>
      <c r="K7" s="229"/>
      <c r="L7" s="227" t="s">
        <v>443</v>
      </c>
      <c r="M7" s="228"/>
      <c r="N7" s="229"/>
    </row>
    <row r="8" spans="2:14" x14ac:dyDescent="0.2">
      <c r="B8" s="14"/>
      <c r="C8" s="23" t="s">
        <v>179</v>
      </c>
      <c r="D8" s="14" t="s">
        <v>180</v>
      </c>
      <c r="E8" s="22" t="s">
        <v>181</v>
      </c>
      <c r="F8" s="23" t="s">
        <v>179</v>
      </c>
      <c r="G8" s="14" t="s">
        <v>180</v>
      </c>
      <c r="H8" s="22" t="s">
        <v>181</v>
      </c>
      <c r="I8" s="23" t="s">
        <v>179</v>
      </c>
      <c r="J8" s="14" t="s">
        <v>180</v>
      </c>
      <c r="K8" s="22" t="s">
        <v>181</v>
      </c>
      <c r="L8" s="23" t="s">
        <v>179</v>
      </c>
      <c r="M8" s="14" t="s">
        <v>180</v>
      </c>
      <c r="N8" s="22" t="s">
        <v>181</v>
      </c>
    </row>
    <row r="9" spans="2:14" x14ac:dyDescent="0.2">
      <c r="B9" s="14" t="s">
        <v>182</v>
      </c>
      <c r="C9" s="81">
        <v>453490</v>
      </c>
      <c r="D9" s="78">
        <v>354353742</v>
      </c>
      <c r="E9" s="82">
        <v>0.52039999999999997</v>
      </c>
      <c r="F9" s="81">
        <v>303806</v>
      </c>
      <c r="G9" s="78">
        <v>283772775</v>
      </c>
      <c r="H9" s="82">
        <v>0.46610000000000001</v>
      </c>
      <c r="I9" s="21">
        <v>72295</v>
      </c>
      <c r="J9" s="20">
        <v>127110141</v>
      </c>
      <c r="K9" s="19">
        <v>0.23569999999999999</v>
      </c>
      <c r="L9" s="81">
        <v>366218</v>
      </c>
      <c r="M9" s="78">
        <v>296850358</v>
      </c>
      <c r="N9" s="82">
        <v>0.50390000000000001</v>
      </c>
    </row>
    <row r="10" spans="2:14" x14ac:dyDescent="0.2">
      <c r="B10" s="14" t="s">
        <v>183</v>
      </c>
      <c r="C10" s="81">
        <v>844</v>
      </c>
      <c r="D10" s="78">
        <v>571571</v>
      </c>
      <c r="E10" s="82">
        <v>8.0000000000000004E-4</v>
      </c>
      <c r="F10" s="81">
        <v>1167</v>
      </c>
      <c r="G10" s="78">
        <v>364891</v>
      </c>
      <c r="H10" s="82">
        <v>5.9999999999999995E-4</v>
      </c>
      <c r="I10" s="21">
        <v>927</v>
      </c>
      <c r="J10" s="20">
        <v>1242315</v>
      </c>
      <c r="K10" s="19">
        <v>2.3E-3</v>
      </c>
      <c r="L10" s="81">
        <v>594</v>
      </c>
      <c r="M10" s="78">
        <v>932229</v>
      </c>
      <c r="N10" s="82">
        <v>1.6000000000000001E-3</v>
      </c>
    </row>
    <row r="11" spans="2:14" x14ac:dyDescent="0.2">
      <c r="B11" s="14" t="s">
        <v>184</v>
      </c>
      <c r="C11" s="81">
        <v>0</v>
      </c>
      <c r="D11" s="78">
        <v>0</v>
      </c>
      <c r="E11" s="82">
        <v>0</v>
      </c>
      <c r="F11" s="81">
        <v>93</v>
      </c>
      <c r="G11" s="78">
        <v>18690</v>
      </c>
      <c r="H11" s="82">
        <v>0</v>
      </c>
      <c r="I11" s="21">
        <v>91</v>
      </c>
      <c r="J11" s="20">
        <v>123967</v>
      </c>
      <c r="K11" s="19">
        <v>2.0000000000000001E-4</v>
      </c>
      <c r="L11" s="81">
        <v>590</v>
      </c>
      <c r="M11" s="78">
        <v>81419</v>
      </c>
      <c r="N11" s="82">
        <v>1E-4</v>
      </c>
    </row>
    <row r="12" spans="2:14" x14ac:dyDescent="0.2">
      <c r="B12" s="77" t="s">
        <v>185</v>
      </c>
      <c r="C12" s="81">
        <v>78595</v>
      </c>
      <c r="D12" s="78">
        <v>48575447</v>
      </c>
      <c r="E12" s="82">
        <v>7.1300000000000002E-2</v>
      </c>
      <c r="F12" s="81">
        <v>71827</v>
      </c>
      <c r="G12" s="78">
        <v>47847623</v>
      </c>
      <c r="H12" s="82">
        <v>7.8600000000000003E-2</v>
      </c>
      <c r="I12" s="21">
        <v>21358</v>
      </c>
      <c r="J12" s="20">
        <v>26063407</v>
      </c>
      <c r="K12" s="19">
        <v>4.8300000000000003E-2</v>
      </c>
      <c r="L12" s="81">
        <v>67308</v>
      </c>
      <c r="M12" s="78">
        <v>44641072</v>
      </c>
      <c r="N12" s="82">
        <v>7.5800000000000006E-2</v>
      </c>
    </row>
    <row r="13" spans="2:14" x14ac:dyDescent="0.2">
      <c r="B13" s="14" t="s">
        <v>186</v>
      </c>
      <c r="C13" s="81">
        <v>0</v>
      </c>
      <c r="D13" s="78">
        <v>0</v>
      </c>
      <c r="E13" s="82">
        <v>0</v>
      </c>
      <c r="F13" s="81">
        <v>0</v>
      </c>
      <c r="G13" s="78">
        <v>0</v>
      </c>
      <c r="H13" s="82">
        <v>0</v>
      </c>
      <c r="I13" s="21">
        <v>0</v>
      </c>
      <c r="J13" s="20">
        <v>0</v>
      </c>
      <c r="K13" s="19">
        <v>0</v>
      </c>
      <c r="L13" s="81">
        <v>0</v>
      </c>
      <c r="M13" s="78">
        <v>0</v>
      </c>
      <c r="N13" s="82">
        <v>0</v>
      </c>
    </row>
    <row r="14" spans="2:14" x14ac:dyDescent="0.2">
      <c r="B14" s="14" t="s">
        <v>187</v>
      </c>
      <c r="C14" s="81">
        <v>0</v>
      </c>
      <c r="D14" s="78">
        <v>0</v>
      </c>
      <c r="E14" s="82">
        <v>0</v>
      </c>
      <c r="F14" s="81">
        <v>0</v>
      </c>
      <c r="G14" s="78">
        <v>0</v>
      </c>
      <c r="H14" s="82">
        <v>0</v>
      </c>
      <c r="I14" s="21">
        <v>656</v>
      </c>
      <c r="J14" s="20">
        <v>128885</v>
      </c>
      <c r="K14" s="19">
        <v>2.0000000000000001E-4</v>
      </c>
      <c r="L14" s="81">
        <v>0</v>
      </c>
      <c r="M14" s="78">
        <v>0</v>
      </c>
      <c r="N14" s="82">
        <v>0</v>
      </c>
    </row>
    <row r="15" spans="2:14" x14ac:dyDescent="0.2">
      <c r="B15" s="14" t="s">
        <v>188</v>
      </c>
      <c r="C15" s="81">
        <v>0</v>
      </c>
      <c r="D15" s="78">
        <v>0</v>
      </c>
      <c r="E15" s="82">
        <v>0</v>
      </c>
      <c r="F15" s="81">
        <v>0</v>
      </c>
      <c r="G15" s="78">
        <v>0</v>
      </c>
      <c r="H15" s="82">
        <v>0</v>
      </c>
      <c r="I15" s="21">
        <v>79</v>
      </c>
      <c r="J15" s="20">
        <v>251251</v>
      </c>
      <c r="K15" s="19">
        <v>5.0000000000000001E-4</v>
      </c>
      <c r="L15" s="81">
        <v>0</v>
      </c>
      <c r="M15" s="78">
        <v>0</v>
      </c>
      <c r="N15" s="82">
        <v>0</v>
      </c>
    </row>
    <row r="16" spans="2:14" x14ac:dyDescent="0.2">
      <c r="B16" s="14" t="s">
        <v>189</v>
      </c>
      <c r="C16" s="81">
        <v>0</v>
      </c>
      <c r="D16" s="78">
        <v>0</v>
      </c>
      <c r="E16" s="82">
        <v>0</v>
      </c>
      <c r="F16" s="81">
        <v>0</v>
      </c>
      <c r="G16" s="78">
        <v>0</v>
      </c>
      <c r="H16" s="82">
        <v>0</v>
      </c>
      <c r="I16" s="21">
        <v>0</v>
      </c>
      <c r="J16" s="20">
        <v>0</v>
      </c>
      <c r="K16" s="19">
        <v>0</v>
      </c>
      <c r="L16" s="81">
        <v>0</v>
      </c>
      <c r="M16" s="78">
        <v>0</v>
      </c>
      <c r="N16" s="82">
        <v>0</v>
      </c>
    </row>
    <row r="17" spans="2:14" x14ac:dyDescent="0.2">
      <c r="B17" s="14" t="s">
        <v>190</v>
      </c>
      <c r="C17" s="81">
        <v>2857</v>
      </c>
      <c r="D17" s="78">
        <v>2779662</v>
      </c>
      <c r="E17" s="82">
        <v>4.0999999999999995E-3</v>
      </c>
      <c r="F17" s="81">
        <v>3742</v>
      </c>
      <c r="G17" s="78">
        <v>4521694</v>
      </c>
      <c r="H17" s="82">
        <v>7.4000000000000003E-3</v>
      </c>
      <c r="I17" s="21">
        <v>0</v>
      </c>
      <c r="J17" s="20">
        <v>0</v>
      </c>
      <c r="K17" s="19">
        <v>0</v>
      </c>
      <c r="L17" s="81">
        <v>1977</v>
      </c>
      <c r="M17" s="78">
        <v>2680922</v>
      </c>
      <c r="N17" s="82">
        <v>4.5999999999999999E-3</v>
      </c>
    </row>
    <row r="18" spans="2:14" x14ac:dyDescent="0.2">
      <c r="B18" s="166" t="s">
        <v>191</v>
      </c>
      <c r="C18" s="167">
        <v>75437</v>
      </c>
      <c r="D18" s="168">
        <v>45729447</v>
      </c>
      <c r="E18" s="169">
        <v>6.7199999999999996E-2</v>
      </c>
      <c r="F18" s="167">
        <v>68085</v>
      </c>
      <c r="G18" s="168">
        <v>43325929</v>
      </c>
      <c r="H18" s="169">
        <v>7.1199999999999999E-2</v>
      </c>
      <c r="I18" s="167">
        <v>20584</v>
      </c>
      <c r="J18" s="168">
        <v>25675977</v>
      </c>
      <c r="K18" s="169">
        <v>4.7599999999999996E-2</v>
      </c>
      <c r="L18" s="167">
        <v>62682</v>
      </c>
      <c r="M18" s="168">
        <v>40106252</v>
      </c>
      <c r="N18" s="169">
        <v>6.8099999999999994E-2</v>
      </c>
    </row>
    <row r="19" spans="2:14" x14ac:dyDescent="0.2">
      <c r="B19" s="14" t="s">
        <v>192</v>
      </c>
      <c r="C19" s="81">
        <v>374051</v>
      </c>
      <c r="D19" s="78">
        <v>305206724</v>
      </c>
      <c r="E19" s="82">
        <v>0.44819999999999999</v>
      </c>
      <c r="F19" s="81">
        <v>230812</v>
      </c>
      <c r="G19" s="78">
        <v>235560261</v>
      </c>
      <c r="H19" s="82">
        <v>0.38689999999999997</v>
      </c>
      <c r="I19" s="81">
        <v>50010</v>
      </c>
      <c r="J19" s="78">
        <v>99804419</v>
      </c>
      <c r="K19" s="82">
        <v>0.18510000000000001</v>
      </c>
      <c r="L19" s="81">
        <v>298316</v>
      </c>
      <c r="M19" s="78">
        <v>251277057</v>
      </c>
      <c r="N19" s="82">
        <v>0.42649999999999999</v>
      </c>
    </row>
    <row r="20" spans="2:14" x14ac:dyDescent="0.2">
      <c r="B20" s="14" t="s">
        <v>193</v>
      </c>
      <c r="C20" s="81">
        <v>26</v>
      </c>
      <c r="D20" s="78">
        <v>10932</v>
      </c>
      <c r="E20" s="82">
        <v>0</v>
      </c>
      <c r="F20" s="81">
        <v>0</v>
      </c>
      <c r="G20" s="78">
        <v>0</v>
      </c>
      <c r="H20" s="82">
        <v>0</v>
      </c>
      <c r="I20" s="81">
        <v>0</v>
      </c>
      <c r="J20" s="78">
        <v>0</v>
      </c>
      <c r="K20" s="82">
        <v>0</v>
      </c>
      <c r="L20" s="81">
        <v>0</v>
      </c>
      <c r="M20" s="78">
        <v>0</v>
      </c>
      <c r="N20" s="82">
        <v>0</v>
      </c>
    </row>
    <row r="21" spans="2:14" x14ac:dyDescent="0.2">
      <c r="B21" s="166" t="s">
        <v>194</v>
      </c>
      <c r="C21" s="167">
        <v>228131</v>
      </c>
      <c r="D21" s="168">
        <v>231927611</v>
      </c>
      <c r="E21" s="169">
        <v>0.34060000000000001</v>
      </c>
      <c r="F21" s="167">
        <v>157563</v>
      </c>
      <c r="G21" s="168">
        <v>185328201</v>
      </c>
      <c r="H21" s="169">
        <v>0.3044</v>
      </c>
      <c r="I21" s="167">
        <v>13648</v>
      </c>
      <c r="J21" s="168">
        <v>12202332</v>
      </c>
      <c r="K21" s="169">
        <v>2.2599999999999999E-2</v>
      </c>
      <c r="L21" s="167">
        <v>162856</v>
      </c>
      <c r="M21" s="168">
        <v>177286007</v>
      </c>
      <c r="N21" s="169">
        <v>0.3009</v>
      </c>
    </row>
    <row r="22" spans="2:14" x14ac:dyDescent="0.2">
      <c r="B22" s="166" t="s">
        <v>195</v>
      </c>
      <c r="C22" s="167">
        <v>42657</v>
      </c>
      <c r="D22" s="168">
        <v>45447190</v>
      </c>
      <c r="E22" s="169">
        <v>6.6699999999999995E-2</v>
      </c>
      <c r="F22" s="167">
        <v>32748</v>
      </c>
      <c r="G22" s="168">
        <v>38631793</v>
      </c>
      <c r="H22" s="169">
        <v>6.3500000000000001E-2</v>
      </c>
      <c r="I22" s="167">
        <v>29242</v>
      </c>
      <c r="J22" s="168">
        <v>82535425</v>
      </c>
      <c r="K22" s="169">
        <v>0.15310000000000001</v>
      </c>
      <c r="L22" s="167">
        <v>49058</v>
      </c>
      <c r="M22" s="168">
        <v>49091142</v>
      </c>
      <c r="N22" s="169">
        <v>8.3299999999999999E-2</v>
      </c>
    </row>
    <row r="23" spans="2:14" x14ac:dyDescent="0.2">
      <c r="B23" s="14" t="s">
        <v>196</v>
      </c>
      <c r="C23" s="81">
        <v>594</v>
      </c>
      <c r="D23" s="78">
        <v>296215</v>
      </c>
      <c r="E23" s="82">
        <v>4.0000000000000002E-4</v>
      </c>
      <c r="F23" s="81">
        <v>155</v>
      </c>
      <c r="G23" s="78">
        <v>27876</v>
      </c>
      <c r="H23" s="82">
        <v>0</v>
      </c>
      <c r="I23" s="81">
        <v>1130</v>
      </c>
      <c r="J23" s="78">
        <v>383611</v>
      </c>
      <c r="K23" s="82">
        <v>7.000000000000001E-4</v>
      </c>
      <c r="L23" s="81">
        <v>163</v>
      </c>
      <c r="M23" s="78">
        <v>103668</v>
      </c>
      <c r="N23" s="82">
        <v>2.0000000000000001E-4</v>
      </c>
    </row>
    <row r="24" spans="2:14" x14ac:dyDescent="0.2">
      <c r="B24" s="14" t="s">
        <v>197</v>
      </c>
      <c r="C24" s="81">
        <v>31527</v>
      </c>
      <c r="D24" s="78">
        <v>21113108</v>
      </c>
      <c r="E24" s="82">
        <v>3.1E-2</v>
      </c>
      <c r="F24" s="81">
        <v>42207</v>
      </c>
      <c r="G24" s="78">
        <v>27244039</v>
      </c>
      <c r="H24" s="82">
        <v>4.4800000000000006E-2</v>
      </c>
      <c r="I24" s="81">
        <v>10888</v>
      </c>
      <c r="J24" s="78">
        <v>4805971</v>
      </c>
      <c r="K24" s="82">
        <v>8.8999999999999999E-3</v>
      </c>
      <c r="L24" s="81">
        <v>34318</v>
      </c>
      <c r="M24" s="78">
        <v>24502210</v>
      </c>
      <c r="N24" s="82">
        <v>4.1599999999999998E-2</v>
      </c>
    </row>
    <row r="25" spans="2:14" x14ac:dyDescent="0.2">
      <c r="B25" s="166" t="s">
        <v>198</v>
      </c>
      <c r="C25" s="167">
        <v>19740</v>
      </c>
      <c r="D25" s="168">
        <v>13634713</v>
      </c>
      <c r="E25" s="169">
        <v>0.02</v>
      </c>
      <c r="F25" s="167">
        <v>24193</v>
      </c>
      <c r="G25" s="168">
        <v>16700861</v>
      </c>
      <c r="H25" s="169">
        <v>2.7400000000000001E-2</v>
      </c>
      <c r="I25" s="167">
        <v>3963</v>
      </c>
      <c r="J25" s="168">
        <v>1369726</v>
      </c>
      <c r="K25" s="169">
        <v>2.5000000000000001E-3</v>
      </c>
      <c r="L25" s="167">
        <v>15888</v>
      </c>
      <c r="M25" s="168">
        <v>13459590</v>
      </c>
      <c r="N25" s="169">
        <v>2.2799999999999997E-2</v>
      </c>
    </row>
    <row r="26" spans="2:14" x14ac:dyDescent="0.2">
      <c r="B26" s="14" t="s">
        <v>199</v>
      </c>
      <c r="C26" s="81">
        <v>0</v>
      </c>
      <c r="D26" s="78">
        <v>0</v>
      </c>
      <c r="E26" s="82">
        <v>0</v>
      </c>
      <c r="F26" s="81">
        <v>1032</v>
      </c>
      <c r="G26" s="78">
        <v>373752</v>
      </c>
      <c r="H26" s="82">
        <v>5.9999999999999995E-4</v>
      </c>
      <c r="I26" s="81">
        <v>862</v>
      </c>
      <c r="J26" s="78">
        <v>356517</v>
      </c>
      <c r="K26" s="82">
        <v>7.000000000000001E-4</v>
      </c>
      <c r="L26" s="81">
        <v>3065</v>
      </c>
      <c r="M26" s="78">
        <v>662917</v>
      </c>
      <c r="N26" s="82">
        <v>1.1000000000000001E-3</v>
      </c>
    </row>
    <row r="27" spans="2:14" x14ac:dyDescent="0.2">
      <c r="B27" s="14" t="s">
        <v>200</v>
      </c>
      <c r="C27" s="81">
        <v>0</v>
      </c>
      <c r="D27" s="78">
        <v>0</v>
      </c>
      <c r="E27" s="82">
        <v>0</v>
      </c>
      <c r="F27" s="81">
        <v>0</v>
      </c>
      <c r="G27" s="78">
        <v>0</v>
      </c>
      <c r="H27" s="82">
        <v>0</v>
      </c>
      <c r="I27" s="81">
        <v>0</v>
      </c>
      <c r="J27" s="78">
        <v>0</v>
      </c>
      <c r="K27" s="82">
        <v>0</v>
      </c>
      <c r="L27" s="81">
        <v>0</v>
      </c>
      <c r="M27" s="78">
        <v>0</v>
      </c>
      <c r="N27" s="82">
        <v>0</v>
      </c>
    </row>
    <row r="28" spans="2:14" x14ac:dyDescent="0.2">
      <c r="B28" s="166" t="s">
        <v>201</v>
      </c>
      <c r="C28" s="167">
        <v>3389</v>
      </c>
      <c r="D28" s="168">
        <v>2704161</v>
      </c>
      <c r="E28" s="169">
        <v>4.0000000000000001E-3</v>
      </c>
      <c r="F28" s="167">
        <v>3666</v>
      </c>
      <c r="G28" s="168">
        <v>2592422</v>
      </c>
      <c r="H28" s="169">
        <v>4.3E-3</v>
      </c>
      <c r="I28" s="167">
        <v>2145</v>
      </c>
      <c r="J28" s="168">
        <v>1408739</v>
      </c>
      <c r="K28" s="169">
        <v>2.5999999999999999E-3</v>
      </c>
      <c r="L28" s="167">
        <v>5361</v>
      </c>
      <c r="M28" s="168">
        <v>3791839</v>
      </c>
      <c r="N28" s="169">
        <v>6.4000000000000003E-3</v>
      </c>
    </row>
    <row r="29" spans="2:14" x14ac:dyDescent="0.2">
      <c r="B29" s="14" t="s">
        <v>202</v>
      </c>
      <c r="C29" s="81">
        <v>0</v>
      </c>
      <c r="D29" s="78">
        <v>0</v>
      </c>
      <c r="E29" s="82">
        <v>0</v>
      </c>
      <c r="F29" s="81">
        <v>0</v>
      </c>
      <c r="G29" s="78">
        <v>0</v>
      </c>
      <c r="H29" s="82">
        <v>0</v>
      </c>
      <c r="I29" s="81">
        <v>0</v>
      </c>
      <c r="J29" s="78">
        <v>0</v>
      </c>
      <c r="K29" s="82">
        <v>0</v>
      </c>
      <c r="L29" s="81">
        <v>0</v>
      </c>
      <c r="M29" s="78">
        <v>0</v>
      </c>
      <c r="N29" s="82">
        <v>0</v>
      </c>
    </row>
    <row r="30" spans="2:14" x14ac:dyDescent="0.2">
      <c r="B30" s="166" t="s">
        <v>203</v>
      </c>
      <c r="C30" s="167">
        <v>7122</v>
      </c>
      <c r="D30" s="168">
        <v>4357849</v>
      </c>
      <c r="E30" s="169">
        <v>6.4000000000000003E-3</v>
      </c>
      <c r="F30" s="167">
        <v>10060</v>
      </c>
      <c r="G30" s="168">
        <v>6602998</v>
      </c>
      <c r="H30" s="169">
        <v>1.0800000000000001E-2</v>
      </c>
      <c r="I30" s="167">
        <v>2255</v>
      </c>
      <c r="J30" s="168">
        <v>979516</v>
      </c>
      <c r="K30" s="169">
        <v>1.8E-3</v>
      </c>
      <c r="L30" s="167">
        <v>10004</v>
      </c>
      <c r="M30" s="168">
        <v>6587864</v>
      </c>
      <c r="N30" s="169">
        <v>1.1200000000000002E-2</v>
      </c>
    </row>
    <row r="31" spans="2:14" x14ac:dyDescent="0.2">
      <c r="B31" s="14" t="s">
        <v>204</v>
      </c>
      <c r="C31" s="81">
        <v>0</v>
      </c>
      <c r="D31" s="78">
        <v>0</v>
      </c>
      <c r="E31" s="82">
        <v>0</v>
      </c>
      <c r="F31" s="81">
        <v>0</v>
      </c>
      <c r="G31" s="78">
        <v>0</v>
      </c>
      <c r="H31" s="82">
        <v>0</v>
      </c>
      <c r="I31" s="81">
        <v>0</v>
      </c>
      <c r="J31" s="78">
        <v>0</v>
      </c>
      <c r="K31" s="82">
        <v>0</v>
      </c>
      <c r="L31" s="81">
        <v>0</v>
      </c>
      <c r="M31" s="78">
        <v>0</v>
      </c>
      <c r="N31" s="82">
        <v>0</v>
      </c>
    </row>
    <row r="32" spans="2:14" x14ac:dyDescent="0.2">
      <c r="B32" s="14" t="s">
        <v>205</v>
      </c>
      <c r="C32" s="81">
        <v>2023</v>
      </c>
      <c r="D32" s="78">
        <v>1595501</v>
      </c>
      <c r="E32" s="82">
        <v>2.3E-3</v>
      </c>
      <c r="F32" s="81">
        <v>2730</v>
      </c>
      <c r="G32" s="78">
        <v>1129818</v>
      </c>
      <c r="H32" s="82">
        <v>1.9E-3</v>
      </c>
      <c r="I32" s="81">
        <v>0</v>
      </c>
      <c r="J32" s="78">
        <v>0</v>
      </c>
      <c r="K32" s="82">
        <v>0</v>
      </c>
      <c r="L32" s="81">
        <v>2926</v>
      </c>
      <c r="M32" s="78">
        <v>1977495</v>
      </c>
      <c r="N32" s="82">
        <v>3.4000000000000002E-3</v>
      </c>
    </row>
    <row r="33" spans="2:29" x14ac:dyDescent="0.2">
      <c r="B33" s="166" t="s">
        <v>206</v>
      </c>
      <c r="C33" s="167">
        <v>352034</v>
      </c>
      <c r="D33" s="168">
        <v>82475660</v>
      </c>
      <c r="E33" s="169">
        <v>0.1211</v>
      </c>
      <c r="F33" s="167">
        <v>417655</v>
      </c>
      <c r="G33" s="168">
        <v>94544835</v>
      </c>
      <c r="H33" s="169">
        <v>0.15529999999999999</v>
      </c>
      <c r="I33" s="167">
        <v>202183</v>
      </c>
      <c r="J33" s="168">
        <v>232384579</v>
      </c>
      <c r="K33" s="169">
        <v>0.43090000000000001</v>
      </c>
      <c r="L33" s="167">
        <v>294723</v>
      </c>
      <c r="M33" s="168">
        <v>68675877</v>
      </c>
      <c r="N33" s="169">
        <v>0.1166</v>
      </c>
    </row>
    <row r="34" spans="2:29" x14ac:dyDescent="0.2">
      <c r="B34" s="14" t="s">
        <v>207</v>
      </c>
      <c r="C34" s="81"/>
      <c r="D34" s="78">
        <v>457942510</v>
      </c>
      <c r="E34" s="82">
        <v>0.67249999999999999</v>
      </c>
      <c r="F34" s="81"/>
      <c r="G34" s="78">
        <v>405580339</v>
      </c>
      <c r="H34" s="82">
        <v>0.66620000000000001</v>
      </c>
      <c r="I34" s="21"/>
      <c r="J34" s="20">
        <v>364424658</v>
      </c>
      <c r="K34" s="19">
        <v>0.67579999999999996</v>
      </c>
      <c r="L34" s="81"/>
      <c r="M34" s="78">
        <v>390109864</v>
      </c>
      <c r="N34" s="82">
        <v>0.66220000000000001</v>
      </c>
    </row>
    <row r="35" spans="2:29" x14ac:dyDescent="0.2">
      <c r="B35" s="14" t="s">
        <v>208</v>
      </c>
      <c r="C35" s="81">
        <v>4723</v>
      </c>
      <c r="D35" s="78">
        <v>1783742</v>
      </c>
      <c r="E35" s="82">
        <v>2.5999999999999999E-3</v>
      </c>
      <c r="F35" s="81">
        <v>4810</v>
      </c>
      <c r="G35" s="78">
        <v>973810</v>
      </c>
      <c r="H35" s="82">
        <v>1.6000000000000001E-3</v>
      </c>
      <c r="I35" s="21">
        <v>6825</v>
      </c>
      <c r="J35" s="20">
        <v>14560873</v>
      </c>
      <c r="K35" s="19">
        <v>2.7000000000000003E-2</v>
      </c>
      <c r="L35" s="81">
        <v>4455</v>
      </c>
      <c r="M35" s="78">
        <v>2731257</v>
      </c>
      <c r="N35" s="82">
        <v>4.5999999999999999E-3</v>
      </c>
    </row>
    <row r="36" spans="2:29" x14ac:dyDescent="0.2">
      <c r="B36" s="14" t="s">
        <v>209</v>
      </c>
      <c r="C36" s="81">
        <v>21</v>
      </c>
      <c r="D36" s="78">
        <v>4389</v>
      </c>
      <c r="E36" s="82">
        <v>0</v>
      </c>
      <c r="F36" s="81">
        <v>0</v>
      </c>
      <c r="G36" s="78">
        <v>0</v>
      </c>
      <c r="H36" s="82">
        <v>0</v>
      </c>
      <c r="I36" s="21">
        <v>0</v>
      </c>
      <c r="J36" s="20">
        <v>0</v>
      </c>
      <c r="K36" s="19">
        <v>0</v>
      </c>
      <c r="L36" s="81">
        <v>0</v>
      </c>
      <c r="M36" s="78">
        <v>0</v>
      </c>
      <c r="N36" s="82">
        <v>0</v>
      </c>
    </row>
    <row r="37" spans="2:29" x14ac:dyDescent="0.2">
      <c r="B37" s="14" t="s">
        <v>210</v>
      </c>
      <c r="C37" s="81">
        <v>65854</v>
      </c>
      <c r="D37" s="78">
        <v>2769788</v>
      </c>
      <c r="E37" s="82">
        <v>4.0999999999999995E-3</v>
      </c>
      <c r="F37" s="81">
        <v>58858</v>
      </c>
      <c r="G37" s="78">
        <v>2469014</v>
      </c>
      <c r="H37" s="82">
        <v>4.0999999999999995E-3</v>
      </c>
      <c r="I37" s="21">
        <v>36684</v>
      </c>
      <c r="J37" s="20">
        <v>1672723</v>
      </c>
      <c r="K37" s="19">
        <v>3.0999999999999999E-3</v>
      </c>
      <c r="L37" s="81">
        <v>54838</v>
      </c>
      <c r="M37" s="78">
        <v>2234564</v>
      </c>
      <c r="N37" s="82">
        <v>3.8E-3</v>
      </c>
    </row>
    <row r="38" spans="2:29" x14ac:dyDescent="0.2">
      <c r="B38" s="14" t="s">
        <v>211</v>
      </c>
      <c r="C38" s="81">
        <v>11536</v>
      </c>
      <c r="D38" s="78">
        <v>580330</v>
      </c>
      <c r="E38" s="82">
        <v>8.9999999999999998E-4</v>
      </c>
      <c r="F38" s="81">
        <v>11016</v>
      </c>
      <c r="G38" s="78">
        <v>564885</v>
      </c>
      <c r="H38" s="82">
        <v>8.9999999999999998E-4</v>
      </c>
      <c r="I38" s="21">
        <v>7443</v>
      </c>
      <c r="J38" s="20">
        <v>364431</v>
      </c>
      <c r="K38" s="19">
        <v>7.000000000000001E-4</v>
      </c>
      <c r="L38" s="81">
        <v>9992</v>
      </c>
      <c r="M38" s="78">
        <v>510175</v>
      </c>
      <c r="N38" s="82">
        <v>8.9999999999999998E-4</v>
      </c>
    </row>
    <row r="39" spans="2:29" x14ac:dyDescent="0.2">
      <c r="B39" s="226" t="s">
        <v>212</v>
      </c>
      <c r="C39" s="226"/>
      <c r="D39" s="226"/>
      <c r="E39" s="226"/>
    </row>
    <row r="40" spans="2:29" x14ac:dyDescent="0.2">
      <c r="B40" s="226" t="s">
        <v>213</v>
      </c>
      <c r="C40" s="226"/>
      <c r="D40" s="226"/>
      <c r="E40" s="226"/>
      <c r="M40" s="84"/>
      <c r="P40" s="84"/>
    </row>
    <row r="41" spans="2:29" x14ac:dyDescent="0.2">
      <c r="B41" s="14"/>
      <c r="C41" s="14"/>
      <c r="D41" s="14"/>
      <c r="E41" s="14"/>
      <c r="F41" s="14"/>
      <c r="G41" s="14"/>
      <c r="H41" s="14"/>
      <c r="I41" s="14"/>
      <c r="J41" s="14"/>
      <c r="K41" s="14"/>
    </row>
    <row r="42" spans="2:29" ht="16" customHeight="1" x14ac:dyDescent="0.2">
      <c r="B42" s="225" t="s">
        <v>685</v>
      </c>
      <c r="C42" s="225"/>
      <c r="D42" s="225"/>
      <c r="E42" s="225"/>
      <c r="G42" s="14"/>
      <c r="H42" s="14"/>
      <c r="I42" s="14"/>
      <c r="J42" s="14"/>
      <c r="K42" s="14"/>
    </row>
    <row r="43" spans="2:29" x14ac:dyDescent="0.2">
      <c r="B43" s="225"/>
      <c r="C43" s="225"/>
      <c r="D43" s="225"/>
      <c r="E43" s="225"/>
      <c r="G43" s="14"/>
      <c r="H43" s="14"/>
      <c r="I43" s="14"/>
      <c r="J43" s="14"/>
      <c r="K43" s="14"/>
    </row>
    <row r="44" spans="2:29" x14ac:dyDescent="0.2">
      <c r="B44" s="225"/>
      <c r="C44" s="225"/>
      <c r="D44" s="225"/>
      <c r="E44" s="225"/>
      <c r="G44" s="14"/>
      <c r="H44" s="14"/>
      <c r="I44" s="14"/>
      <c r="J44" s="14"/>
      <c r="K44" s="14"/>
      <c r="AC44" s="16"/>
    </row>
    <row r="45" spans="2:29" x14ac:dyDescent="0.2">
      <c r="B45" s="181"/>
      <c r="C45" s="181"/>
      <c r="D45" s="181"/>
      <c r="E45" s="14"/>
      <c r="G45" s="14"/>
      <c r="H45" s="14"/>
      <c r="I45" s="14"/>
      <c r="J45" s="14"/>
      <c r="K45" s="14"/>
      <c r="Y45" s="14"/>
      <c r="Z45" s="14"/>
      <c r="AA45" s="14"/>
    </row>
    <row r="46" spans="2:29" x14ac:dyDescent="0.2">
      <c r="Y46" s="83"/>
      <c r="Z46" s="83"/>
      <c r="AA46" s="18"/>
      <c r="AB46" s="16"/>
    </row>
    <row r="47" spans="2:29" x14ac:dyDescent="0.2">
      <c r="Y47" s="83"/>
      <c r="Z47" s="83"/>
      <c r="AA47" s="18"/>
      <c r="AB47" s="16"/>
    </row>
    <row r="48" spans="2:29" x14ac:dyDescent="0.2">
      <c r="Y48" s="83"/>
      <c r="Z48" s="83"/>
      <c r="AA48" s="18"/>
      <c r="AB48" s="16"/>
    </row>
    <row r="49" spans="25:28" x14ac:dyDescent="0.2">
      <c r="Y49" s="83"/>
      <c r="Z49" s="83"/>
      <c r="AA49" s="18"/>
      <c r="AB49" s="16"/>
    </row>
    <row r="50" spans="25:28" x14ac:dyDescent="0.2">
      <c r="Y50" s="83"/>
      <c r="Z50" s="83"/>
      <c r="AA50" s="18"/>
      <c r="AB50" s="16"/>
    </row>
    <row r="51" spans="25:28" x14ac:dyDescent="0.2">
      <c r="Y51" s="83"/>
      <c r="Z51" s="83"/>
      <c r="AA51" s="18"/>
      <c r="AB51" s="16"/>
    </row>
    <row r="52" spans="25:28" x14ac:dyDescent="0.2">
      <c r="Y52" s="83"/>
      <c r="Z52" s="83"/>
      <c r="AA52" s="18"/>
      <c r="AB52" s="16"/>
    </row>
    <row r="53" spans="25:28" x14ac:dyDescent="0.2">
      <c r="Y53" s="83"/>
      <c r="Z53" s="83"/>
      <c r="AA53" s="18"/>
      <c r="AB53" s="16"/>
    </row>
    <row r="54" spans="25:28" x14ac:dyDescent="0.2">
      <c r="Y54" s="83"/>
      <c r="Z54" s="83"/>
      <c r="AA54" s="18"/>
      <c r="AB54" s="16"/>
    </row>
    <row r="55" spans="25:28" x14ac:dyDescent="0.2">
      <c r="Y55" s="83"/>
      <c r="Z55" s="83"/>
      <c r="AA55" s="18"/>
      <c r="AB55" s="16"/>
    </row>
    <row r="56" spans="25:28" x14ac:dyDescent="0.2">
      <c r="Y56" s="83"/>
      <c r="Z56" s="83"/>
      <c r="AA56" s="18"/>
      <c r="AB56" s="16"/>
    </row>
    <row r="57" spans="25:28" x14ac:dyDescent="0.2">
      <c r="Y57" s="83"/>
      <c r="Z57" s="83"/>
      <c r="AA57" s="18"/>
      <c r="AB57" s="16"/>
    </row>
    <row r="58" spans="25:28" x14ac:dyDescent="0.2">
      <c r="Y58" s="83"/>
      <c r="Z58" s="83"/>
      <c r="AA58" s="18"/>
      <c r="AB58" s="16"/>
    </row>
    <row r="59" spans="25:28" x14ac:dyDescent="0.2">
      <c r="Y59" s="83"/>
      <c r="Z59" s="83"/>
      <c r="AA59" s="18"/>
      <c r="AB59" s="16"/>
    </row>
    <row r="60" spans="25:28" x14ac:dyDescent="0.2">
      <c r="Y60" s="83"/>
      <c r="Z60" s="83"/>
      <c r="AA60" s="18"/>
      <c r="AB60" s="16"/>
    </row>
    <row r="61" spans="25:28" x14ac:dyDescent="0.2">
      <c r="Y61" s="83"/>
      <c r="Z61" s="83"/>
      <c r="AA61" s="18"/>
      <c r="AB61" s="16"/>
    </row>
    <row r="62" spans="25:28" x14ac:dyDescent="0.2">
      <c r="Y62" s="83"/>
      <c r="Z62" s="83"/>
      <c r="AA62" s="18"/>
      <c r="AB62" s="16"/>
    </row>
    <row r="63" spans="25:28" x14ac:dyDescent="0.2">
      <c r="Y63" s="83"/>
      <c r="Z63" s="83"/>
      <c r="AA63" s="18"/>
      <c r="AB63" s="16"/>
    </row>
    <row r="64" spans="25:28" x14ac:dyDescent="0.2">
      <c r="Y64" s="83"/>
      <c r="Z64" s="83"/>
      <c r="AA64" s="18"/>
      <c r="AB64" s="16"/>
    </row>
    <row r="65" spans="25:28" x14ac:dyDescent="0.2">
      <c r="Y65" s="83"/>
      <c r="Z65" s="83"/>
      <c r="AA65" s="18"/>
      <c r="AB65" s="16"/>
    </row>
    <row r="66" spans="25:28" x14ac:dyDescent="0.2">
      <c r="Y66" s="83"/>
      <c r="Z66" s="83"/>
      <c r="AA66" s="18"/>
      <c r="AB66" s="16"/>
    </row>
    <row r="67" spans="25:28" x14ac:dyDescent="0.2">
      <c r="Y67" s="83"/>
      <c r="Z67" s="83"/>
      <c r="AA67" s="18"/>
      <c r="AB67" s="16"/>
    </row>
    <row r="68" spans="25:28" x14ac:dyDescent="0.2">
      <c r="Y68" s="83"/>
      <c r="Z68" s="83"/>
      <c r="AA68" s="18"/>
      <c r="AB68" s="16"/>
    </row>
    <row r="69" spans="25:28" x14ac:dyDescent="0.2">
      <c r="Y69" s="83"/>
      <c r="Z69" s="83"/>
      <c r="AA69" s="18"/>
      <c r="AB69" s="16"/>
    </row>
    <row r="70" spans="25:28" x14ac:dyDescent="0.2">
      <c r="Y70" s="83"/>
      <c r="Z70" s="83"/>
      <c r="AA70" s="18"/>
      <c r="AB70" s="16"/>
    </row>
    <row r="71" spans="25:28" x14ac:dyDescent="0.2">
      <c r="Y71" s="83"/>
      <c r="Z71" s="83"/>
      <c r="AA71" s="18"/>
      <c r="AB71" s="16"/>
    </row>
    <row r="72" spans="25:28" x14ac:dyDescent="0.2">
      <c r="Y72" s="83"/>
      <c r="Z72" s="83"/>
      <c r="AA72" s="18"/>
      <c r="AB72" s="16"/>
    </row>
    <row r="73" spans="25:28" x14ac:dyDescent="0.2">
      <c r="Y73" s="83"/>
      <c r="Z73" s="83"/>
      <c r="AA73" s="18"/>
      <c r="AB73" s="16"/>
    </row>
    <row r="74" spans="25:28" x14ac:dyDescent="0.2">
      <c r="Y74" s="83"/>
      <c r="Z74" s="83"/>
      <c r="AA74" s="18"/>
      <c r="AB74" s="16"/>
    </row>
    <row r="75" spans="25:28" x14ac:dyDescent="0.2">
      <c r="Y75" s="83"/>
      <c r="Z75" s="83"/>
      <c r="AA75" s="18"/>
      <c r="AB75" s="16"/>
    </row>
    <row r="101" spans="1:2" x14ac:dyDescent="0.2">
      <c r="A101" s="15" t="s">
        <v>441</v>
      </c>
      <c r="B101" s="77"/>
    </row>
    <row r="102" spans="1:2" x14ac:dyDescent="0.2">
      <c r="B102" s="79"/>
    </row>
    <row r="103" spans="1:2" x14ac:dyDescent="0.2">
      <c r="B103" s="79"/>
    </row>
    <row r="104" spans="1:2" x14ac:dyDescent="0.2">
      <c r="B104" s="79"/>
    </row>
    <row r="105" spans="1:2" x14ac:dyDescent="0.2">
      <c r="B105" s="79"/>
    </row>
    <row r="106" spans="1:2" x14ac:dyDescent="0.2">
      <c r="B106" s="79"/>
    </row>
    <row r="107" spans="1:2" x14ac:dyDescent="0.2">
      <c r="B107" s="79"/>
    </row>
    <row r="108" spans="1:2" x14ac:dyDescent="0.2">
      <c r="B108" s="79"/>
    </row>
    <row r="109" spans="1:2" x14ac:dyDescent="0.2">
      <c r="B109" s="79"/>
    </row>
    <row r="110" spans="1:2" x14ac:dyDescent="0.2">
      <c r="B110" s="79"/>
    </row>
    <row r="111" spans="1:2" x14ac:dyDescent="0.2">
      <c r="B111" s="79"/>
    </row>
    <row r="112" spans="1:2" x14ac:dyDescent="0.2">
      <c r="B112" s="79"/>
    </row>
    <row r="113" spans="2:2" x14ac:dyDescent="0.2">
      <c r="B113" s="79"/>
    </row>
    <row r="114" spans="2:2" x14ac:dyDescent="0.2">
      <c r="B114" s="79"/>
    </row>
    <row r="115" spans="2:2" x14ac:dyDescent="0.2">
      <c r="B115" s="79"/>
    </row>
    <row r="116" spans="2:2" x14ac:dyDescent="0.2">
      <c r="B116" s="79"/>
    </row>
    <row r="117" spans="2:2" x14ac:dyDescent="0.2">
      <c r="B117" s="79"/>
    </row>
    <row r="118" spans="2:2" x14ac:dyDescent="0.2">
      <c r="B118" s="79"/>
    </row>
    <row r="119" spans="2:2" x14ac:dyDescent="0.2">
      <c r="B119" s="79"/>
    </row>
    <row r="120" spans="2:2" x14ac:dyDescent="0.2">
      <c r="B120" s="79"/>
    </row>
    <row r="121" spans="2:2" x14ac:dyDescent="0.2">
      <c r="B121" s="79"/>
    </row>
    <row r="122" spans="2:2" x14ac:dyDescent="0.2">
      <c r="B122" s="79"/>
    </row>
    <row r="123" spans="2:2" x14ac:dyDescent="0.2">
      <c r="B123" s="79"/>
    </row>
    <row r="124" spans="2:2" x14ac:dyDescent="0.2">
      <c r="B124" s="79"/>
    </row>
    <row r="125" spans="2:2" x14ac:dyDescent="0.2">
      <c r="B125" s="79"/>
    </row>
    <row r="126" spans="2:2" x14ac:dyDescent="0.2">
      <c r="B126" s="79"/>
    </row>
    <row r="127" spans="2:2" x14ac:dyDescent="0.2">
      <c r="B127" s="79"/>
    </row>
    <row r="128" spans="2:2" x14ac:dyDescent="0.2">
      <c r="B128" s="79"/>
    </row>
    <row r="129" spans="2:2" x14ac:dyDescent="0.2">
      <c r="B129" s="79"/>
    </row>
    <row r="130" spans="2:2" x14ac:dyDescent="0.2">
      <c r="B130" s="79"/>
    </row>
    <row r="131" spans="2:2" x14ac:dyDescent="0.2">
      <c r="B131" s="79"/>
    </row>
    <row r="132" spans="2:2" x14ac:dyDescent="0.2">
      <c r="B132" s="79"/>
    </row>
    <row r="133" spans="2:2" x14ac:dyDescent="0.2">
      <c r="B133" s="79"/>
    </row>
    <row r="134" spans="2:2" x14ac:dyDescent="0.2">
      <c r="B134" s="79"/>
    </row>
    <row r="135" spans="2:2" x14ac:dyDescent="0.2">
      <c r="B135" s="79"/>
    </row>
    <row r="136" spans="2:2" x14ac:dyDescent="0.2">
      <c r="B136" s="80"/>
    </row>
  </sheetData>
  <mergeCells count="27">
    <mergeCell ref="L7:N7"/>
    <mergeCell ref="I5:K5"/>
    <mergeCell ref="I6:K6"/>
    <mergeCell ref="I7:K7"/>
    <mergeCell ref="L2:N2"/>
    <mergeCell ref="L3:N3"/>
    <mergeCell ref="L4:N4"/>
    <mergeCell ref="L5:N5"/>
    <mergeCell ref="L6:N6"/>
    <mergeCell ref="I3:K3"/>
    <mergeCell ref="I4:K4"/>
    <mergeCell ref="C2:E2"/>
    <mergeCell ref="C3:E3"/>
    <mergeCell ref="F2:H2"/>
    <mergeCell ref="I2:K2"/>
    <mergeCell ref="B42:E44"/>
    <mergeCell ref="F3:H3"/>
    <mergeCell ref="B39:E39"/>
    <mergeCell ref="B40:E40"/>
    <mergeCell ref="C4:E4"/>
    <mergeCell ref="C5:E5"/>
    <mergeCell ref="C6:E6"/>
    <mergeCell ref="C7:E7"/>
    <mergeCell ref="F4:H4"/>
    <mergeCell ref="F5:H5"/>
    <mergeCell ref="F6:H6"/>
    <mergeCell ref="F7:H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982E92-407E-0949-9589-DA4C1B6E695A}">
  <dimension ref="B2:G35"/>
  <sheetViews>
    <sheetView topLeftCell="A11" workbookViewId="0">
      <selection activeCell="D37" sqref="D37"/>
    </sheetView>
  </sheetViews>
  <sheetFormatPr baseColWidth="10" defaultRowHeight="16" x14ac:dyDescent="0.2"/>
  <cols>
    <col min="1" max="1" width="10.83203125" style="30"/>
    <col min="2" max="2" width="14.5" style="30" customWidth="1"/>
    <col min="3" max="3" width="18.5" style="30" customWidth="1"/>
    <col min="4" max="4" width="25.83203125" style="30" bestFit="1" customWidth="1"/>
    <col min="5" max="6" width="24.1640625" style="30" bestFit="1" customWidth="1"/>
    <col min="7" max="8" width="25.33203125" style="30" bestFit="1" customWidth="1"/>
    <col min="9" max="16384" width="10.83203125" style="30"/>
  </cols>
  <sheetData>
    <row r="2" spans="2:7" ht="16" customHeight="1" x14ac:dyDescent="0.2">
      <c r="B2" s="190" t="s">
        <v>756</v>
      </c>
      <c r="C2" s="190" t="s">
        <v>760</v>
      </c>
      <c r="D2" s="194" t="s">
        <v>761</v>
      </c>
      <c r="E2" s="189" t="s">
        <v>765</v>
      </c>
      <c r="F2" s="190" t="s">
        <v>764</v>
      </c>
      <c r="G2" s="190" t="s">
        <v>767</v>
      </c>
    </row>
    <row r="3" spans="2:7" ht="17" x14ac:dyDescent="0.2">
      <c r="B3" s="190" t="s">
        <v>758</v>
      </c>
      <c r="C3" s="190" t="s">
        <v>759</v>
      </c>
      <c r="D3" s="195" t="s">
        <v>755</v>
      </c>
      <c r="E3" s="189" t="s">
        <v>762</v>
      </c>
      <c r="F3" s="190" t="s">
        <v>763</v>
      </c>
      <c r="G3" s="191" t="s">
        <v>766</v>
      </c>
    </row>
    <row r="4" spans="2:7" x14ac:dyDescent="0.2">
      <c r="B4" s="233" t="s">
        <v>757</v>
      </c>
      <c r="C4" s="191" t="s">
        <v>431</v>
      </c>
      <c r="D4" s="191" t="s">
        <v>687</v>
      </c>
      <c r="E4" s="186" t="s">
        <v>700</v>
      </c>
      <c r="F4" s="191" t="s">
        <v>700</v>
      </c>
      <c r="G4" s="191" t="s">
        <v>727</v>
      </c>
    </row>
    <row r="5" spans="2:7" x14ac:dyDescent="0.2">
      <c r="B5" s="234"/>
      <c r="C5" s="192" t="s">
        <v>432</v>
      </c>
      <c r="D5" s="192" t="s">
        <v>691</v>
      </c>
      <c r="E5" s="187" t="s">
        <v>704</v>
      </c>
      <c r="F5" s="192" t="s">
        <v>704</v>
      </c>
      <c r="G5" s="192" t="s">
        <v>733</v>
      </c>
    </row>
    <row r="6" spans="2:7" x14ac:dyDescent="0.2">
      <c r="B6" s="234"/>
      <c r="C6" s="192" t="s">
        <v>377</v>
      </c>
      <c r="D6" s="192" t="s">
        <v>695</v>
      </c>
      <c r="E6" s="187" t="s">
        <v>708</v>
      </c>
      <c r="F6" s="192" t="s">
        <v>708</v>
      </c>
      <c r="G6" s="192" t="s">
        <v>739</v>
      </c>
    </row>
    <row r="7" spans="2:7" x14ac:dyDescent="0.2">
      <c r="B7" s="234"/>
      <c r="C7" s="192" t="s">
        <v>361</v>
      </c>
      <c r="D7" s="193" t="s">
        <v>699</v>
      </c>
      <c r="E7" s="187" t="s">
        <v>712</v>
      </c>
      <c r="F7" s="192" t="s">
        <v>712</v>
      </c>
      <c r="G7" s="193" t="s">
        <v>745</v>
      </c>
    </row>
    <row r="8" spans="2:7" x14ac:dyDescent="0.2">
      <c r="B8" s="234"/>
      <c r="C8" s="192" t="s">
        <v>362</v>
      </c>
      <c r="D8" s="191" t="s">
        <v>688</v>
      </c>
      <c r="E8" s="188" t="s">
        <v>716</v>
      </c>
      <c r="F8" s="193" t="s">
        <v>716</v>
      </c>
      <c r="G8" s="191" t="s">
        <v>728</v>
      </c>
    </row>
    <row r="9" spans="2:7" x14ac:dyDescent="0.2">
      <c r="B9" s="234"/>
      <c r="C9" s="192" t="s">
        <v>363</v>
      </c>
      <c r="D9" s="192" t="s">
        <v>692</v>
      </c>
      <c r="E9" s="187" t="s">
        <v>701</v>
      </c>
      <c r="F9" s="191" t="s">
        <v>701</v>
      </c>
      <c r="G9" s="192" t="s">
        <v>734</v>
      </c>
    </row>
    <row r="10" spans="2:7" x14ac:dyDescent="0.2">
      <c r="B10" s="234"/>
      <c r="C10" s="192" t="s">
        <v>408</v>
      </c>
      <c r="D10" s="193" t="s">
        <v>696</v>
      </c>
      <c r="E10" s="187" t="s">
        <v>705</v>
      </c>
      <c r="F10" s="192" t="s">
        <v>705</v>
      </c>
      <c r="G10" s="193" t="s">
        <v>740</v>
      </c>
    </row>
    <row r="11" spans="2:7" x14ac:dyDescent="0.2">
      <c r="B11" s="234"/>
      <c r="C11" s="192" t="s">
        <v>364</v>
      </c>
      <c r="D11" s="191" t="s">
        <v>689</v>
      </c>
      <c r="E11" s="187" t="s">
        <v>709</v>
      </c>
      <c r="F11" s="192" t="s">
        <v>709</v>
      </c>
      <c r="G11" s="191" t="s">
        <v>729</v>
      </c>
    </row>
    <row r="12" spans="2:7" x14ac:dyDescent="0.2">
      <c r="B12" s="234"/>
      <c r="C12" s="192" t="s">
        <v>365</v>
      </c>
      <c r="D12" s="192" t="s">
        <v>693</v>
      </c>
      <c r="E12" s="187" t="s">
        <v>713</v>
      </c>
      <c r="F12" s="192" t="s">
        <v>713</v>
      </c>
      <c r="G12" s="192" t="s">
        <v>735</v>
      </c>
    </row>
    <row r="13" spans="2:7" x14ac:dyDescent="0.2">
      <c r="B13" s="234"/>
      <c r="C13" s="192" t="s">
        <v>366</v>
      </c>
      <c r="D13" s="193" t="s">
        <v>697</v>
      </c>
      <c r="E13" s="187" t="s">
        <v>717</v>
      </c>
      <c r="F13" s="192" t="s">
        <v>717</v>
      </c>
      <c r="G13" s="192" t="s">
        <v>741</v>
      </c>
    </row>
    <row r="14" spans="2:7" x14ac:dyDescent="0.2">
      <c r="B14" s="234"/>
      <c r="C14" s="192" t="s">
        <v>367</v>
      </c>
      <c r="D14" s="191" t="s">
        <v>690</v>
      </c>
      <c r="E14" s="187" t="s">
        <v>720</v>
      </c>
      <c r="F14" s="192" t="s">
        <v>720</v>
      </c>
      <c r="G14" s="192" t="s">
        <v>746</v>
      </c>
    </row>
    <row r="15" spans="2:7" x14ac:dyDescent="0.2">
      <c r="B15" s="234"/>
      <c r="C15" s="192" t="s">
        <v>368</v>
      </c>
      <c r="D15" s="192" t="s">
        <v>694</v>
      </c>
      <c r="E15" s="188" t="s">
        <v>723</v>
      </c>
      <c r="F15" s="193" t="s">
        <v>723</v>
      </c>
      <c r="G15" s="192" t="s">
        <v>749</v>
      </c>
    </row>
    <row r="16" spans="2:7" x14ac:dyDescent="0.2">
      <c r="B16" s="234"/>
      <c r="C16" s="192" t="s">
        <v>369</v>
      </c>
      <c r="D16" s="193" t="s">
        <v>698</v>
      </c>
      <c r="E16" s="186" t="s">
        <v>702</v>
      </c>
      <c r="F16" s="191" t="s">
        <v>702</v>
      </c>
      <c r="G16" s="193" t="s">
        <v>751</v>
      </c>
    </row>
    <row r="17" spans="2:7" x14ac:dyDescent="0.2">
      <c r="B17" s="234"/>
      <c r="C17" s="192" t="s">
        <v>370</v>
      </c>
      <c r="D17" s="196"/>
      <c r="E17" s="187" t="s">
        <v>706</v>
      </c>
      <c r="F17" s="192" t="s">
        <v>706</v>
      </c>
      <c r="G17" s="191" t="s">
        <v>730</v>
      </c>
    </row>
    <row r="18" spans="2:7" x14ac:dyDescent="0.2">
      <c r="B18" s="234"/>
      <c r="C18" s="192" t="s">
        <v>371</v>
      </c>
      <c r="D18" s="196"/>
      <c r="E18" s="187" t="s">
        <v>710</v>
      </c>
      <c r="F18" s="192" t="s">
        <v>710</v>
      </c>
      <c r="G18" s="192" t="s">
        <v>736</v>
      </c>
    </row>
    <row r="19" spans="2:7" x14ac:dyDescent="0.2">
      <c r="B19" s="234"/>
      <c r="C19" s="192" t="s">
        <v>372</v>
      </c>
      <c r="D19" s="196"/>
      <c r="E19" s="187" t="s">
        <v>714</v>
      </c>
      <c r="F19" s="192" t="s">
        <v>714</v>
      </c>
      <c r="G19" s="192" t="s">
        <v>742</v>
      </c>
    </row>
    <row r="20" spans="2:7" x14ac:dyDescent="0.2">
      <c r="B20" s="234"/>
      <c r="C20" s="192" t="s">
        <v>373</v>
      </c>
      <c r="D20" s="196"/>
      <c r="E20" s="187" t="s">
        <v>718</v>
      </c>
      <c r="F20" s="192" t="s">
        <v>718</v>
      </c>
      <c r="G20" s="193" t="s">
        <v>747</v>
      </c>
    </row>
    <row r="21" spans="2:7" x14ac:dyDescent="0.2">
      <c r="B21" s="234"/>
      <c r="C21" s="193" t="s">
        <v>374</v>
      </c>
      <c r="D21" s="196"/>
      <c r="E21" s="187" t="s">
        <v>721</v>
      </c>
      <c r="F21" s="192" t="s">
        <v>721</v>
      </c>
      <c r="G21" s="191" t="s">
        <v>731</v>
      </c>
    </row>
    <row r="22" spans="2:7" x14ac:dyDescent="0.2">
      <c r="B22" s="234"/>
      <c r="C22" s="196"/>
      <c r="D22" s="196"/>
      <c r="E22" s="187" t="s">
        <v>724</v>
      </c>
      <c r="F22" s="192" t="s">
        <v>724</v>
      </c>
      <c r="G22" s="192" t="s">
        <v>737</v>
      </c>
    </row>
    <row r="23" spans="2:7" x14ac:dyDescent="0.2">
      <c r="B23" s="234"/>
      <c r="C23" s="196"/>
      <c r="D23" s="196"/>
      <c r="E23" s="187" t="s">
        <v>725</v>
      </c>
      <c r="F23" s="192" t="s">
        <v>725</v>
      </c>
      <c r="G23" s="192" t="s">
        <v>743</v>
      </c>
    </row>
    <row r="24" spans="2:7" x14ac:dyDescent="0.2">
      <c r="B24" s="234"/>
      <c r="C24" s="196"/>
      <c r="D24" s="196"/>
      <c r="E24" s="188" t="s">
        <v>726</v>
      </c>
      <c r="F24" s="193" t="s">
        <v>726</v>
      </c>
      <c r="G24" s="192" t="s">
        <v>732</v>
      </c>
    </row>
    <row r="25" spans="2:7" x14ac:dyDescent="0.2">
      <c r="B25" s="234"/>
      <c r="C25" s="196"/>
      <c r="D25" s="196"/>
      <c r="E25" s="186" t="s">
        <v>703</v>
      </c>
      <c r="F25" s="191" t="s">
        <v>703</v>
      </c>
      <c r="G25" s="192" t="s">
        <v>738</v>
      </c>
    </row>
    <row r="26" spans="2:7" x14ac:dyDescent="0.2">
      <c r="B26" s="234"/>
      <c r="C26" s="196"/>
      <c r="D26" s="196"/>
      <c r="E26" s="187" t="s">
        <v>707</v>
      </c>
      <c r="F26" s="192" t="s">
        <v>707</v>
      </c>
      <c r="G26" s="192" t="s">
        <v>744</v>
      </c>
    </row>
    <row r="27" spans="2:7" x14ac:dyDescent="0.2">
      <c r="B27" s="234"/>
      <c r="C27" s="196"/>
      <c r="D27" s="196"/>
      <c r="E27" s="187" t="s">
        <v>711</v>
      </c>
      <c r="F27" s="192" t="s">
        <v>711</v>
      </c>
      <c r="G27" s="192" t="s">
        <v>748</v>
      </c>
    </row>
    <row r="28" spans="2:7" x14ac:dyDescent="0.2">
      <c r="B28" s="234"/>
      <c r="C28" s="196"/>
      <c r="D28" s="196"/>
      <c r="E28" s="187" t="s">
        <v>715</v>
      </c>
      <c r="F28" s="192" t="s">
        <v>715</v>
      </c>
      <c r="G28" s="192" t="s">
        <v>750</v>
      </c>
    </row>
    <row r="29" spans="2:7" x14ac:dyDescent="0.2">
      <c r="B29" s="234"/>
      <c r="C29" s="196"/>
      <c r="D29" s="196"/>
      <c r="E29" s="187" t="s">
        <v>719</v>
      </c>
      <c r="F29" s="192" t="s">
        <v>719</v>
      </c>
      <c r="G29" s="192" t="s">
        <v>752</v>
      </c>
    </row>
    <row r="30" spans="2:7" x14ac:dyDescent="0.2">
      <c r="B30" s="234"/>
      <c r="C30" s="196"/>
      <c r="D30" s="196"/>
      <c r="E30" s="188" t="s">
        <v>722</v>
      </c>
      <c r="F30" s="193" t="s">
        <v>722</v>
      </c>
      <c r="G30" s="192" t="s">
        <v>753</v>
      </c>
    </row>
    <row r="31" spans="2:7" x14ac:dyDescent="0.2">
      <c r="B31" s="235"/>
      <c r="C31" s="197"/>
      <c r="D31" s="197"/>
      <c r="E31" s="197"/>
      <c r="F31" s="197"/>
      <c r="G31" s="193" t="s">
        <v>754</v>
      </c>
    </row>
    <row r="33" spans="2:5" x14ac:dyDescent="0.2">
      <c r="B33" s="236" t="s">
        <v>768</v>
      </c>
      <c r="C33" s="225"/>
      <c r="D33" s="225"/>
      <c r="E33" s="225"/>
    </row>
    <row r="34" spans="2:5" x14ac:dyDescent="0.2">
      <c r="B34" s="225"/>
      <c r="C34" s="225"/>
      <c r="D34" s="225"/>
      <c r="E34" s="225"/>
    </row>
    <row r="35" spans="2:5" x14ac:dyDescent="0.2">
      <c r="B35" s="225"/>
      <c r="C35" s="225"/>
      <c r="D35" s="225"/>
      <c r="E35" s="225"/>
    </row>
  </sheetData>
  <mergeCells count="2">
    <mergeCell ref="B4:B31"/>
    <mergeCell ref="B33:E3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Table S1</vt:lpstr>
      <vt:lpstr>Table S2</vt:lpstr>
      <vt:lpstr>Table S3</vt:lpstr>
      <vt:lpstr>Table S4</vt:lpstr>
      <vt:lpstr>Table S5</vt:lpstr>
      <vt:lpstr>Table S6</vt:lpstr>
      <vt:lpstr>Table S7</vt:lpstr>
      <vt:lpstr>Table S8</vt:lpstr>
      <vt:lpstr>Table S9</vt:lpstr>
      <vt:lpstr>Table S10</vt:lpstr>
      <vt:lpstr>Table S11</vt:lpstr>
      <vt:lpstr>Table S12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Felix Che</dc:creator>
  <cp:lastModifiedBy>Steven Fleck</cp:lastModifiedBy>
  <dcterms:created xsi:type="dcterms:W3CDTF">2023-09-20T16:52:25Z</dcterms:created>
  <dcterms:modified xsi:type="dcterms:W3CDTF">2025-04-04T13:30:12Z</dcterms:modified>
</cp:coreProperties>
</file>