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\Downloads\"/>
    </mc:Choice>
  </mc:AlternateContent>
  <xr:revisionPtr revIDLastSave="0" documentId="13_ncr:1_{E2FE1438-5666-4A94-BAD6-64F45A7FF9BB}" xr6:coauthVersionLast="47" xr6:coauthVersionMax="47" xr10:uidLastSave="{00000000-0000-0000-0000-000000000000}"/>
  <bookViews>
    <workbookView xWindow="-108" yWindow="-108" windowWidth="23256" windowHeight="12456" activeTab="1" xr2:uid="{7B89FFDC-FDB4-4B1E-B8B5-BAF05771F8D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8" i="2" l="1"/>
  <c r="R45" i="2"/>
  <c r="R44" i="2"/>
  <c r="R43" i="2"/>
  <c r="M43" i="2"/>
  <c r="L43" i="2"/>
  <c r="K43" i="2"/>
  <c r="J43" i="2"/>
  <c r="I43" i="2"/>
  <c r="H43" i="2"/>
  <c r="G43" i="2"/>
  <c r="F43" i="2"/>
  <c r="E43" i="2"/>
  <c r="D43" i="2"/>
  <c r="C43" i="2"/>
  <c r="B43" i="2"/>
  <c r="R42" i="2"/>
  <c r="R41" i="2"/>
  <c r="BG37" i="2"/>
  <c r="BC37" i="2"/>
  <c r="BB37" i="2"/>
  <c r="AY37" i="2"/>
  <c r="AY38" i="2" s="1"/>
  <c r="AU37" i="2"/>
  <c r="AT37" i="2"/>
  <c r="AQ37" i="2"/>
  <c r="AQ38" i="2" s="1"/>
  <c r="AM37" i="2"/>
  <c r="AI37" i="2"/>
  <c r="AE37" i="2"/>
  <c r="AD37" i="2"/>
  <c r="AA37" i="2"/>
  <c r="W37" i="2"/>
  <c r="V37" i="2"/>
  <c r="S37" i="2"/>
  <c r="O37" i="2"/>
  <c r="N37" i="2"/>
  <c r="K37" i="2"/>
  <c r="K38" i="2" s="1"/>
  <c r="G37" i="2"/>
  <c r="C37" i="2"/>
  <c r="BH36" i="2"/>
  <c r="BH37" i="2" s="1"/>
  <c r="BG36" i="2"/>
  <c r="BF36" i="2"/>
  <c r="BF37" i="2" s="1"/>
  <c r="BE36" i="2"/>
  <c r="BE37" i="2" s="1"/>
  <c r="BD36" i="2"/>
  <c r="BD37" i="2" s="1"/>
  <c r="BC36" i="2"/>
  <c r="BB36" i="2"/>
  <c r="BA36" i="2"/>
  <c r="BA37" i="2" s="1"/>
  <c r="AZ36" i="2"/>
  <c r="AZ37" i="2" s="1"/>
  <c r="AY36" i="2"/>
  <c r="AX36" i="2"/>
  <c r="AX37" i="2" s="1"/>
  <c r="AW36" i="2"/>
  <c r="AW37" i="2" s="1"/>
  <c r="AV36" i="2"/>
  <c r="AV37" i="2" s="1"/>
  <c r="AU36" i="2"/>
  <c r="AT36" i="2"/>
  <c r="AS36" i="2"/>
  <c r="AS37" i="2" s="1"/>
  <c r="AR36" i="2"/>
  <c r="AR37" i="2" s="1"/>
  <c r="AQ36" i="2"/>
  <c r="AP36" i="2"/>
  <c r="AP37" i="2" s="1"/>
  <c r="AO36" i="2"/>
  <c r="AO37" i="2" s="1"/>
  <c r="AN36" i="2"/>
  <c r="AN37" i="2" s="1"/>
  <c r="AM36" i="2"/>
  <c r="AL36" i="2"/>
  <c r="AL37" i="2" s="1"/>
  <c r="AK36" i="2"/>
  <c r="AK37" i="2" s="1"/>
  <c r="AJ36" i="2"/>
  <c r="AJ37" i="2" s="1"/>
  <c r="AI36" i="2"/>
  <c r="AH36" i="2"/>
  <c r="AH37" i="2" s="1"/>
  <c r="AG36" i="2"/>
  <c r="AG37" i="2" s="1"/>
  <c r="AF36" i="2"/>
  <c r="AF37" i="2" s="1"/>
  <c r="AE36" i="2"/>
  <c r="AD36" i="2"/>
  <c r="AC36" i="2"/>
  <c r="AC37" i="2" s="1"/>
  <c r="AB36" i="2"/>
  <c r="AB37" i="2" s="1"/>
  <c r="AA36" i="2"/>
  <c r="Z36" i="2"/>
  <c r="Z37" i="2" s="1"/>
  <c r="Y36" i="2"/>
  <c r="Y37" i="2" s="1"/>
  <c r="X36" i="2"/>
  <c r="X37" i="2" s="1"/>
  <c r="W36" i="2"/>
  <c r="V36" i="2"/>
  <c r="U36" i="2"/>
  <c r="U37" i="2" s="1"/>
  <c r="T36" i="2"/>
  <c r="T37" i="2" s="1"/>
  <c r="S36" i="2"/>
  <c r="R36" i="2"/>
  <c r="R37" i="2" s="1"/>
  <c r="Q36" i="2"/>
  <c r="Q37" i="2" s="1"/>
  <c r="P36" i="2"/>
  <c r="P37" i="2" s="1"/>
  <c r="O36" i="2"/>
  <c r="N36" i="2"/>
  <c r="M36" i="2"/>
  <c r="M37" i="2" s="1"/>
  <c r="L36" i="2"/>
  <c r="L37" i="2" s="1"/>
  <c r="K36" i="2"/>
  <c r="J36" i="2"/>
  <c r="J37" i="2" s="1"/>
  <c r="I36" i="2"/>
  <c r="I37" i="2" s="1"/>
  <c r="H36" i="2"/>
  <c r="H37" i="2" s="1"/>
  <c r="G36" i="2"/>
  <c r="F36" i="2"/>
  <c r="F37" i="2" s="1"/>
  <c r="E36" i="2"/>
  <c r="E37" i="2" s="1"/>
  <c r="D36" i="2"/>
  <c r="D37" i="2" s="1"/>
  <c r="C36" i="2"/>
  <c r="B36" i="2"/>
  <c r="B37" i="2" s="1"/>
  <c r="BH34" i="2"/>
  <c r="BE34" i="2"/>
  <c r="BD34" i="2"/>
  <c r="BA34" i="2"/>
  <c r="AZ34" i="2"/>
  <c r="AW34" i="2"/>
  <c r="AV34" i="2"/>
  <c r="AS34" i="2"/>
  <c r="AR34" i="2"/>
  <c r="AO34" i="2"/>
  <c r="AN34" i="2"/>
  <c r="AK34" i="2"/>
  <c r="AJ34" i="2"/>
  <c r="AG34" i="2"/>
  <c r="AF34" i="2"/>
  <c r="AC34" i="2"/>
  <c r="AB34" i="2"/>
  <c r="Y34" i="2"/>
  <c r="X34" i="2"/>
  <c r="U34" i="2"/>
  <c r="T34" i="2"/>
  <c r="Q34" i="2"/>
  <c r="P34" i="2"/>
  <c r="M34" i="2"/>
  <c r="L34" i="2"/>
  <c r="I34" i="2"/>
  <c r="H34" i="2"/>
  <c r="E34" i="2"/>
  <c r="D34" i="2"/>
  <c r="BH33" i="2"/>
  <c r="BG33" i="2"/>
  <c r="BG34" i="2" s="1"/>
  <c r="BG38" i="2" s="1"/>
  <c r="BF33" i="2"/>
  <c r="BF34" i="2" s="1"/>
  <c r="BE33" i="2"/>
  <c r="BD33" i="2"/>
  <c r="BC33" i="2"/>
  <c r="BC34" i="2" s="1"/>
  <c r="BB33" i="2"/>
  <c r="BB34" i="2" s="1"/>
  <c r="BA33" i="2"/>
  <c r="AZ33" i="2"/>
  <c r="AY33" i="2"/>
  <c r="AY34" i="2" s="1"/>
  <c r="AX33" i="2"/>
  <c r="AX34" i="2" s="1"/>
  <c r="AW33" i="2"/>
  <c r="AV33" i="2"/>
  <c r="AU33" i="2"/>
  <c r="AU34" i="2" s="1"/>
  <c r="AT33" i="2"/>
  <c r="AT34" i="2" s="1"/>
  <c r="AS33" i="2"/>
  <c r="AR33" i="2"/>
  <c r="AQ33" i="2"/>
  <c r="AQ34" i="2" s="1"/>
  <c r="AP33" i="2"/>
  <c r="AP34" i="2" s="1"/>
  <c r="AO33" i="2"/>
  <c r="AN33" i="2"/>
  <c r="AM33" i="2"/>
  <c r="AM34" i="2" s="1"/>
  <c r="AL33" i="2"/>
  <c r="AL34" i="2" s="1"/>
  <c r="AK33" i="2"/>
  <c r="AJ33" i="2"/>
  <c r="AI33" i="2"/>
  <c r="AI34" i="2" s="1"/>
  <c r="AH33" i="2"/>
  <c r="AH34" i="2" s="1"/>
  <c r="AG33" i="2"/>
  <c r="AF33" i="2"/>
  <c r="AE33" i="2"/>
  <c r="AE34" i="2" s="1"/>
  <c r="AD33" i="2"/>
  <c r="AD34" i="2" s="1"/>
  <c r="AC33" i="2"/>
  <c r="AB33" i="2"/>
  <c r="AA33" i="2"/>
  <c r="AA34" i="2" s="1"/>
  <c r="AA38" i="2" s="1"/>
  <c r="Z33" i="2"/>
  <c r="Z34" i="2" s="1"/>
  <c r="Y33" i="2"/>
  <c r="X33" i="2"/>
  <c r="W33" i="2"/>
  <c r="W34" i="2" s="1"/>
  <c r="V33" i="2"/>
  <c r="V34" i="2" s="1"/>
  <c r="U33" i="2"/>
  <c r="T33" i="2"/>
  <c r="S33" i="2"/>
  <c r="S34" i="2" s="1"/>
  <c r="R33" i="2"/>
  <c r="R34" i="2" s="1"/>
  <c r="Q33" i="2"/>
  <c r="P33" i="2"/>
  <c r="O33" i="2"/>
  <c r="O34" i="2" s="1"/>
  <c r="N33" i="2"/>
  <c r="N34" i="2" s="1"/>
  <c r="M33" i="2"/>
  <c r="L33" i="2"/>
  <c r="K33" i="2"/>
  <c r="K34" i="2" s="1"/>
  <c r="J33" i="2"/>
  <c r="J34" i="2" s="1"/>
  <c r="I33" i="2"/>
  <c r="H33" i="2"/>
  <c r="G33" i="2"/>
  <c r="G34" i="2" s="1"/>
  <c r="F33" i="2"/>
  <c r="F34" i="2" s="1"/>
  <c r="E33" i="2"/>
  <c r="D33" i="2"/>
  <c r="C33" i="2"/>
  <c r="C34" i="2" s="1"/>
  <c r="C38" i="2" s="1"/>
  <c r="B33" i="2"/>
  <c r="B34" i="2" s="1"/>
  <c r="BG31" i="2"/>
  <c r="BC31" i="2"/>
  <c r="BB31" i="2"/>
  <c r="AY31" i="2"/>
  <c r="AU31" i="2"/>
  <c r="AT31" i="2"/>
  <c r="AQ31" i="2"/>
  <c r="AM31" i="2"/>
  <c r="AL31" i="2"/>
  <c r="AI31" i="2"/>
  <c r="AE31" i="2"/>
  <c r="AD31" i="2"/>
  <c r="AA31" i="2"/>
  <c r="W31" i="2"/>
  <c r="V31" i="2"/>
  <c r="S31" i="2"/>
  <c r="O31" i="2"/>
  <c r="N31" i="2"/>
  <c r="K31" i="2"/>
  <c r="G31" i="2"/>
  <c r="F31" i="2"/>
  <c r="C31" i="2"/>
  <c r="BH30" i="2"/>
  <c r="BH31" i="2" s="1"/>
  <c r="BG30" i="2"/>
  <c r="BF30" i="2"/>
  <c r="BF31" i="2" s="1"/>
  <c r="BE30" i="2"/>
  <c r="BE31" i="2" s="1"/>
  <c r="BD30" i="2"/>
  <c r="BD31" i="2" s="1"/>
  <c r="BC30" i="2"/>
  <c r="BB30" i="2"/>
  <c r="BA30" i="2"/>
  <c r="BA31" i="2" s="1"/>
  <c r="AZ30" i="2"/>
  <c r="AZ31" i="2" s="1"/>
  <c r="AY30" i="2"/>
  <c r="AX30" i="2"/>
  <c r="AX31" i="2" s="1"/>
  <c r="AW30" i="2"/>
  <c r="AW31" i="2" s="1"/>
  <c r="AV30" i="2"/>
  <c r="AV31" i="2" s="1"/>
  <c r="AU30" i="2"/>
  <c r="AT30" i="2"/>
  <c r="AS30" i="2"/>
  <c r="AS31" i="2" s="1"/>
  <c r="AR30" i="2"/>
  <c r="AR31" i="2" s="1"/>
  <c r="AQ30" i="2"/>
  <c r="AP30" i="2"/>
  <c r="AP31" i="2" s="1"/>
  <c r="AO30" i="2"/>
  <c r="AO31" i="2" s="1"/>
  <c r="AN30" i="2"/>
  <c r="AN31" i="2" s="1"/>
  <c r="AM30" i="2"/>
  <c r="AL30" i="2"/>
  <c r="AK30" i="2"/>
  <c r="AK31" i="2" s="1"/>
  <c r="AJ30" i="2"/>
  <c r="AJ31" i="2" s="1"/>
  <c r="AI30" i="2"/>
  <c r="AH30" i="2"/>
  <c r="AH31" i="2" s="1"/>
  <c r="AG30" i="2"/>
  <c r="AG31" i="2" s="1"/>
  <c r="AF30" i="2"/>
  <c r="AF31" i="2" s="1"/>
  <c r="AE30" i="2"/>
  <c r="AD30" i="2"/>
  <c r="AC30" i="2"/>
  <c r="AC31" i="2" s="1"/>
  <c r="AB30" i="2"/>
  <c r="AB31" i="2" s="1"/>
  <c r="AA30" i="2"/>
  <c r="Z30" i="2"/>
  <c r="Z31" i="2" s="1"/>
  <c r="Y30" i="2"/>
  <c r="Y31" i="2" s="1"/>
  <c r="X30" i="2"/>
  <c r="X31" i="2" s="1"/>
  <c r="W30" i="2"/>
  <c r="V30" i="2"/>
  <c r="U30" i="2"/>
  <c r="U31" i="2" s="1"/>
  <c r="T30" i="2"/>
  <c r="T31" i="2" s="1"/>
  <c r="S30" i="2"/>
  <c r="R30" i="2"/>
  <c r="R31" i="2" s="1"/>
  <c r="Q30" i="2"/>
  <c r="Q31" i="2" s="1"/>
  <c r="P30" i="2"/>
  <c r="P31" i="2" s="1"/>
  <c r="O30" i="2"/>
  <c r="N30" i="2"/>
  <c r="M30" i="2"/>
  <c r="M31" i="2" s="1"/>
  <c r="L30" i="2"/>
  <c r="L31" i="2" s="1"/>
  <c r="K30" i="2"/>
  <c r="J30" i="2"/>
  <c r="J31" i="2" s="1"/>
  <c r="I30" i="2"/>
  <c r="I31" i="2" s="1"/>
  <c r="H30" i="2"/>
  <c r="H31" i="2" s="1"/>
  <c r="G30" i="2"/>
  <c r="F30" i="2"/>
  <c r="E30" i="2"/>
  <c r="E31" i="2" s="1"/>
  <c r="D30" i="2"/>
  <c r="D31" i="2" s="1"/>
  <c r="C30" i="2"/>
  <c r="B30" i="2"/>
  <c r="B31" i="2" s="1"/>
  <c r="BE28" i="2"/>
  <c r="BA28" i="2"/>
  <c r="AW28" i="2"/>
  <c r="AS28" i="2"/>
  <c r="AO28" i="2"/>
  <c r="AK28" i="2"/>
  <c r="AG28" i="2"/>
  <c r="AC28" i="2"/>
  <c r="Y28" i="2"/>
  <c r="U28" i="2"/>
  <c r="Q28" i="2"/>
  <c r="M28" i="2"/>
  <c r="I28" i="2"/>
  <c r="E28" i="2"/>
  <c r="BH27" i="2"/>
  <c r="BH28" i="2" s="1"/>
  <c r="BG27" i="2"/>
  <c r="BG28" i="2" s="1"/>
  <c r="BF27" i="2"/>
  <c r="BF28" i="2" s="1"/>
  <c r="BE27" i="2"/>
  <c r="BD27" i="2"/>
  <c r="BD28" i="2" s="1"/>
  <c r="BC27" i="2"/>
  <c r="BC28" i="2" s="1"/>
  <c r="BB27" i="2"/>
  <c r="BB28" i="2" s="1"/>
  <c r="BA27" i="2"/>
  <c r="AZ27" i="2"/>
  <c r="AZ28" i="2" s="1"/>
  <c r="AY27" i="2"/>
  <c r="AY28" i="2" s="1"/>
  <c r="AX27" i="2"/>
  <c r="AX28" i="2" s="1"/>
  <c r="AW27" i="2"/>
  <c r="AV27" i="2"/>
  <c r="AV28" i="2" s="1"/>
  <c r="AU27" i="2"/>
  <c r="AU28" i="2" s="1"/>
  <c r="AT27" i="2"/>
  <c r="AT28" i="2" s="1"/>
  <c r="AS27" i="2"/>
  <c r="AR27" i="2"/>
  <c r="AR28" i="2" s="1"/>
  <c r="AQ27" i="2"/>
  <c r="AQ28" i="2" s="1"/>
  <c r="AP27" i="2"/>
  <c r="AP28" i="2" s="1"/>
  <c r="AO27" i="2"/>
  <c r="AN27" i="2"/>
  <c r="AN28" i="2" s="1"/>
  <c r="AM27" i="2"/>
  <c r="AM28" i="2" s="1"/>
  <c r="AL27" i="2"/>
  <c r="AL28" i="2" s="1"/>
  <c r="AK27" i="2"/>
  <c r="AJ27" i="2"/>
  <c r="AJ28" i="2" s="1"/>
  <c r="AI27" i="2"/>
  <c r="AI28" i="2" s="1"/>
  <c r="AH27" i="2"/>
  <c r="AH28" i="2" s="1"/>
  <c r="AG27" i="2"/>
  <c r="AF27" i="2"/>
  <c r="AF28" i="2" s="1"/>
  <c r="AE27" i="2"/>
  <c r="AE28" i="2" s="1"/>
  <c r="AD27" i="2"/>
  <c r="AD28" i="2" s="1"/>
  <c r="AC27" i="2"/>
  <c r="AB27" i="2"/>
  <c r="AB28" i="2" s="1"/>
  <c r="AA27" i="2"/>
  <c r="AA28" i="2" s="1"/>
  <c r="Z27" i="2"/>
  <c r="Z28" i="2" s="1"/>
  <c r="Y27" i="2"/>
  <c r="X27" i="2"/>
  <c r="X28" i="2" s="1"/>
  <c r="W27" i="2"/>
  <c r="W28" i="2" s="1"/>
  <c r="V27" i="2"/>
  <c r="V28" i="2" s="1"/>
  <c r="U27" i="2"/>
  <c r="T27" i="2"/>
  <c r="T28" i="2" s="1"/>
  <c r="S27" i="2"/>
  <c r="S28" i="2" s="1"/>
  <c r="R27" i="2"/>
  <c r="R28" i="2" s="1"/>
  <c r="Q27" i="2"/>
  <c r="P27" i="2"/>
  <c r="P28" i="2" s="1"/>
  <c r="O27" i="2"/>
  <c r="O28" i="2" s="1"/>
  <c r="N27" i="2"/>
  <c r="N28" i="2" s="1"/>
  <c r="M27" i="2"/>
  <c r="L27" i="2"/>
  <c r="L28" i="2" s="1"/>
  <c r="K27" i="2"/>
  <c r="K28" i="2" s="1"/>
  <c r="J27" i="2"/>
  <c r="J28" i="2" s="1"/>
  <c r="I27" i="2"/>
  <c r="H27" i="2"/>
  <c r="H28" i="2" s="1"/>
  <c r="G27" i="2"/>
  <c r="G28" i="2" s="1"/>
  <c r="F27" i="2"/>
  <c r="F28" i="2" s="1"/>
  <c r="E27" i="2"/>
  <c r="D27" i="2"/>
  <c r="D28" i="2" s="1"/>
  <c r="C27" i="2"/>
  <c r="C28" i="2" s="1"/>
  <c r="B27" i="2"/>
  <c r="B28" i="2" s="1"/>
  <c r="BF25" i="2"/>
  <c r="BC25" i="2"/>
  <c r="AX25" i="2"/>
  <c r="AP25" i="2"/>
  <c r="AM25" i="2"/>
  <c r="AH25" i="2"/>
  <c r="Z25" i="2"/>
  <c r="W25" i="2"/>
  <c r="R25" i="2"/>
  <c r="N25" i="2"/>
  <c r="L25" i="2"/>
  <c r="I25" i="2"/>
  <c r="H25" i="2"/>
  <c r="E25" i="2"/>
  <c r="D25" i="2"/>
  <c r="BH24" i="2"/>
  <c r="BH25" i="2" s="1"/>
  <c r="BG24" i="2"/>
  <c r="BG25" i="2" s="1"/>
  <c r="BF24" i="2"/>
  <c r="BE24" i="2"/>
  <c r="BE25" i="2" s="1"/>
  <c r="BD24" i="2"/>
  <c r="BD25" i="2" s="1"/>
  <c r="BC24" i="2"/>
  <c r="BB24" i="2"/>
  <c r="BB25" i="2" s="1"/>
  <c r="BA24" i="2"/>
  <c r="BA25" i="2" s="1"/>
  <c r="AZ24" i="2"/>
  <c r="AZ25" i="2" s="1"/>
  <c r="AY24" i="2"/>
  <c r="AY25" i="2" s="1"/>
  <c r="AX24" i="2"/>
  <c r="AW24" i="2"/>
  <c r="AW25" i="2" s="1"/>
  <c r="AV24" i="2"/>
  <c r="AV25" i="2" s="1"/>
  <c r="AU24" i="2"/>
  <c r="AU25" i="2" s="1"/>
  <c r="AT24" i="2"/>
  <c r="AT25" i="2" s="1"/>
  <c r="AS24" i="2"/>
  <c r="AS25" i="2" s="1"/>
  <c r="AR24" i="2"/>
  <c r="AR25" i="2" s="1"/>
  <c r="AQ24" i="2"/>
  <c r="AQ25" i="2" s="1"/>
  <c r="AP24" i="2"/>
  <c r="AO24" i="2"/>
  <c r="AO25" i="2" s="1"/>
  <c r="AN24" i="2"/>
  <c r="AN25" i="2" s="1"/>
  <c r="AM24" i="2"/>
  <c r="AL24" i="2"/>
  <c r="AL25" i="2" s="1"/>
  <c r="AK24" i="2"/>
  <c r="AK25" i="2" s="1"/>
  <c r="AJ24" i="2"/>
  <c r="AJ25" i="2" s="1"/>
  <c r="AI24" i="2"/>
  <c r="AI25" i="2" s="1"/>
  <c r="AH24" i="2"/>
  <c r="AG24" i="2"/>
  <c r="AG25" i="2" s="1"/>
  <c r="AF24" i="2"/>
  <c r="AF25" i="2" s="1"/>
  <c r="AE24" i="2"/>
  <c r="AE25" i="2" s="1"/>
  <c r="AD24" i="2"/>
  <c r="AD25" i="2" s="1"/>
  <c r="AC24" i="2"/>
  <c r="AC25" i="2" s="1"/>
  <c r="AB24" i="2"/>
  <c r="AB25" i="2" s="1"/>
  <c r="AA24" i="2"/>
  <c r="AA25" i="2" s="1"/>
  <c r="Z24" i="2"/>
  <c r="Y24" i="2"/>
  <c r="Y25" i="2" s="1"/>
  <c r="X24" i="2"/>
  <c r="X25" i="2" s="1"/>
  <c r="W24" i="2"/>
  <c r="V24" i="2"/>
  <c r="V25" i="2" s="1"/>
  <c r="U24" i="2"/>
  <c r="U25" i="2" s="1"/>
  <c r="T24" i="2"/>
  <c r="T25" i="2" s="1"/>
  <c r="S24" i="2"/>
  <c r="S25" i="2" s="1"/>
  <c r="R24" i="2"/>
  <c r="Q24" i="2"/>
  <c r="Q25" i="2" s="1"/>
  <c r="P24" i="2"/>
  <c r="P25" i="2" s="1"/>
  <c r="O24" i="2"/>
  <c r="O25" i="2" s="1"/>
  <c r="N24" i="2"/>
  <c r="M24" i="2"/>
  <c r="M25" i="2" s="1"/>
  <c r="L24" i="2"/>
  <c r="K24" i="2"/>
  <c r="K25" i="2" s="1"/>
  <c r="J24" i="2"/>
  <c r="J25" i="2" s="1"/>
  <c r="I24" i="2"/>
  <c r="H24" i="2"/>
  <c r="G24" i="2"/>
  <c r="G25" i="2" s="1"/>
  <c r="F24" i="2"/>
  <c r="F25" i="2" s="1"/>
  <c r="E24" i="2"/>
  <c r="D24" i="2"/>
  <c r="C24" i="2"/>
  <c r="C25" i="2" s="1"/>
  <c r="B24" i="2"/>
  <c r="B25" i="2" s="1"/>
  <c r="BG22" i="2"/>
  <c r="BC22" i="2"/>
  <c r="AY22" i="2"/>
  <c r="AU22" i="2"/>
  <c r="AQ22" i="2"/>
  <c r="AM22" i="2"/>
  <c r="AI22" i="2"/>
  <c r="AE22" i="2"/>
  <c r="AA22" i="2"/>
  <c r="W22" i="2"/>
  <c r="S22" i="2"/>
  <c r="O22" i="2"/>
  <c r="K22" i="2"/>
  <c r="G22" i="2"/>
  <c r="C22" i="2"/>
  <c r="BH21" i="2"/>
  <c r="BH22" i="2" s="1"/>
  <c r="BG21" i="2"/>
  <c r="BF21" i="2"/>
  <c r="BF22" i="2" s="1"/>
  <c r="BE21" i="2"/>
  <c r="BE22" i="2" s="1"/>
  <c r="BD21" i="2"/>
  <c r="BD22" i="2" s="1"/>
  <c r="BC21" i="2"/>
  <c r="BB21" i="2"/>
  <c r="BB22" i="2" s="1"/>
  <c r="BA21" i="2"/>
  <c r="BA22" i="2" s="1"/>
  <c r="AZ21" i="2"/>
  <c r="AZ22" i="2" s="1"/>
  <c r="AY21" i="2"/>
  <c r="AX21" i="2"/>
  <c r="AX22" i="2" s="1"/>
  <c r="AW21" i="2"/>
  <c r="AW22" i="2" s="1"/>
  <c r="AV21" i="2"/>
  <c r="AV22" i="2" s="1"/>
  <c r="AU21" i="2"/>
  <c r="AT21" i="2"/>
  <c r="AT22" i="2" s="1"/>
  <c r="AS21" i="2"/>
  <c r="AS22" i="2" s="1"/>
  <c r="AR21" i="2"/>
  <c r="AR22" i="2" s="1"/>
  <c r="AQ21" i="2"/>
  <c r="AP21" i="2"/>
  <c r="AP22" i="2" s="1"/>
  <c r="AO21" i="2"/>
  <c r="AO22" i="2" s="1"/>
  <c r="AN21" i="2"/>
  <c r="AN22" i="2" s="1"/>
  <c r="AM21" i="2"/>
  <c r="AL21" i="2"/>
  <c r="AL22" i="2" s="1"/>
  <c r="AK21" i="2"/>
  <c r="AK22" i="2" s="1"/>
  <c r="AJ21" i="2"/>
  <c r="AJ22" i="2" s="1"/>
  <c r="AI21" i="2"/>
  <c r="AH21" i="2"/>
  <c r="AH22" i="2" s="1"/>
  <c r="AG21" i="2"/>
  <c r="AG22" i="2" s="1"/>
  <c r="AF21" i="2"/>
  <c r="AF22" i="2" s="1"/>
  <c r="AE21" i="2"/>
  <c r="AD21" i="2"/>
  <c r="AD22" i="2" s="1"/>
  <c r="AC21" i="2"/>
  <c r="AC22" i="2" s="1"/>
  <c r="AB21" i="2"/>
  <c r="AB22" i="2" s="1"/>
  <c r="AA21" i="2"/>
  <c r="Z21" i="2"/>
  <c r="Z22" i="2" s="1"/>
  <c r="Y21" i="2"/>
  <c r="Y22" i="2" s="1"/>
  <c r="X21" i="2"/>
  <c r="X22" i="2" s="1"/>
  <c r="W21" i="2"/>
  <c r="V21" i="2"/>
  <c r="V22" i="2" s="1"/>
  <c r="U21" i="2"/>
  <c r="U22" i="2" s="1"/>
  <c r="T21" i="2"/>
  <c r="T22" i="2" s="1"/>
  <c r="S21" i="2"/>
  <c r="R21" i="2"/>
  <c r="R22" i="2" s="1"/>
  <c r="Q21" i="2"/>
  <c r="Q22" i="2" s="1"/>
  <c r="P21" i="2"/>
  <c r="P22" i="2" s="1"/>
  <c r="O21" i="2"/>
  <c r="N21" i="2"/>
  <c r="N22" i="2" s="1"/>
  <c r="M21" i="2"/>
  <c r="M22" i="2" s="1"/>
  <c r="L21" i="2"/>
  <c r="L22" i="2" s="1"/>
  <c r="K21" i="2"/>
  <c r="J21" i="2"/>
  <c r="J22" i="2" s="1"/>
  <c r="I21" i="2"/>
  <c r="I22" i="2" s="1"/>
  <c r="H21" i="2"/>
  <c r="H22" i="2" s="1"/>
  <c r="G21" i="2"/>
  <c r="F21" i="2"/>
  <c r="F22" i="2" s="1"/>
  <c r="E21" i="2"/>
  <c r="E22" i="2" s="1"/>
  <c r="D21" i="2"/>
  <c r="D22" i="2" s="1"/>
  <c r="C21" i="2"/>
  <c r="B21" i="2"/>
  <c r="B22" i="2" s="1"/>
  <c r="BE19" i="2"/>
  <c r="BD19" i="2"/>
  <c r="BA19" i="2"/>
  <c r="AW19" i="2"/>
  <c r="AV19" i="2"/>
  <c r="AS19" i="2"/>
  <c r="AO19" i="2"/>
  <c r="AN19" i="2"/>
  <c r="AK19" i="2"/>
  <c r="AG19" i="2"/>
  <c r="AF19" i="2"/>
  <c r="AC19" i="2"/>
  <c r="Y19" i="2"/>
  <c r="X19" i="2"/>
  <c r="U19" i="2"/>
  <c r="Q19" i="2"/>
  <c r="P19" i="2"/>
  <c r="M19" i="2"/>
  <c r="I19" i="2"/>
  <c r="H19" i="2"/>
  <c r="E19" i="2"/>
  <c r="BH18" i="2"/>
  <c r="BH19" i="2" s="1"/>
  <c r="BG18" i="2"/>
  <c r="BG19" i="2" s="1"/>
  <c r="BF18" i="2"/>
  <c r="BF19" i="2" s="1"/>
  <c r="BE18" i="2"/>
  <c r="BD18" i="2"/>
  <c r="BC18" i="2"/>
  <c r="BC19" i="2" s="1"/>
  <c r="BB18" i="2"/>
  <c r="BB19" i="2" s="1"/>
  <c r="BA18" i="2"/>
  <c r="AZ18" i="2"/>
  <c r="AZ19" i="2" s="1"/>
  <c r="AY18" i="2"/>
  <c r="AY19" i="2" s="1"/>
  <c r="AX18" i="2"/>
  <c r="AX19" i="2" s="1"/>
  <c r="AW18" i="2"/>
  <c r="AV18" i="2"/>
  <c r="AU18" i="2"/>
  <c r="AU19" i="2" s="1"/>
  <c r="AT18" i="2"/>
  <c r="AT19" i="2" s="1"/>
  <c r="AS18" i="2"/>
  <c r="AR18" i="2"/>
  <c r="AR19" i="2" s="1"/>
  <c r="AQ18" i="2"/>
  <c r="AQ19" i="2" s="1"/>
  <c r="AP18" i="2"/>
  <c r="AP19" i="2" s="1"/>
  <c r="AO18" i="2"/>
  <c r="AN18" i="2"/>
  <c r="AM18" i="2"/>
  <c r="AM19" i="2" s="1"/>
  <c r="AL18" i="2"/>
  <c r="AL19" i="2" s="1"/>
  <c r="AK18" i="2"/>
  <c r="AJ18" i="2"/>
  <c r="AJ19" i="2" s="1"/>
  <c r="AI18" i="2"/>
  <c r="AI19" i="2" s="1"/>
  <c r="AH18" i="2"/>
  <c r="AH19" i="2" s="1"/>
  <c r="AG18" i="2"/>
  <c r="AF18" i="2"/>
  <c r="AE18" i="2"/>
  <c r="AE19" i="2" s="1"/>
  <c r="AD18" i="2"/>
  <c r="AD19" i="2" s="1"/>
  <c r="AC18" i="2"/>
  <c r="AB18" i="2"/>
  <c r="AB19" i="2" s="1"/>
  <c r="AA18" i="2"/>
  <c r="AA19" i="2" s="1"/>
  <c r="Z18" i="2"/>
  <c r="Z19" i="2" s="1"/>
  <c r="Y18" i="2"/>
  <c r="X18" i="2"/>
  <c r="W18" i="2"/>
  <c r="W19" i="2" s="1"/>
  <c r="V18" i="2"/>
  <c r="V19" i="2" s="1"/>
  <c r="U18" i="2"/>
  <c r="T18" i="2"/>
  <c r="T19" i="2" s="1"/>
  <c r="S18" i="2"/>
  <c r="S19" i="2" s="1"/>
  <c r="R18" i="2"/>
  <c r="R19" i="2" s="1"/>
  <c r="Q18" i="2"/>
  <c r="P18" i="2"/>
  <c r="O18" i="2"/>
  <c r="O19" i="2" s="1"/>
  <c r="N18" i="2"/>
  <c r="N19" i="2" s="1"/>
  <c r="M18" i="2"/>
  <c r="L18" i="2"/>
  <c r="L19" i="2" s="1"/>
  <c r="K18" i="2"/>
  <c r="K19" i="2" s="1"/>
  <c r="J18" i="2"/>
  <c r="J19" i="2" s="1"/>
  <c r="I18" i="2"/>
  <c r="H18" i="2"/>
  <c r="G18" i="2"/>
  <c r="G19" i="2" s="1"/>
  <c r="F18" i="2"/>
  <c r="F19" i="2" s="1"/>
  <c r="E18" i="2"/>
  <c r="D18" i="2"/>
  <c r="D19" i="2" s="1"/>
  <c r="C18" i="2"/>
  <c r="C19" i="2" s="1"/>
  <c r="B18" i="2"/>
  <c r="B19" i="2" s="1"/>
  <c r="BG16" i="2"/>
  <c r="BF16" i="2"/>
  <c r="BC16" i="2"/>
  <c r="BB16" i="2"/>
  <c r="AY16" i="2"/>
  <c r="AX16" i="2"/>
  <c r="AU16" i="2"/>
  <c r="AT16" i="2"/>
  <c r="AQ16" i="2"/>
  <c r="AP16" i="2"/>
  <c r="AM16" i="2"/>
  <c r="AL16" i="2"/>
  <c r="AI16" i="2"/>
  <c r="AH16" i="2"/>
  <c r="AE16" i="2"/>
  <c r="AD16" i="2"/>
  <c r="AA16" i="2"/>
  <c r="Z16" i="2"/>
  <c r="W16" i="2"/>
  <c r="V16" i="2"/>
  <c r="S16" i="2"/>
  <c r="R16" i="2"/>
  <c r="O16" i="2"/>
  <c r="N16" i="2"/>
  <c r="K16" i="2"/>
  <c r="J16" i="2"/>
  <c r="G16" i="2"/>
  <c r="F16" i="2"/>
  <c r="C16" i="2"/>
  <c r="B16" i="2"/>
  <c r="BH15" i="2"/>
  <c r="BH16" i="2" s="1"/>
  <c r="BG15" i="2"/>
  <c r="BF15" i="2"/>
  <c r="BE15" i="2"/>
  <c r="BE16" i="2" s="1"/>
  <c r="BD15" i="2"/>
  <c r="BD16" i="2" s="1"/>
  <c r="BC15" i="2"/>
  <c r="BB15" i="2"/>
  <c r="BA15" i="2"/>
  <c r="BA16" i="2" s="1"/>
  <c r="AZ15" i="2"/>
  <c r="AZ16" i="2" s="1"/>
  <c r="AY15" i="2"/>
  <c r="AX15" i="2"/>
  <c r="AW15" i="2"/>
  <c r="AW16" i="2" s="1"/>
  <c r="AV15" i="2"/>
  <c r="AV16" i="2" s="1"/>
  <c r="AU15" i="2"/>
  <c r="AT15" i="2"/>
  <c r="AS15" i="2"/>
  <c r="AS16" i="2" s="1"/>
  <c r="AR15" i="2"/>
  <c r="AR16" i="2" s="1"/>
  <c r="AQ15" i="2"/>
  <c r="AP15" i="2"/>
  <c r="AO15" i="2"/>
  <c r="AO16" i="2" s="1"/>
  <c r="AN15" i="2"/>
  <c r="AN16" i="2" s="1"/>
  <c r="AM15" i="2"/>
  <c r="AL15" i="2"/>
  <c r="AK15" i="2"/>
  <c r="AK16" i="2" s="1"/>
  <c r="AJ15" i="2"/>
  <c r="AJ16" i="2" s="1"/>
  <c r="AI15" i="2"/>
  <c r="AH15" i="2"/>
  <c r="AG15" i="2"/>
  <c r="AG16" i="2" s="1"/>
  <c r="AF15" i="2"/>
  <c r="AF16" i="2" s="1"/>
  <c r="AE15" i="2"/>
  <c r="AD15" i="2"/>
  <c r="AC15" i="2"/>
  <c r="AC16" i="2" s="1"/>
  <c r="AB15" i="2"/>
  <c r="AB16" i="2" s="1"/>
  <c r="AA15" i="2"/>
  <c r="Z15" i="2"/>
  <c r="Y15" i="2"/>
  <c r="Y16" i="2" s="1"/>
  <c r="X15" i="2"/>
  <c r="X16" i="2" s="1"/>
  <c r="W15" i="2"/>
  <c r="V15" i="2"/>
  <c r="U15" i="2"/>
  <c r="U16" i="2" s="1"/>
  <c r="T15" i="2"/>
  <c r="T16" i="2" s="1"/>
  <c r="S15" i="2"/>
  <c r="R15" i="2"/>
  <c r="Q15" i="2"/>
  <c r="Q16" i="2" s="1"/>
  <c r="P15" i="2"/>
  <c r="P16" i="2" s="1"/>
  <c r="O15" i="2"/>
  <c r="N15" i="2"/>
  <c r="M15" i="2"/>
  <c r="M16" i="2" s="1"/>
  <c r="L15" i="2"/>
  <c r="L16" i="2" s="1"/>
  <c r="K15" i="2"/>
  <c r="J15" i="2"/>
  <c r="I15" i="2"/>
  <c r="I16" i="2" s="1"/>
  <c r="H15" i="2"/>
  <c r="H16" i="2" s="1"/>
  <c r="G15" i="2"/>
  <c r="F15" i="2"/>
  <c r="E15" i="2"/>
  <c r="E16" i="2" s="1"/>
  <c r="D15" i="2"/>
  <c r="D16" i="2" s="1"/>
  <c r="C15" i="2"/>
  <c r="B15" i="2"/>
  <c r="AQ13" i="2"/>
  <c r="AO13" i="2"/>
  <c r="AM13" i="2"/>
  <c r="AE13" i="2"/>
  <c r="AA13" i="2"/>
  <c r="Y13" i="2"/>
  <c r="W13" i="2"/>
  <c r="O13" i="2"/>
  <c r="K13" i="2"/>
  <c r="I13" i="2"/>
  <c r="G13" i="2"/>
  <c r="F13" i="2"/>
  <c r="E13" i="2"/>
  <c r="C13" i="2"/>
  <c r="B13" i="2"/>
  <c r="BH12" i="2"/>
  <c r="BH13" i="2" s="1"/>
  <c r="BG12" i="2"/>
  <c r="BG13" i="2" s="1"/>
  <c r="BF12" i="2"/>
  <c r="BF13" i="2" s="1"/>
  <c r="BE12" i="2"/>
  <c r="BE13" i="2" s="1"/>
  <c r="BD12" i="2"/>
  <c r="BD13" i="2" s="1"/>
  <c r="BC12" i="2"/>
  <c r="BC13" i="2" s="1"/>
  <c r="BB12" i="2"/>
  <c r="BB13" i="2" s="1"/>
  <c r="BA12" i="2"/>
  <c r="BA13" i="2" s="1"/>
  <c r="AZ12" i="2"/>
  <c r="AZ13" i="2" s="1"/>
  <c r="AY12" i="2"/>
  <c r="AY13" i="2" s="1"/>
  <c r="AX12" i="2"/>
  <c r="AX13" i="2" s="1"/>
  <c r="AW12" i="2"/>
  <c r="AW13" i="2" s="1"/>
  <c r="AV12" i="2"/>
  <c r="AV13" i="2" s="1"/>
  <c r="AU12" i="2"/>
  <c r="AU13" i="2" s="1"/>
  <c r="AT12" i="2"/>
  <c r="AT13" i="2" s="1"/>
  <c r="AS12" i="2"/>
  <c r="AS13" i="2" s="1"/>
  <c r="AR12" i="2"/>
  <c r="AR13" i="2" s="1"/>
  <c r="AQ12" i="2"/>
  <c r="AP12" i="2"/>
  <c r="AP13" i="2" s="1"/>
  <c r="AO12" i="2"/>
  <c r="AN12" i="2"/>
  <c r="AN13" i="2" s="1"/>
  <c r="AM12" i="2"/>
  <c r="AL12" i="2"/>
  <c r="AL13" i="2" s="1"/>
  <c r="AK12" i="2"/>
  <c r="AK13" i="2" s="1"/>
  <c r="AJ12" i="2"/>
  <c r="AJ13" i="2" s="1"/>
  <c r="AI12" i="2"/>
  <c r="AI13" i="2" s="1"/>
  <c r="AH12" i="2"/>
  <c r="AH13" i="2" s="1"/>
  <c r="AG12" i="2"/>
  <c r="AG13" i="2" s="1"/>
  <c r="AF12" i="2"/>
  <c r="AF13" i="2" s="1"/>
  <c r="AE12" i="2"/>
  <c r="AD12" i="2"/>
  <c r="AD13" i="2" s="1"/>
  <c r="AC12" i="2"/>
  <c r="AC13" i="2" s="1"/>
  <c r="AB12" i="2"/>
  <c r="AB13" i="2" s="1"/>
  <c r="AA12" i="2"/>
  <c r="Z12" i="2"/>
  <c r="Z13" i="2" s="1"/>
  <c r="Y12" i="2"/>
  <c r="X12" i="2"/>
  <c r="X13" i="2" s="1"/>
  <c r="W12" i="2"/>
  <c r="V12" i="2"/>
  <c r="V13" i="2" s="1"/>
  <c r="U12" i="2"/>
  <c r="U13" i="2" s="1"/>
  <c r="T12" i="2"/>
  <c r="T13" i="2" s="1"/>
  <c r="S12" i="2"/>
  <c r="S13" i="2" s="1"/>
  <c r="R12" i="2"/>
  <c r="R13" i="2" s="1"/>
  <c r="Q12" i="2"/>
  <c r="Q13" i="2" s="1"/>
  <c r="P12" i="2"/>
  <c r="P13" i="2" s="1"/>
  <c r="O12" i="2"/>
  <c r="N12" i="2"/>
  <c r="N13" i="2" s="1"/>
  <c r="M12" i="2"/>
  <c r="M13" i="2" s="1"/>
  <c r="L12" i="2"/>
  <c r="L13" i="2" s="1"/>
  <c r="K12" i="2"/>
  <c r="J12" i="2"/>
  <c r="J13" i="2" s="1"/>
  <c r="I12" i="2"/>
  <c r="H12" i="2"/>
  <c r="H13" i="2" s="1"/>
  <c r="G12" i="2"/>
  <c r="F12" i="2"/>
  <c r="E12" i="2"/>
  <c r="D12" i="2"/>
  <c r="D13" i="2" s="1"/>
  <c r="C12" i="2"/>
  <c r="B12" i="2"/>
  <c r="BH10" i="2"/>
  <c r="BG10" i="2"/>
  <c r="BE10" i="2"/>
  <c r="BD10" i="2"/>
  <c r="BC10" i="2"/>
  <c r="BA10" i="2"/>
  <c r="AZ10" i="2"/>
  <c r="AY10" i="2"/>
  <c r="AW10" i="2"/>
  <c r="AV10" i="2"/>
  <c r="AU10" i="2"/>
  <c r="AS10" i="2"/>
  <c r="AR10" i="2"/>
  <c r="AQ10" i="2"/>
  <c r="AO10" i="2"/>
  <c r="AN10" i="2"/>
  <c r="AM10" i="2"/>
  <c r="AK10" i="2"/>
  <c r="AJ10" i="2"/>
  <c r="AI10" i="2"/>
  <c r="AG10" i="2"/>
  <c r="AF10" i="2"/>
  <c r="AE10" i="2"/>
  <c r="AC10" i="2"/>
  <c r="AB10" i="2"/>
  <c r="AA10" i="2"/>
  <c r="Y10" i="2"/>
  <c r="X10" i="2"/>
  <c r="W10" i="2"/>
  <c r="U10" i="2"/>
  <c r="T10" i="2"/>
  <c r="S10" i="2"/>
  <c r="Q10" i="2"/>
  <c r="P10" i="2"/>
  <c r="O10" i="2"/>
  <c r="M10" i="2"/>
  <c r="L10" i="2"/>
  <c r="K10" i="2"/>
  <c r="I10" i="2"/>
  <c r="H10" i="2"/>
  <c r="G10" i="2"/>
  <c r="E10" i="2"/>
  <c r="D10" i="2"/>
  <c r="C10" i="2"/>
  <c r="BH9" i="2"/>
  <c r="BG9" i="2"/>
  <c r="BF9" i="2"/>
  <c r="BF10" i="2" s="1"/>
  <c r="BE9" i="2"/>
  <c r="BD9" i="2"/>
  <c r="BC9" i="2"/>
  <c r="BB9" i="2"/>
  <c r="BB10" i="2" s="1"/>
  <c r="BA9" i="2"/>
  <c r="AZ9" i="2"/>
  <c r="AY9" i="2"/>
  <c r="AX9" i="2"/>
  <c r="AX10" i="2" s="1"/>
  <c r="AW9" i="2"/>
  <c r="AV9" i="2"/>
  <c r="AU9" i="2"/>
  <c r="AT9" i="2"/>
  <c r="AT10" i="2" s="1"/>
  <c r="AS9" i="2"/>
  <c r="AR9" i="2"/>
  <c r="AQ9" i="2"/>
  <c r="AP9" i="2"/>
  <c r="AP10" i="2" s="1"/>
  <c r="AO9" i="2"/>
  <c r="AN9" i="2"/>
  <c r="AM9" i="2"/>
  <c r="AL9" i="2"/>
  <c r="AL10" i="2" s="1"/>
  <c r="AK9" i="2"/>
  <c r="AJ9" i="2"/>
  <c r="AI9" i="2"/>
  <c r="AH9" i="2"/>
  <c r="AH10" i="2" s="1"/>
  <c r="AG9" i="2"/>
  <c r="AF9" i="2"/>
  <c r="AE9" i="2"/>
  <c r="AD9" i="2"/>
  <c r="AD10" i="2" s="1"/>
  <c r="AC9" i="2"/>
  <c r="AB9" i="2"/>
  <c r="AA9" i="2"/>
  <c r="Z9" i="2"/>
  <c r="Z10" i="2" s="1"/>
  <c r="Y9" i="2"/>
  <c r="X9" i="2"/>
  <c r="W9" i="2"/>
  <c r="V9" i="2"/>
  <c r="V10" i="2" s="1"/>
  <c r="U9" i="2"/>
  <c r="T9" i="2"/>
  <c r="S9" i="2"/>
  <c r="R9" i="2"/>
  <c r="R10" i="2" s="1"/>
  <c r="Q9" i="2"/>
  <c r="P9" i="2"/>
  <c r="O9" i="2"/>
  <c r="N9" i="2"/>
  <c r="N10" i="2" s="1"/>
  <c r="M9" i="2"/>
  <c r="L9" i="2"/>
  <c r="K9" i="2"/>
  <c r="J9" i="2"/>
  <c r="J10" i="2" s="1"/>
  <c r="I9" i="2"/>
  <c r="H9" i="2"/>
  <c r="G9" i="2"/>
  <c r="F9" i="2"/>
  <c r="F10" i="2" s="1"/>
  <c r="E9" i="2"/>
  <c r="D9" i="2"/>
  <c r="C9" i="2"/>
  <c r="B9" i="2"/>
  <c r="B10" i="2" s="1"/>
  <c r="BG7" i="2"/>
  <c r="BF7" i="2"/>
  <c r="BE7" i="2"/>
  <c r="BC7" i="2"/>
  <c r="BB7" i="2"/>
  <c r="BA7" i="2"/>
  <c r="AY7" i="2"/>
  <c r="AX7" i="2"/>
  <c r="AW7" i="2"/>
  <c r="AU7" i="2"/>
  <c r="AT7" i="2"/>
  <c r="AS7" i="2"/>
  <c r="AQ7" i="2"/>
  <c r="AP7" i="2"/>
  <c r="AO7" i="2"/>
  <c r="AM7" i="2"/>
  <c r="AL7" i="2"/>
  <c r="AK7" i="2"/>
  <c r="AI7" i="2"/>
  <c r="AH7" i="2"/>
  <c r="AG7" i="2"/>
  <c r="AE7" i="2"/>
  <c r="AD7" i="2"/>
  <c r="AC7" i="2"/>
  <c r="AA7" i="2"/>
  <c r="Z7" i="2"/>
  <c r="Y7" i="2"/>
  <c r="W7" i="2"/>
  <c r="V7" i="2"/>
  <c r="U7" i="2"/>
  <c r="S7" i="2"/>
  <c r="R7" i="2"/>
  <c r="Q7" i="2"/>
  <c r="O7" i="2"/>
  <c r="N7" i="2"/>
  <c r="M7" i="2"/>
  <c r="K7" i="2"/>
  <c r="J7" i="2"/>
  <c r="I7" i="2"/>
  <c r="G7" i="2"/>
  <c r="F7" i="2"/>
  <c r="E7" i="2"/>
  <c r="C7" i="2"/>
  <c r="B7" i="2"/>
  <c r="BH6" i="2"/>
  <c r="BH7" i="2" s="1"/>
  <c r="BG6" i="2"/>
  <c r="BF6" i="2"/>
  <c r="BE6" i="2"/>
  <c r="BD6" i="2"/>
  <c r="BD7" i="2" s="1"/>
  <c r="BC6" i="2"/>
  <c r="BB6" i="2"/>
  <c r="BA6" i="2"/>
  <c r="AZ6" i="2"/>
  <c r="AZ7" i="2" s="1"/>
  <c r="AY6" i="2"/>
  <c r="AX6" i="2"/>
  <c r="AW6" i="2"/>
  <c r="AV6" i="2"/>
  <c r="AV7" i="2" s="1"/>
  <c r="AU6" i="2"/>
  <c r="AT6" i="2"/>
  <c r="AS6" i="2"/>
  <c r="AR6" i="2"/>
  <c r="AR7" i="2" s="1"/>
  <c r="AQ6" i="2"/>
  <c r="AP6" i="2"/>
  <c r="AO6" i="2"/>
  <c r="AN6" i="2"/>
  <c r="AN7" i="2" s="1"/>
  <c r="AM6" i="2"/>
  <c r="AL6" i="2"/>
  <c r="AK6" i="2"/>
  <c r="AJ6" i="2"/>
  <c r="AJ7" i="2" s="1"/>
  <c r="AI6" i="2"/>
  <c r="AH6" i="2"/>
  <c r="AG6" i="2"/>
  <c r="AF6" i="2"/>
  <c r="AF7" i="2" s="1"/>
  <c r="AE6" i="2"/>
  <c r="AD6" i="2"/>
  <c r="AC6" i="2"/>
  <c r="AB6" i="2"/>
  <c r="AB7" i="2" s="1"/>
  <c r="AA6" i="2"/>
  <c r="Z6" i="2"/>
  <c r="Y6" i="2"/>
  <c r="X6" i="2"/>
  <c r="X7" i="2" s="1"/>
  <c r="W6" i="2"/>
  <c r="V6" i="2"/>
  <c r="U6" i="2"/>
  <c r="T6" i="2"/>
  <c r="T7" i="2" s="1"/>
  <c r="S6" i="2"/>
  <c r="R6" i="2"/>
  <c r="Q6" i="2"/>
  <c r="P6" i="2"/>
  <c r="P7" i="2" s="1"/>
  <c r="O6" i="2"/>
  <c r="N6" i="2"/>
  <c r="M6" i="2"/>
  <c r="L6" i="2"/>
  <c r="L7" i="2" s="1"/>
  <c r="K6" i="2"/>
  <c r="J6" i="2"/>
  <c r="I6" i="2"/>
  <c r="H6" i="2"/>
  <c r="H7" i="2" s="1"/>
  <c r="G6" i="2"/>
  <c r="F6" i="2"/>
  <c r="E6" i="2"/>
  <c r="D6" i="2"/>
  <c r="D7" i="2" s="1"/>
  <c r="C6" i="2"/>
  <c r="B6" i="2"/>
  <c r="BH4" i="2"/>
  <c r="BG4" i="2"/>
  <c r="BE4" i="2"/>
  <c r="BD4" i="2"/>
  <c r="BC4" i="2"/>
  <c r="BA4" i="2"/>
  <c r="AZ4" i="2"/>
  <c r="AY4" i="2"/>
  <c r="AW4" i="2"/>
  <c r="AV4" i="2"/>
  <c r="AU4" i="2"/>
  <c r="AS4" i="2"/>
  <c r="AR4" i="2"/>
  <c r="AQ4" i="2"/>
  <c r="AO4" i="2"/>
  <c r="AN4" i="2"/>
  <c r="AM4" i="2"/>
  <c r="AK4" i="2"/>
  <c r="AJ4" i="2"/>
  <c r="AI4" i="2"/>
  <c r="AG4" i="2"/>
  <c r="AF4" i="2"/>
  <c r="AE4" i="2"/>
  <c r="AC4" i="2"/>
  <c r="AB4" i="2"/>
  <c r="AA4" i="2"/>
  <c r="Y4" i="2"/>
  <c r="X4" i="2"/>
  <c r="W4" i="2"/>
  <c r="U4" i="2"/>
  <c r="T4" i="2"/>
  <c r="S4" i="2"/>
  <c r="Q4" i="2"/>
  <c r="P4" i="2"/>
  <c r="O4" i="2"/>
  <c r="M4" i="2"/>
  <c r="L4" i="2"/>
  <c r="K4" i="2"/>
  <c r="I4" i="2"/>
  <c r="H4" i="2"/>
  <c r="G4" i="2"/>
  <c r="E4" i="2"/>
  <c r="D4" i="2"/>
  <c r="C4" i="2"/>
  <c r="BH3" i="2"/>
  <c r="BG3" i="2"/>
  <c r="BF3" i="2"/>
  <c r="BF4" i="2" s="1"/>
  <c r="BE3" i="2"/>
  <c r="BD3" i="2"/>
  <c r="BC3" i="2"/>
  <c r="BB3" i="2"/>
  <c r="BB4" i="2" s="1"/>
  <c r="BA3" i="2"/>
  <c r="AZ3" i="2"/>
  <c r="AY3" i="2"/>
  <c r="AX3" i="2"/>
  <c r="AX4" i="2" s="1"/>
  <c r="AW3" i="2"/>
  <c r="AV3" i="2"/>
  <c r="AU3" i="2"/>
  <c r="AT3" i="2"/>
  <c r="AT4" i="2" s="1"/>
  <c r="AS3" i="2"/>
  <c r="AR3" i="2"/>
  <c r="AQ3" i="2"/>
  <c r="AP3" i="2"/>
  <c r="AP4" i="2" s="1"/>
  <c r="AO3" i="2"/>
  <c r="AN3" i="2"/>
  <c r="AM3" i="2"/>
  <c r="AL3" i="2"/>
  <c r="AL4" i="2" s="1"/>
  <c r="AK3" i="2"/>
  <c r="AJ3" i="2"/>
  <c r="AI3" i="2"/>
  <c r="AH3" i="2"/>
  <c r="AH4" i="2" s="1"/>
  <c r="AG3" i="2"/>
  <c r="AF3" i="2"/>
  <c r="AE3" i="2"/>
  <c r="AD3" i="2"/>
  <c r="AD4" i="2" s="1"/>
  <c r="AC3" i="2"/>
  <c r="AB3" i="2"/>
  <c r="AA3" i="2"/>
  <c r="Z3" i="2"/>
  <c r="Z4" i="2" s="1"/>
  <c r="Y3" i="2"/>
  <c r="X3" i="2"/>
  <c r="W3" i="2"/>
  <c r="V3" i="2"/>
  <c r="V4" i="2" s="1"/>
  <c r="U3" i="2"/>
  <c r="T3" i="2"/>
  <c r="S3" i="2"/>
  <c r="R3" i="2"/>
  <c r="R4" i="2" s="1"/>
  <c r="Q3" i="2"/>
  <c r="P3" i="2"/>
  <c r="O3" i="2"/>
  <c r="N3" i="2"/>
  <c r="N4" i="2" s="1"/>
  <c r="M3" i="2"/>
  <c r="L3" i="2"/>
  <c r="K3" i="2"/>
  <c r="J3" i="2"/>
  <c r="J4" i="2" s="1"/>
  <c r="I3" i="2"/>
  <c r="H3" i="2"/>
  <c r="G3" i="2"/>
  <c r="F3" i="2"/>
  <c r="F4" i="2" s="1"/>
  <c r="E3" i="2"/>
  <c r="D3" i="2"/>
  <c r="C3" i="2"/>
  <c r="B3" i="2"/>
  <c r="B4" i="2" s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38" i="2" l="1"/>
  <c r="AL38" i="2"/>
  <c r="AI38" i="2"/>
  <c r="H38" i="2"/>
  <c r="P38" i="2"/>
  <c r="X38" i="2"/>
  <c r="AF38" i="2"/>
  <c r="AN38" i="2"/>
  <c r="AV38" i="2"/>
  <c r="BD38" i="2"/>
  <c r="S38" i="2"/>
  <c r="G38" i="2"/>
  <c r="D38" i="2"/>
  <c r="T38" i="2"/>
  <c r="AJ38" i="2"/>
  <c r="AZ38" i="2"/>
  <c r="V38" i="2"/>
  <c r="N38" i="2"/>
  <c r="W38" i="2"/>
  <c r="AT38" i="2"/>
  <c r="BC38" i="2"/>
  <c r="AD38" i="2"/>
  <c r="AM38" i="2"/>
  <c r="L38" i="2"/>
  <c r="AB38" i="2"/>
  <c r="AR38" i="2"/>
  <c r="BH38" i="2"/>
  <c r="AE38" i="2"/>
  <c r="BB38" i="2"/>
  <c r="B38" i="2"/>
  <c r="J38" i="2"/>
  <c r="R38" i="2"/>
  <c r="Z38" i="2"/>
  <c r="AH38" i="2"/>
  <c r="AP38" i="2"/>
  <c r="AX38" i="2"/>
  <c r="BF38" i="2"/>
  <c r="O38" i="2"/>
  <c r="AU38" i="2"/>
  <c r="E38" i="2"/>
  <c r="I38" i="2"/>
  <c r="M38" i="2"/>
  <c r="Q38" i="2"/>
  <c r="U38" i="2"/>
  <c r="Y38" i="2"/>
  <c r="AC38" i="2"/>
  <c r="AG38" i="2"/>
  <c r="AK38" i="2"/>
  <c r="AO38" i="2"/>
  <c r="AS38" i="2"/>
  <c r="AW38" i="2"/>
  <c r="BA38" i="2"/>
  <c r="BE38" i="2"/>
</calcChain>
</file>

<file path=xl/sharedStrings.xml><?xml version="1.0" encoding="utf-8"?>
<sst xmlns="http://schemas.openxmlformats.org/spreadsheetml/2006/main" count="222" uniqueCount="119">
  <si>
    <t>Desert Area of Banaskantha</t>
  </si>
  <si>
    <t>Sample Code</t>
  </si>
  <si>
    <t>Temp. (°C)</t>
  </si>
  <si>
    <t>pH</t>
  </si>
  <si>
    <t>EC (µs/cm)</t>
  </si>
  <si>
    <t>TDS</t>
  </si>
  <si>
    <t>TH</t>
  </si>
  <si>
    <r>
      <t>Na</t>
    </r>
    <r>
      <rPr>
        <b/>
        <vertAlign val="superscript"/>
        <sz val="12"/>
        <color theme="1"/>
        <rFont val="Calisto MT"/>
        <family val="1"/>
      </rPr>
      <t>+</t>
    </r>
  </si>
  <si>
    <r>
      <t>K</t>
    </r>
    <r>
      <rPr>
        <b/>
        <vertAlign val="superscript"/>
        <sz val="12"/>
        <color theme="1"/>
        <rFont val="Calisto MT"/>
        <family val="1"/>
      </rPr>
      <t>+</t>
    </r>
  </si>
  <si>
    <r>
      <t>Ca</t>
    </r>
    <r>
      <rPr>
        <b/>
        <vertAlign val="superscript"/>
        <sz val="12"/>
        <color theme="1"/>
        <rFont val="Calisto MT"/>
        <family val="1"/>
      </rPr>
      <t>+2</t>
    </r>
  </si>
  <si>
    <r>
      <t>Mg</t>
    </r>
    <r>
      <rPr>
        <b/>
        <vertAlign val="superscript"/>
        <sz val="12"/>
        <color theme="1"/>
        <rFont val="Calisto MT"/>
        <family val="1"/>
      </rPr>
      <t>+2</t>
    </r>
  </si>
  <si>
    <r>
      <t>Cl</t>
    </r>
    <r>
      <rPr>
        <b/>
        <vertAlign val="superscript"/>
        <sz val="12"/>
        <color theme="1"/>
        <rFont val="Calisto MT"/>
        <family val="1"/>
      </rPr>
      <t>-</t>
    </r>
  </si>
  <si>
    <r>
      <t>SO</t>
    </r>
    <r>
      <rPr>
        <b/>
        <vertAlign val="subscript"/>
        <sz val="12"/>
        <color theme="1"/>
        <rFont val="Calisto MT"/>
        <family val="1"/>
      </rPr>
      <t>4</t>
    </r>
    <r>
      <rPr>
        <b/>
        <vertAlign val="superscript"/>
        <sz val="12"/>
        <color theme="1"/>
        <rFont val="Calisto MT"/>
        <family val="1"/>
      </rPr>
      <t>2-</t>
    </r>
  </si>
  <si>
    <r>
      <t>CO</t>
    </r>
    <r>
      <rPr>
        <b/>
        <vertAlign val="subscript"/>
        <sz val="12"/>
        <color theme="1"/>
        <rFont val="Calisto MT"/>
        <family val="1"/>
      </rPr>
      <t>3</t>
    </r>
    <r>
      <rPr>
        <b/>
        <vertAlign val="superscript"/>
        <sz val="12"/>
        <color theme="1"/>
        <rFont val="Calisto MT"/>
        <family val="1"/>
      </rPr>
      <t>2-</t>
    </r>
  </si>
  <si>
    <r>
      <t>HCO</t>
    </r>
    <r>
      <rPr>
        <b/>
        <vertAlign val="subscript"/>
        <sz val="12"/>
        <color theme="1"/>
        <rFont val="Calisto MT"/>
        <family val="1"/>
      </rPr>
      <t>3</t>
    </r>
    <r>
      <rPr>
        <b/>
        <vertAlign val="superscript"/>
        <sz val="12"/>
        <color theme="1"/>
        <rFont val="Calisto MT"/>
        <family val="1"/>
      </rPr>
      <t>-</t>
    </r>
  </si>
  <si>
    <r>
      <t>NO</t>
    </r>
    <r>
      <rPr>
        <b/>
        <vertAlign val="subscript"/>
        <sz val="12"/>
        <color theme="1"/>
        <rFont val="Calisto MT"/>
        <family val="1"/>
      </rPr>
      <t>3</t>
    </r>
    <r>
      <rPr>
        <b/>
        <vertAlign val="superscript"/>
        <sz val="12"/>
        <color theme="1"/>
        <rFont val="Calisto MT"/>
        <family val="1"/>
      </rPr>
      <t>-</t>
    </r>
  </si>
  <si>
    <r>
      <t>F</t>
    </r>
    <r>
      <rPr>
        <b/>
        <vertAlign val="superscript"/>
        <sz val="12"/>
        <color theme="1"/>
        <rFont val="Calisto MT"/>
        <family val="1"/>
      </rPr>
      <t>-</t>
    </r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</si>
  <si>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</si>
  <si>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</si>
  <si>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</si>
  <si>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</si>
  <si>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</si>
  <si>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</si>
  <si>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</si>
  <si>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</si>
  <si>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</si>
  <si>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</si>
  <si>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</si>
  <si>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</si>
  <si>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</si>
  <si>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</si>
  <si>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</si>
  <si>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</si>
  <si>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</si>
  <si>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</si>
  <si>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</si>
  <si>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</si>
  <si>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</si>
  <si>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</si>
  <si>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</si>
  <si>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</si>
  <si>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</si>
  <si>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</si>
  <si>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</si>
  <si>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</si>
  <si>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</si>
  <si>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</si>
  <si>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</si>
  <si>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</si>
  <si>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</si>
  <si>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</si>
  <si>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</si>
  <si>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</si>
  <si>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</si>
  <si>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</si>
  <si>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</si>
  <si>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</si>
  <si>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</si>
  <si>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</si>
  <si>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</si>
  <si>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</si>
  <si>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</si>
  <si>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</si>
  <si>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</si>
  <si>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</si>
  <si>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</si>
  <si>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</si>
  <si>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</si>
  <si>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</si>
  <si>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</si>
  <si>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</si>
  <si>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</si>
  <si>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</si>
  <si>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</si>
  <si>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</si>
  <si>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</si>
  <si>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Min.</t>
  </si>
  <si>
    <t>Max.</t>
  </si>
  <si>
    <t xml:space="preserve">Mean </t>
  </si>
  <si>
    <t>Std. Dev.</t>
  </si>
  <si>
    <t>Qi=Ci/Si*100</t>
  </si>
  <si>
    <t>SIi = Wi.Qi</t>
  </si>
  <si>
    <r>
      <t>Na</t>
    </r>
    <r>
      <rPr>
        <b/>
        <vertAlign val="superscript"/>
        <sz val="11"/>
        <color theme="1"/>
        <rFont val="Times New Roman"/>
        <family val="1"/>
      </rPr>
      <t>+</t>
    </r>
  </si>
  <si>
    <r>
      <t>K</t>
    </r>
    <r>
      <rPr>
        <b/>
        <vertAlign val="superscript"/>
        <sz val="11"/>
        <color theme="1"/>
        <rFont val="Times New Roman"/>
        <family val="1"/>
      </rPr>
      <t>+</t>
    </r>
  </si>
  <si>
    <r>
      <t>Ca</t>
    </r>
    <r>
      <rPr>
        <b/>
        <vertAlign val="superscript"/>
        <sz val="11"/>
        <color theme="1"/>
        <rFont val="Times New Roman"/>
        <family val="1"/>
      </rPr>
      <t>+2</t>
    </r>
  </si>
  <si>
    <r>
      <t>Mg</t>
    </r>
    <r>
      <rPr>
        <b/>
        <vertAlign val="superscript"/>
        <sz val="11"/>
        <color theme="1"/>
        <rFont val="Times New Roman"/>
        <family val="1"/>
      </rPr>
      <t>+2</t>
    </r>
  </si>
  <si>
    <r>
      <t>Cl</t>
    </r>
    <r>
      <rPr>
        <b/>
        <vertAlign val="superscript"/>
        <sz val="11"/>
        <color theme="1"/>
        <rFont val="Times New Roman"/>
        <family val="1"/>
      </rPr>
      <t>-</t>
    </r>
  </si>
  <si>
    <r>
      <t>SO</t>
    </r>
    <r>
      <rPr>
        <b/>
        <vertAlign val="subscript"/>
        <sz val="11"/>
        <color theme="1"/>
        <rFont val="Times New Roman"/>
        <family val="1"/>
      </rPr>
      <t>4</t>
    </r>
    <r>
      <rPr>
        <b/>
        <vertAlign val="superscript"/>
        <sz val="11"/>
        <color theme="1"/>
        <rFont val="Times New Roman"/>
        <family val="1"/>
      </rPr>
      <t>2-</t>
    </r>
  </si>
  <si>
    <r>
      <t>HCO</t>
    </r>
    <r>
      <rPr>
        <b/>
        <vertAlign val="subscript"/>
        <sz val="11"/>
        <color theme="1"/>
        <rFont val="Times New Roman"/>
        <family val="1"/>
      </rPr>
      <t>3</t>
    </r>
    <r>
      <rPr>
        <b/>
        <vertAlign val="superscript"/>
        <sz val="11"/>
        <color theme="1"/>
        <rFont val="Times New Roman"/>
        <family val="1"/>
      </rPr>
      <t>-</t>
    </r>
  </si>
  <si>
    <r>
      <t>NO</t>
    </r>
    <r>
      <rPr>
        <b/>
        <vertAlign val="subscript"/>
        <sz val="11"/>
        <color theme="1"/>
        <rFont val="Times New Roman"/>
        <family val="1"/>
      </rPr>
      <t>3</t>
    </r>
    <r>
      <rPr>
        <b/>
        <vertAlign val="superscript"/>
        <sz val="11"/>
        <color theme="1"/>
        <rFont val="Times New Roman"/>
        <family val="1"/>
      </rPr>
      <t>-</t>
    </r>
  </si>
  <si>
    <r>
      <t>F</t>
    </r>
    <r>
      <rPr>
        <b/>
        <vertAlign val="superscript"/>
        <sz val="11"/>
        <color theme="1"/>
        <rFont val="Times New Roman"/>
        <family val="1"/>
      </rPr>
      <t>-</t>
    </r>
  </si>
  <si>
    <t>WQI</t>
  </si>
  <si>
    <t>Chemical parameter</t>
  </si>
  <si>
    <t>Na</t>
  </si>
  <si>
    <t>K</t>
  </si>
  <si>
    <t>Ca</t>
  </si>
  <si>
    <t>Mg</t>
  </si>
  <si>
    <t>Cl</t>
  </si>
  <si>
    <t>SO4</t>
  </si>
  <si>
    <t>HCO3</t>
  </si>
  <si>
    <t>NO3</t>
  </si>
  <si>
    <t>F</t>
  </si>
  <si>
    <t>WQI Range</t>
  </si>
  <si>
    <t>Type of water</t>
  </si>
  <si>
    <t>No. of samples</t>
  </si>
  <si>
    <t>%sample</t>
  </si>
  <si>
    <t>BIS 2012 (Si)</t>
  </si>
  <si>
    <t>&lt;50</t>
  </si>
  <si>
    <t>Excellent</t>
  </si>
  <si>
    <t>Weight (wi)</t>
  </si>
  <si>
    <t>50-100</t>
  </si>
  <si>
    <t>Good</t>
  </si>
  <si>
    <t>Wi</t>
  </si>
  <si>
    <t>100-200</t>
  </si>
  <si>
    <t>Poor</t>
  </si>
  <si>
    <t>200-300</t>
  </si>
  <si>
    <t>Very Poor</t>
  </si>
  <si>
    <t>&gt;300</t>
  </si>
  <si>
    <t>Unsuitable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</si>
</sst>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sto MT"/>
      <family val="1"/>
    </font>
    <font>
      <b/>
      <sz val="12"/>
      <color theme="1"/>
      <name val="Calisto MT"/>
      <family val="1"/>
    </font>
    <font>
      <b/>
      <vertAlign val="superscript"/>
      <sz val="12"/>
      <color theme="1"/>
      <name val="Calisto MT"/>
      <family val="1"/>
    </font>
    <font>
      <b/>
      <vertAlign val="subscript"/>
      <sz val="12"/>
      <color theme="1"/>
      <name val="Calisto MT"/>
      <family val="1"/>
    </font>
    <font>
      <sz val="11"/>
      <color theme="1"/>
      <name val="Calisto MT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E3E2-4A7E-4659-9EDF-34C76C380F7A}">
  <dimension ref="C5:R73"/>
  <sheetViews>
    <sheetView workbookViewId="0">
      <selection activeCell="C5" sqref="C5:R73"/>
    </sheetView>
  </sheetViews>
  <sheetFormatPr defaultRowHeight="14.4" x14ac:dyDescent="0.3"/>
  <sheetData>
    <row r="5" spans="3:18" x14ac:dyDescent="0.3">
      <c r="E5" s="1" t="s">
        <v>0</v>
      </c>
    </row>
    <row r="8" spans="3:18" ht="30" x14ac:dyDescent="0.3">
      <c r="C8" s="2" t="s">
        <v>1</v>
      </c>
      <c r="D8" s="2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3" t="s">
        <v>13</v>
      </c>
      <c r="P8" s="3" t="s">
        <v>14</v>
      </c>
      <c r="Q8" s="3" t="s">
        <v>15</v>
      </c>
      <c r="R8" s="3" t="s">
        <v>16</v>
      </c>
    </row>
    <row r="9" spans="3:18" x14ac:dyDescent="0.3">
      <c r="C9" s="4" t="s">
        <v>17</v>
      </c>
      <c r="D9" s="4">
        <v>35.200000000000003</v>
      </c>
      <c r="E9" s="5">
        <v>7.21</v>
      </c>
      <c r="F9" s="5">
        <v>2540</v>
      </c>
      <c r="G9" s="5">
        <v>3814</v>
      </c>
      <c r="H9" s="5">
        <v>420</v>
      </c>
      <c r="I9" s="5">
        <v>580.54</v>
      </c>
      <c r="J9" s="5">
        <v>11.21</v>
      </c>
      <c r="K9" s="5">
        <v>160.27000000000001</v>
      </c>
      <c r="L9" s="5">
        <v>210.14</v>
      </c>
      <c r="M9" s="5">
        <v>380.47</v>
      </c>
      <c r="N9" s="5">
        <v>120.34</v>
      </c>
      <c r="O9" s="5">
        <v>10.119999999999999</v>
      </c>
      <c r="P9" s="5">
        <v>180.45</v>
      </c>
      <c r="Q9" s="5">
        <v>55.67</v>
      </c>
      <c r="R9" s="5">
        <v>1.25</v>
      </c>
    </row>
    <row r="10" spans="3:18" x14ac:dyDescent="0.3">
      <c r="C10" s="4" t="s">
        <v>18</v>
      </c>
      <c r="D10" s="4">
        <v>36.799999999999997</v>
      </c>
      <c r="E10" s="5">
        <v>9.34</v>
      </c>
      <c r="F10" s="5">
        <v>2850</v>
      </c>
      <c r="G10" s="5">
        <v>4192</v>
      </c>
      <c r="H10" s="5">
        <v>1860</v>
      </c>
      <c r="I10" s="5">
        <v>765.68</v>
      </c>
      <c r="J10" s="5">
        <v>16.399999999999999</v>
      </c>
      <c r="K10" s="5">
        <v>295.5</v>
      </c>
      <c r="L10" s="5">
        <v>290.87</v>
      </c>
      <c r="M10" s="5">
        <v>41.58</v>
      </c>
      <c r="N10" s="5">
        <v>130.56</v>
      </c>
      <c r="O10" s="5">
        <v>15.23</v>
      </c>
      <c r="P10" s="5">
        <v>165.45</v>
      </c>
      <c r="Q10" s="5">
        <v>48.98</v>
      </c>
      <c r="R10" s="5">
        <v>1.47</v>
      </c>
    </row>
    <row r="11" spans="3:18" x14ac:dyDescent="0.3">
      <c r="C11" s="4" t="s">
        <v>19</v>
      </c>
      <c r="D11" s="4">
        <v>35</v>
      </c>
      <c r="E11" s="5">
        <v>7.47</v>
      </c>
      <c r="F11" s="5">
        <v>2740</v>
      </c>
      <c r="G11" s="5">
        <v>5037</v>
      </c>
      <c r="H11" s="5">
        <v>2440</v>
      </c>
      <c r="I11" s="5">
        <v>1460.45</v>
      </c>
      <c r="J11" s="5">
        <v>12.36</v>
      </c>
      <c r="K11" s="5">
        <v>136.79</v>
      </c>
      <c r="L11" s="5">
        <v>376.59</v>
      </c>
      <c r="M11" s="5">
        <v>254.36</v>
      </c>
      <c r="N11" s="5">
        <v>140.12</v>
      </c>
      <c r="O11" s="5">
        <v>12.34</v>
      </c>
      <c r="P11" s="5">
        <v>190.67</v>
      </c>
      <c r="Q11" s="5">
        <v>60.23</v>
      </c>
      <c r="R11" s="5">
        <v>1.05</v>
      </c>
    </row>
    <row r="12" spans="3:18" x14ac:dyDescent="0.3">
      <c r="C12" s="4" t="s">
        <v>20</v>
      </c>
      <c r="D12" s="4">
        <v>36.4</v>
      </c>
      <c r="E12" s="5">
        <v>8.6300000000000008</v>
      </c>
      <c r="F12" s="5">
        <v>2980</v>
      </c>
      <c r="G12" s="5">
        <v>4735</v>
      </c>
      <c r="H12" s="5">
        <v>2000</v>
      </c>
      <c r="I12" s="5">
        <v>780.54</v>
      </c>
      <c r="J12" s="5">
        <v>14.8</v>
      </c>
      <c r="K12" s="5">
        <v>268.37</v>
      </c>
      <c r="L12" s="5">
        <v>310.24</v>
      </c>
      <c r="M12" s="5">
        <v>390.47</v>
      </c>
      <c r="N12" s="5">
        <v>110.78</v>
      </c>
      <c r="O12" s="5">
        <v>20.45</v>
      </c>
      <c r="P12" s="5">
        <v>150.12</v>
      </c>
      <c r="Q12" s="5">
        <v>42.34</v>
      </c>
      <c r="R12" s="5">
        <v>0.47</v>
      </c>
    </row>
    <row r="13" spans="3:18" x14ac:dyDescent="0.3">
      <c r="C13" s="4" t="s">
        <v>21</v>
      </c>
      <c r="D13" s="4">
        <v>34.700000000000003</v>
      </c>
      <c r="E13" s="5">
        <v>7.25</v>
      </c>
      <c r="F13" s="5">
        <v>3160</v>
      </c>
      <c r="G13" s="5">
        <v>5128</v>
      </c>
      <c r="H13" s="5">
        <v>1460</v>
      </c>
      <c r="I13" s="5">
        <v>770.34</v>
      </c>
      <c r="J13" s="5">
        <v>15.27</v>
      </c>
      <c r="K13" s="5">
        <v>108.61</v>
      </c>
      <c r="L13" s="5">
        <v>290.55</v>
      </c>
      <c r="M13" s="5">
        <v>523.6</v>
      </c>
      <c r="N13" s="5">
        <v>115.98</v>
      </c>
      <c r="O13" s="5">
        <v>18.23</v>
      </c>
      <c r="P13" s="5">
        <v>160.44999999999999</v>
      </c>
      <c r="Q13" s="5">
        <v>52.12</v>
      </c>
      <c r="R13" s="5">
        <v>1.36</v>
      </c>
    </row>
    <row r="14" spans="3:18" x14ac:dyDescent="0.3">
      <c r="C14" s="4" t="s">
        <v>22</v>
      </c>
      <c r="D14" s="4">
        <v>36.200000000000003</v>
      </c>
      <c r="E14" s="5">
        <v>8.92</v>
      </c>
      <c r="F14" s="5">
        <v>3360</v>
      </c>
      <c r="G14" s="5">
        <v>5642</v>
      </c>
      <c r="H14" s="5">
        <v>2400</v>
      </c>
      <c r="I14" s="5">
        <v>1210.44</v>
      </c>
      <c r="J14" s="5">
        <v>13.47</v>
      </c>
      <c r="K14" s="5">
        <v>275.98</v>
      </c>
      <c r="L14" s="5">
        <v>58.79</v>
      </c>
      <c r="M14" s="5">
        <v>541.33000000000004</v>
      </c>
      <c r="N14" s="5">
        <v>135.66999999999999</v>
      </c>
      <c r="O14" s="5">
        <v>22.34</v>
      </c>
      <c r="P14" s="5">
        <v>180.23</v>
      </c>
      <c r="Q14" s="5">
        <v>50.45</v>
      </c>
      <c r="R14" s="5">
        <v>1.84</v>
      </c>
    </row>
    <row r="15" spans="3:18" x14ac:dyDescent="0.3">
      <c r="C15" s="4" t="s">
        <v>23</v>
      </c>
      <c r="D15" s="4">
        <v>35.6</v>
      </c>
      <c r="E15" s="5">
        <v>7.56</v>
      </c>
      <c r="F15" s="5">
        <v>3550</v>
      </c>
      <c r="G15" s="5">
        <v>5961</v>
      </c>
      <c r="H15" s="5">
        <v>820</v>
      </c>
      <c r="I15" s="5">
        <v>560.48</v>
      </c>
      <c r="J15" s="5">
        <v>4.4800000000000004</v>
      </c>
      <c r="K15" s="5">
        <v>133.69</v>
      </c>
      <c r="L15" s="5">
        <v>298.94</v>
      </c>
      <c r="M15" s="5">
        <v>625.58000000000004</v>
      </c>
      <c r="N15" s="5">
        <v>125.12</v>
      </c>
      <c r="O15" s="5">
        <v>11.12</v>
      </c>
      <c r="P15" s="5">
        <v>170.89</v>
      </c>
      <c r="Q15" s="5">
        <v>58.67</v>
      </c>
      <c r="R15" s="5">
        <v>1.04</v>
      </c>
    </row>
    <row r="16" spans="3:18" x14ac:dyDescent="0.3">
      <c r="C16" s="4" t="s">
        <v>24</v>
      </c>
      <c r="D16" s="4">
        <v>33.4</v>
      </c>
      <c r="E16" s="5">
        <v>7.43</v>
      </c>
      <c r="F16" s="5">
        <v>3790</v>
      </c>
      <c r="G16" s="5">
        <v>6127</v>
      </c>
      <c r="H16" s="5">
        <v>1940</v>
      </c>
      <c r="I16" s="5">
        <v>1610.34</v>
      </c>
      <c r="J16" s="5">
        <v>16.2</v>
      </c>
      <c r="K16" s="5">
        <v>197.84</v>
      </c>
      <c r="L16" s="5">
        <v>376.24</v>
      </c>
      <c r="M16" s="5">
        <v>532.14</v>
      </c>
      <c r="N16" s="5">
        <v>140.44999999999999</v>
      </c>
      <c r="O16" s="5">
        <v>19.89</v>
      </c>
      <c r="P16" s="5">
        <v>190.78</v>
      </c>
      <c r="Q16" s="5">
        <v>48.56</v>
      </c>
      <c r="R16" s="5">
        <v>0.84</v>
      </c>
    </row>
    <row r="17" spans="3:18" x14ac:dyDescent="0.3">
      <c r="C17" s="4" t="s">
        <v>25</v>
      </c>
      <c r="D17" s="4">
        <v>35.9</v>
      </c>
      <c r="E17" s="5">
        <v>8.1199999999999992</v>
      </c>
      <c r="F17" s="5">
        <v>4120</v>
      </c>
      <c r="G17" s="5">
        <v>4583</v>
      </c>
      <c r="H17" s="5">
        <v>2760</v>
      </c>
      <c r="I17" s="5">
        <v>150.32</v>
      </c>
      <c r="J17" s="5">
        <v>10.8</v>
      </c>
      <c r="K17" s="5">
        <v>260.45</v>
      </c>
      <c r="L17" s="5">
        <v>420.34</v>
      </c>
      <c r="M17" s="5">
        <v>256.93</v>
      </c>
      <c r="N17" s="5">
        <v>130.78</v>
      </c>
      <c r="O17" s="5">
        <v>14.56</v>
      </c>
      <c r="P17" s="5">
        <v>160.22999999999999</v>
      </c>
      <c r="Q17" s="5">
        <v>47.45</v>
      </c>
      <c r="R17" s="5">
        <v>1.21</v>
      </c>
    </row>
    <row r="18" spans="3:18" x14ac:dyDescent="0.3">
      <c r="C18" s="4" t="s">
        <v>26</v>
      </c>
      <c r="D18" s="4">
        <v>35.299999999999997</v>
      </c>
      <c r="E18" s="5">
        <v>8.0500000000000007</v>
      </c>
      <c r="F18" s="5">
        <v>4260</v>
      </c>
      <c r="G18" s="5">
        <v>4929</v>
      </c>
      <c r="H18" s="5">
        <v>860</v>
      </c>
      <c r="I18" s="5">
        <v>780.14</v>
      </c>
      <c r="J18" s="5">
        <v>13.8</v>
      </c>
      <c r="K18" s="5">
        <v>73.459999999999994</v>
      </c>
      <c r="L18" s="5">
        <v>150.35</v>
      </c>
      <c r="M18" s="5">
        <v>654.32000000000005</v>
      </c>
      <c r="N18" s="5">
        <v>122.45</v>
      </c>
      <c r="O18" s="5">
        <v>17.670000000000002</v>
      </c>
      <c r="P18" s="5">
        <v>175.45</v>
      </c>
      <c r="Q18" s="5">
        <v>54.23</v>
      </c>
      <c r="R18" s="5">
        <v>1.65</v>
      </c>
    </row>
    <row r="19" spans="3:18" x14ac:dyDescent="0.3">
      <c r="C19" s="4" t="s">
        <v>27</v>
      </c>
      <c r="D19" s="4">
        <v>38</v>
      </c>
      <c r="E19" s="5">
        <v>7.67</v>
      </c>
      <c r="F19" s="5">
        <v>4500</v>
      </c>
      <c r="G19" s="5">
        <v>5348</v>
      </c>
      <c r="H19" s="5">
        <v>860</v>
      </c>
      <c r="I19" s="5">
        <v>440.88</v>
      </c>
      <c r="J19" s="5">
        <v>9.4</v>
      </c>
      <c r="K19" s="5">
        <v>187.73</v>
      </c>
      <c r="L19" s="5">
        <v>376.47</v>
      </c>
      <c r="M19" s="5">
        <v>840.14</v>
      </c>
      <c r="N19" s="5">
        <v>145.22999999999999</v>
      </c>
      <c r="O19" s="5">
        <v>13.45</v>
      </c>
      <c r="P19" s="5">
        <v>185.67</v>
      </c>
      <c r="Q19" s="5">
        <v>60.78</v>
      </c>
      <c r="R19" s="5">
        <v>0.87</v>
      </c>
    </row>
    <row r="20" spans="3:18" x14ac:dyDescent="0.3">
      <c r="C20" s="4" t="s">
        <v>28</v>
      </c>
      <c r="D20" s="4">
        <v>33.799999999999997</v>
      </c>
      <c r="E20" s="5">
        <v>7.8</v>
      </c>
      <c r="F20" s="5">
        <v>8450</v>
      </c>
      <c r="G20" s="5">
        <v>5472</v>
      </c>
      <c r="H20" s="5">
        <v>960</v>
      </c>
      <c r="I20" s="5">
        <v>620.78</v>
      </c>
      <c r="J20" s="5">
        <v>14.88</v>
      </c>
      <c r="K20" s="5">
        <v>117.28</v>
      </c>
      <c r="L20" s="5">
        <v>314.14999999999998</v>
      </c>
      <c r="M20" s="5">
        <v>512.34</v>
      </c>
      <c r="N20" s="5">
        <v>138.12</v>
      </c>
      <c r="O20" s="5">
        <v>21.45</v>
      </c>
      <c r="P20" s="5">
        <v>200.12</v>
      </c>
      <c r="Q20" s="5">
        <v>53.45</v>
      </c>
      <c r="R20" s="5">
        <v>1.47</v>
      </c>
    </row>
    <row r="21" spans="3:18" x14ac:dyDescent="0.3">
      <c r="C21" s="4" t="s">
        <v>29</v>
      </c>
      <c r="D21" s="4">
        <v>38.200000000000003</v>
      </c>
      <c r="E21" s="5">
        <v>9.9600000000000009</v>
      </c>
      <c r="F21" s="5">
        <v>4760</v>
      </c>
      <c r="G21" s="5">
        <v>6078</v>
      </c>
      <c r="H21" s="5">
        <v>2660</v>
      </c>
      <c r="I21" s="5">
        <v>1320.88</v>
      </c>
      <c r="J21" s="5">
        <v>7.84</v>
      </c>
      <c r="K21" s="5">
        <v>260.14</v>
      </c>
      <c r="L21" s="5">
        <v>270.86</v>
      </c>
      <c r="M21" s="5">
        <v>445.74</v>
      </c>
      <c r="N21" s="5">
        <v>125.34</v>
      </c>
      <c r="O21" s="5">
        <v>16.12</v>
      </c>
      <c r="P21" s="5">
        <v>168.34</v>
      </c>
      <c r="Q21" s="5">
        <v>51.78</v>
      </c>
      <c r="R21" s="5">
        <v>1.25</v>
      </c>
    </row>
    <row r="22" spans="3:18" x14ac:dyDescent="0.3">
      <c r="C22" s="4" t="s">
        <v>30</v>
      </c>
      <c r="D22" s="4">
        <v>36.200000000000003</v>
      </c>
      <c r="E22" s="5">
        <v>8.14</v>
      </c>
      <c r="F22" s="5">
        <v>5230</v>
      </c>
      <c r="G22" s="5">
        <v>7153</v>
      </c>
      <c r="H22" s="5">
        <v>1440</v>
      </c>
      <c r="I22" s="5">
        <v>550.55999999999995</v>
      </c>
      <c r="J22" s="5">
        <v>3.8</v>
      </c>
      <c r="K22" s="5">
        <v>234.22</v>
      </c>
      <c r="L22" s="5">
        <v>460.41</v>
      </c>
      <c r="M22" s="5">
        <v>503.54</v>
      </c>
      <c r="N22" s="5">
        <v>130.66999999999999</v>
      </c>
      <c r="O22" s="5">
        <v>10.78</v>
      </c>
      <c r="P22" s="5">
        <v>180.67</v>
      </c>
      <c r="Q22" s="5">
        <v>59.23</v>
      </c>
      <c r="R22" s="5">
        <v>1.23</v>
      </c>
    </row>
    <row r="23" spans="3:18" x14ac:dyDescent="0.3">
      <c r="C23" s="4" t="s">
        <v>31</v>
      </c>
      <c r="D23" s="4">
        <v>37.299999999999997</v>
      </c>
      <c r="E23" s="5">
        <v>10.32</v>
      </c>
      <c r="F23" s="5">
        <v>5640</v>
      </c>
      <c r="G23" s="5">
        <v>6784</v>
      </c>
      <c r="H23" s="5">
        <v>860</v>
      </c>
      <c r="I23" s="5">
        <v>860.34</v>
      </c>
      <c r="J23" s="5">
        <v>13.6</v>
      </c>
      <c r="K23" s="5">
        <v>187.99</v>
      </c>
      <c r="L23" s="5">
        <v>132.78</v>
      </c>
      <c r="M23" s="5">
        <v>568.62</v>
      </c>
      <c r="N23" s="5">
        <v>140.22999999999999</v>
      </c>
      <c r="O23" s="5">
        <v>18.45</v>
      </c>
      <c r="P23" s="5">
        <v>190.45</v>
      </c>
      <c r="Q23" s="5">
        <v>55.12</v>
      </c>
      <c r="R23" s="5">
        <v>1.54</v>
      </c>
    </row>
    <row r="24" spans="3:18" x14ac:dyDescent="0.3">
      <c r="C24" s="4" t="s">
        <v>32</v>
      </c>
      <c r="D24" s="4">
        <v>36.299999999999997</v>
      </c>
      <c r="E24" s="5">
        <v>7.88</v>
      </c>
      <c r="F24" s="5">
        <v>5940</v>
      </c>
      <c r="G24" s="5">
        <v>7362</v>
      </c>
      <c r="H24" s="5">
        <v>2040</v>
      </c>
      <c r="I24" s="5">
        <v>1289.32</v>
      </c>
      <c r="J24" s="5">
        <v>9.84</v>
      </c>
      <c r="K24" s="5">
        <v>120.85</v>
      </c>
      <c r="L24" s="5">
        <v>110.34</v>
      </c>
      <c r="M24" s="5">
        <v>532.65</v>
      </c>
      <c r="N24" s="5">
        <v>135.12</v>
      </c>
      <c r="O24" s="5">
        <v>12.23</v>
      </c>
      <c r="P24" s="5">
        <v>172.89</v>
      </c>
      <c r="Q24" s="5">
        <v>50.45</v>
      </c>
      <c r="R24" s="5">
        <v>1.35</v>
      </c>
    </row>
    <row r="25" spans="3:18" x14ac:dyDescent="0.3">
      <c r="C25" s="4" t="s">
        <v>33</v>
      </c>
      <c r="D25" s="4">
        <v>35.200000000000003</v>
      </c>
      <c r="E25" s="5">
        <v>8.99</v>
      </c>
      <c r="F25" s="5">
        <v>6380</v>
      </c>
      <c r="G25" s="5">
        <v>6847</v>
      </c>
      <c r="H25" s="5">
        <v>360</v>
      </c>
      <c r="I25" s="5">
        <v>420.12</v>
      </c>
      <c r="J25" s="5">
        <v>8.1999999999999993</v>
      </c>
      <c r="K25" s="5">
        <v>165.32</v>
      </c>
      <c r="L25" s="5">
        <v>440.39</v>
      </c>
      <c r="M25" s="5">
        <v>452.32</v>
      </c>
      <c r="N25" s="5">
        <v>130.12</v>
      </c>
      <c r="O25" s="5">
        <v>14.67</v>
      </c>
      <c r="P25" s="5">
        <v>165.23</v>
      </c>
      <c r="Q25" s="5">
        <v>49.12</v>
      </c>
      <c r="R25" s="5">
        <v>0.98</v>
      </c>
    </row>
    <row r="26" spans="3:18" x14ac:dyDescent="0.3">
      <c r="C26" s="4" t="s">
        <v>34</v>
      </c>
      <c r="D26" s="4">
        <v>35.9</v>
      </c>
      <c r="E26" s="5">
        <v>7.69</v>
      </c>
      <c r="F26" s="5">
        <v>6260</v>
      </c>
      <c r="G26" s="5">
        <v>7236</v>
      </c>
      <c r="H26" s="5">
        <v>1100</v>
      </c>
      <c r="I26" s="5">
        <v>1280.8800000000001</v>
      </c>
      <c r="J26" s="5">
        <v>7.4</v>
      </c>
      <c r="K26" s="5">
        <v>223.15</v>
      </c>
      <c r="L26" s="5">
        <v>190.15</v>
      </c>
      <c r="M26" s="5">
        <v>578.61</v>
      </c>
      <c r="N26" s="5">
        <v>120.89</v>
      </c>
      <c r="O26" s="5">
        <v>20.12</v>
      </c>
      <c r="P26" s="5">
        <v>180.23</v>
      </c>
      <c r="Q26" s="5">
        <v>48.45</v>
      </c>
      <c r="R26" s="5">
        <v>1.02</v>
      </c>
    </row>
    <row r="27" spans="3:18" x14ac:dyDescent="0.3">
      <c r="C27" s="4" t="s">
        <v>35</v>
      </c>
      <c r="D27" s="4">
        <v>30.2</v>
      </c>
      <c r="E27" s="5">
        <v>8.0399999999999991</v>
      </c>
      <c r="F27" s="5">
        <v>6470</v>
      </c>
      <c r="G27" s="5">
        <v>7524</v>
      </c>
      <c r="H27" s="5">
        <v>2600</v>
      </c>
      <c r="I27" s="5">
        <v>490.26</v>
      </c>
      <c r="J27" s="5">
        <v>18.739999999999998</v>
      </c>
      <c r="K27" s="5">
        <v>234.63</v>
      </c>
      <c r="L27" s="5">
        <v>410.24</v>
      </c>
      <c r="M27" s="5">
        <v>361.78</v>
      </c>
      <c r="N27" s="5">
        <v>140.78</v>
      </c>
      <c r="O27" s="5">
        <v>19.34</v>
      </c>
      <c r="P27" s="5">
        <v>175.67</v>
      </c>
      <c r="Q27" s="5">
        <v>60.34</v>
      </c>
      <c r="R27" s="5">
        <v>0.65</v>
      </c>
    </row>
    <row r="28" spans="3:18" x14ac:dyDescent="0.3">
      <c r="C28" s="4" t="s">
        <v>36</v>
      </c>
      <c r="D28" s="4">
        <v>35.5</v>
      </c>
      <c r="E28" s="5">
        <v>7.49</v>
      </c>
      <c r="F28" s="5">
        <v>6650</v>
      </c>
      <c r="G28" s="5">
        <v>7865</v>
      </c>
      <c r="H28" s="5">
        <v>720</v>
      </c>
      <c r="I28" s="5">
        <v>690.88</v>
      </c>
      <c r="J28" s="5">
        <v>8.6</v>
      </c>
      <c r="K28" s="5">
        <v>186.74</v>
      </c>
      <c r="L28" s="5">
        <v>320.41000000000003</v>
      </c>
      <c r="M28" s="5">
        <v>580.65</v>
      </c>
      <c r="N28" s="5">
        <v>125.12</v>
      </c>
      <c r="O28" s="5">
        <v>16.45</v>
      </c>
      <c r="P28" s="5">
        <v>168.45</v>
      </c>
      <c r="Q28" s="5">
        <v>55.78</v>
      </c>
      <c r="R28" s="5">
        <v>1.54</v>
      </c>
    </row>
    <row r="29" spans="3:18" x14ac:dyDescent="0.3">
      <c r="C29" s="4" t="s">
        <v>37</v>
      </c>
      <c r="D29" s="4">
        <v>33.200000000000003</v>
      </c>
      <c r="E29" s="5">
        <v>10.25</v>
      </c>
      <c r="F29" s="5">
        <v>9460</v>
      </c>
      <c r="G29" s="5">
        <v>4253</v>
      </c>
      <c r="H29" s="5">
        <v>1880</v>
      </c>
      <c r="I29" s="5">
        <v>1480.67</v>
      </c>
      <c r="J29" s="5">
        <v>10.6</v>
      </c>
      <c r="K29" s="5">
        <v>251.42</v>
      </c>
      <c r="L29" s="5">
        <v>295.66000000000003</v>
      </c>
      <c r="M29" s="5">
        <v>452.36</v>
      </c>
      <c r="N29" s="5">
        <v>130.56</v>
      </c>
      <c r="O29" s="5">
        <v>14.12</v>
      </c>
      <c r="P29" s="5">
        <v>170.67</v>
      </c>
      <c r="Q29" s="5">
        <v>54.23</v>
      </c>
      <c r="R29" s="5">
        <v>1.36</v>
      </c>
    </row>
    <row r="30" spans="3:18" x14ac:dyDescent="0.3">
      <c r="C30" s="4" t="s">
        <v>38</v>
      </c>
      <c r="D30" s="4">
        <v>33.6</v>
      </c>
      <c r="E30" s="5">
        <v>7.72</v>
      </c>
      <c r="F30" s="5">
        <v>7300</v>
      </c>
      <c r="G30" s="5">
        <v>5618</v>
      </c>
      <c r="H30" s="5">
        <v>2560</v>
      </c>
      <c r="I30" s="5">
        <v>740.88</v>
      </c>
      <c r="J30" s="5">
        <v>14</v>
      </c>
      <c r="K30" s="5">
        <v>135.66</v>
      </c>
      <c r="L30" s="5">
        <v>58.88</v>
      </c>
      <c r="M30" s="5">
        <v>487.66</v>
      </c>
      <c r="N30" s="5">
        <v>125.89</v>
      </c>
      <c r="O30" s="5">
        <v>15.34</v>
      </c>
      <c r="P30" s="5">
        <v>160.44999999999999</v>
      </c>
      <c r="Q30" s="5">
        <v>57.12</v>
      </c>
      <c r="R30" s="5">
        <v>0.87</v>
      </c>
    </row>
    <row r="31" spans="3:18" x14ac:dyDescent="0.3">
      <c r="C31" s="4" t="s">
        <v>39</v>
      </c>
      <c r="D31" s="4">
        <v>32.4</v>
      </c>
      <c r="E31" s="5">
        <v>7.55</v>
      </c>
      <c r="F31" s="5">
        <v>7420</v>
      </c>
      <c r="G31" s="5">
        <v>5921</v>
      </c>
      <c r="H31" s="5">
        <v>980</v>
      </c>
      <c r="I31" s="5">
        <v>580.55999999999995</v>
      </c>
      <c r="J31" s="5">
        <v>12.4</v>
      </c>
      <c r="K31" s="5">
        <v>91.81</v>
      </c>
      <c r="L31" s="5">
        <v>220.45</v>
      </c>
      <c r="M31" s="5">
        <v>520.47</v>
      </c>
      <c r="N31" s="5">
        <v>140.12</v>
      </c>
      <c r="O31" s="5">
        <v>18.23</v>
      </c>
      <c r="P31" s="5">
        <v>180.23</v>
      </c>
      <c r="Q31" s="5">
        <v>50.67</v>
      </c>
      <c r="R31" s="5">
        <v>0.47</v>
      </c>
    </row>
    <row r="32" spans="3:18" x14ac:dyDescent="0.3">
      <c r="C32" s="4" t="s">
        <v>40</v>
      </c>
      <c r="D32" s="4">
        <v>30.9</v>
      </c>
      <c r="E32" s="5">
        <v>8.01</v>
      </c>
      <c r="F32" s="5">
        <v>7680</v>
      </c>
      <c r="G32" s="5">
        <v>1531</v>
      </c>
      <c r="H32" s="5">
        <v>640</v>
      </c>
      <c r="I32" s="5">
        <v>140.88</v>
      </c>
      <c r="J32" s="5">
        <v>7.2</v>
      </c>
      <c r="K32" s="5">
        <v>180.62</v>
      </c>
      <c r="L32" s="5">
        <v>98.94</v>
      </c>
      <c r="M32" s="5">
        <v>777.41</v>
      </c>
      <c r="N32" s="5">
        <v>115.78</v>
      </c>
      <c r="O32" s="5">
        <v>22.45</v>
      </c>
      <c r="P32" s="5">
        <v>150.78</v>
      </c>
      <c r="Q32" s="5">
        <v>52.34</v>
      </c>
      <c r="R32" s="5">
        <v>1.35</v>
      </c>
    </row>
    <row r="33" spans="3:18" x14ac:dyDescent="0.3">
      <c r="C33" s="4" t="s">
        <v>41</v>
      </c>
      <c r="D33" s="4">
        <v>32.4</v>
      </c>
      <c r="E33" s="5">
        <v>7.8</v>
      </c>
      <c r="F33" s="5">
        <v>7920</v>
      </c>
      <c r="G33" s="5">
        <v>4846</v>
      </c>
      <c r="H33" s="5">
        <v>2320</v>
      </c>
      <c r="I33" s="5">
        <v>1580.88</v>
      </c>
      <c r="J33" s="5">
        <v>5.62</v>
      </c>
      <c r="K33" s="5">
        <v>204.87</v>
      </c>
      <c r="L33" s="5">
        <v>280.56</v>
      </c>
      <c r="M33" s="5">
        <v>531.12</v>
      </c>
      <c r="N33" s="5">
        <v>130.66999999999999</v>
      </c>
      <c r="O33" s="5">
        <v>13.89</v>
      </c>
      <c r="P33" s="5">
        <v>170.45</v>
      </c>
      <c r="Q33" s="5">
        <v>48.12</v>
      </c>
      <c r="R33" s="5">
        <v>1.45</v>
      </c>
    </row>
    <row r="34" spans="3:18" x14ac:dyDescent="0.3">
      <c r="C34" s="4" t="s">
        <v>42</v>
      </c>
      <c r="D34" s="4">
        <v>36.5</v>
      </c>
      <c r="E34" s="5">
        <v>7.34</v>
      </c>
      <c r="F34" s="5">
        <v>8190</v>
      </c>
      <c r="G34" s="5">
        <v>5034</v>
      </c>
      <c r="H34" s="5">
        <v>2080</v>
      </c>
      <c r="I34" s="5">
        <v>1720.88</v>
      </c>
      <c r="J34" s="5">
        <v>10.4</v>
      </c>
      <c r="K34" s="5">
        <v>125.68</v>
      </c>
      <c r="L34" s="5">
        <v>320.32</v>
      </c>
      <c r="M34" s="5">
        <v>695.36</v>
      </c>
      <c r="N34" s="5">
        <v>135.22999999999999</v>
      </c>
      <c r="O34" s="5">
        <v>12.34</v>
      </c>
      <c r="P34" s="5">
        <v>160.66999999999999</v>
      </c>
      <c r="Q34" s="5">
        <v>56.78</v>
      </c>
      <c r="R34" s="5">
        <v>1.55</v>
      </c>
    </row>
    <row r="35" spans="3:18" x14ac:dyDescent="0.3">
      <c r="C35" s="4" t="s">
        <v>43</v>
      </c>
      <c r="D35" s="4">
        <v>32.799999999999997</v>
      </c>
      <c r="E35" s="5">
        <v>7.98</v>
      </c>
      <c r="F35" s="5">
        <v>8370</v>
      </c>
      <c r="G35" s="5">
        <v>5213</v>
      </c>
      <c r="H35" s="5">
        <v>720</v>
      </c>
      <c r="I35" s="5">
        <v>770.45</v>
      </c>
      <c r="J35" s="5">
        <v>15</v>
      </c>
      <c r="K35" s="5">
        <v>178.58</v>
      </c>
      <c r="L35" s="5">
        <v>390.66</v>
      </c>
      <c r="M35" s="5">
        <v>472.65</v>
      </c>
      <c r="N35" s="5">
        <v>130.44999999999999</v>
      </c>
      <c r="O35" s="5">
        <v>10.78</v>
      </c>
      <c r="P35" s="5">
        <v>155.88999999999999</v>
      </c>
      <c r="Q35" s="5">
        <v>50.23</v>
      </c>
      <c r="R35" s="5">
        <v>1.25</v>
      </c>
    </row>
    <row r="36" spans="3:18" x14ac:dyDescent="0.3">
      <c r="C36" s="4" t="s">
        <v>44</v>
      </c>
      <c r="D36" s="4">
        <v>33</v>
      </c>
      <c r="E36" s="5">
        <v>7.64</v>
      </c>
      <c r="F36" s="5">
        <v>8660</v>
      </c>
      <c r="G36" s="5">
        <v>6019</v>
      </c>
      <c r="H36" s="5">
        <v>1960</v>
      </c>
      <c r="I36" s="5">
        <v>1670.45</v>
      </c>
      <c r="J36" s="5">
        <v>11.4</v>
      </c>
      <c r="K36" s="5">
        <v>192.74</v>
      </c>
      <c r="L36" s="5">
        <v>290.74</v>
      </c>
      <c r="M36" s="5">
        <v>475.36</v>
      </c>
      <c r="N36" s="5">
        <v>120.34</v>
      </c>
      <c r="O36" s="5">
        <v>14.23</v>
      </c>
      <c r="P36" s="5">
        <v>170.56</v>
      </c>
      <c r="Q36" s="5">
        <v>49.12</v>
      </c>
      <c r="R36" s="5">
        <v>0.65</v>
      </c>
    </row>
    <row r="37" spans="3:18" x14ac:dyDescent="0.3">
      <c r="C37" s="4" t="s">
        <v>45</v>
      </c>
      <c r="D37" s="4">
        <v>34.1</v>
      </c>
      <c r="E37" s="5">
        <v>8.76</v>
      </c>
      <c r="F37" s="5">
        <v>8850</v>
      </c>
      <c r="G37" s="5">
        <v>7025</v>
      </c>
      <c r="H37" s="5">
        <v>2070</v>
      </c>
      <c r="I37" s="5">
        <v>1280.8800000000001</v>
      </c>
      <c r="J37" s="5">
        <v>16.600000000000001</v>
      </c>
      <c r="K37" s="5">
        <v>202.13</v>
      </c>
      <c r="L37" s="5">
        <v>282.52999999999997</v>
      </c>
      <c r="M37" s="5">
        <v>684.21</v>
      </c>
      <c r="N37" s="5">
        <v>130.78</v>
      </c>
      <c r="O37" s="5">
        <v>16.45</v>
      </c>
      <c r="P37" s="5">
        <v>180.12</v>
      </c>
      <c r="Q37" s="5">
        <v>58.23</v>
      </c>
      <c r="R37" s="5">
        <v>1.36</v>
      </c>
    </row>
    <row r="38" spans="3:18" x14ac:dyDescent="0.3">
      <c r="C38" s="4" t="s">
        <v>46</v>
      </c>
      <c r="D38" s="4">
        <v>30.8</v>
      </c>
      <c r="E38" s="5">
        <v>8.15</v>
      </c>
      <c r="F38" s="5">
        <v>9320</v>
      </c>
      <c r="G38" s="5">
        <v>8423</v>
      </c>
      <c r="H38" s="5">
        <v>2760</v>
      </c>
      <c r="I38" s="5">
        <v>450.98</v>
      </c>
      <c r="J38" s="5">
        <v>12.8</v>
      </c>
      <c r="K38" s="5">
        <v>215.94</v>
      </c>
      <c r="L38" s="5">
        <v>370.86</v>
      </c>
      <c r="M38" s="5">
        <v>532.74</v>
      </c>
      <c r="N38" s="5">
        <v>140.12</v>
      </c>
      <c r="O38" s="5">
        <v>19.670000000000002</v>
      </c>
      <c r="P38" s="5">
        <v>190.78</v>
      </c>
      <c r="Q38" s="5">
        <v>55.45</v>
      </c>
      <c r="R38" s="5">
        <v>2.54</v>
      </c>
    </row>
    <row r="39" spans="3:18" x14ac:dyDescent="0.3">
      <c r="C39" s="4" t="s">
        <v>47</v>
      </c>
      <c r="D39" s="4">
        <v>31.6</v>
      </c>
      <c r="E39" s="5">
        <v>7.88</v>
      </c>
      <c r="F39" s="5">
        <v>9240</v>
      </c>
      <c r="G39" s="5">
        <v>7651</v>
      </c>
      <c r="H39" s="5">
        <v>1820</v>
      </c>
      <c r="I39" s="5">
        <v>1395.48</v>
      </c>
      <c r="J39" s="5">
        <v>14.6</v>
      </c>
      <c r="K39" s="5">
        <v>190.48</v>
      </c>
      <c r="L39" s="5">
        <v>342.57</v>
      </c>
      <c r="M39" s="5">
        <v>631.69000000000005</v>
      </c>
      <c r="N39" s="5">
        <v>115.23</v>
      </c>
      <c r="O39" s="5">
        <v>11.45</v>
      </c>
      <c r="P39" s="5">
        <v>160.22999999999999</v>
      </c>
      <c r="Q39" s="5">
        <v>47.67</v>
      </c>
      <c r="R39" s="5">
        <v>2.35</v>
      </c>
    </row>
    <row r="40" spans="3:18" x14ac:dyDescent="0.3">
      <c r="C40" s="4" t="s">
        <v>48</v>
      </c>
      <c r="D40" s="4">
        <v>33.6</v>
      </c>
      <c r="E40" s="5">
        <v>8.2200000000000006</v>
      </c>
      <c r="F40" s="5">
        <v>9420</v>
      </c>
      <c r="G40" s="5">
        <v>8165</v>
      </c>
      <c r="H40" s="5">
        <v>2180</v>
      </c>
      <c r="I40" s="5">
        <v>532.76</v>
      </c>
      <c r="J40" s="5">
        <v>11</v>
      </c>
      <c r="K40" s="5">
        <v>98.21</v>
      </c>
      <c r="L40" s="5">
        <v>300.43</v>
      </c>
      <c r="M40" s="5">
        <v>471.65</v>
      </c>
      <c r="N40" s="5">
        <v>125.45</v>
      </c>
      <c r="O40" s="5">
        <v>14.12</v>
      </c>
      <c r="P40" s="5">
        <v>155.78</v>
      </c>
      <c r="Q40" s="5">
        <v>48.23</v>
      </c>
      <c r="R40" s="5">
        <v>1.87</v>
      </c>
    </row>
    <row r="41" spans="3:18" x14ac:dyDescent="0.3">
      <c r="C41" s="4" t="s">
        <v>49</v>
      </c>
      <c r="D41" s="4">
        <v>34.6</v>
      </c>
      <c r="E41" s="5">
        <v>7.53</v>
      </c>
      <c r="F41" s="5">
        <v>9760</v>
      </c>
      <c r="G41" s="5">
        <v>8324</v>
      </c>
      <c r="H41" s="5">
        <v>1940</v>
      </c>
      <c r="I41" s="5">
        <v>1684.32</v>
      </c>
      <c r="J41" s="5">
        <v>10.8</v>
      </c>
      <c r="K41" s="5">
        <v>157.86000000000001</v>
      </c>
      <c r="L41" s="5">
        <v>280.98</v>
      </c>
      <c r="M41" s="5">
        <v>553.46</v>
      </c>
      <c r="N41" s="5">
        <v>135.66999999999999</v>
      </c>
      <c r="O41" s="5">
        <v>16.23</v>
      </c>
      <c r="P41" s="5">
        <v>180.45</v>
      </c>
      <c r="Q41" s="5">
        <v>52.12</v>
      </c>
      <c r="R41" s="5">
        <v>1.25</v>
      </c>
    </row>
    <row r="42" spans="3:18" x14ac:dyDescent="0.3">
      <c r="C42" s="4" t="s">
        <v>50</v>
      </c>
      <c r="D42" s="4">
        <v>35.1</v>
      </c>
      <c r="E42" s="5">
        <v>8.32</v>
      </c>
      <c r="F42" s="5">
        <v>9630</v>
      </c>
      <c r="G42" s="5">
        <v>8729</v>
      </c>
      <c r="H42" s="5">
        <v>340</v>
      </c>
      <c r="I42" s="5">
        <v>540.66</v>
      </c>
      <c r="J42" s="5">
        <v>5.6</v>
      </c>
      <c r="K42" s="5">
        <v>210.34</v>
      </c>
      <c r="L42" s="5">
        <v>78.97</v>
      </c>
      <c r="M42" s="5">
        <v>685.69</v>
      </c>
      <c r="N42" s="5">
        <v>130.44999999999999</v>
      </c>
      <c r="O42" s="5">
        <v>13.56</v>
      </c>
      <c r="P42" s="5">
        <v>170.67</v>
      </c>
      <c r="Q42" s="5">
        <v>50.45</v>
      </c>
      <c r="R42" s="5">
        <v>1.35</v>
      </c>
    </row>
    <row r="43" spans="3:18" x14ac:dyDescent="0.3">
      <c r="C43" s="4" t="s">
        <v>51</v>
      </c>
      <c r="D43" s="4">
        <v>32.6</v>
      </c>
      <c r="E43" s="5">
        <v>10.92</v>
      </c>
      <c r="F43" s="5">
        <v>10120</v>
      </c>
      <c r="G43" s="5">
        <v>9038</v>
      </c>
      <c r="H43" s="5">
        <v>1280</v>
      </c>
      <c r="I43" s="5">
        <v>950.32</v>
      </c>
      <c r="J43" s="5">
        <v>17.399999999999999</v>
      </c>
      <c r="K43" s="5">
        <v>60.38</v>
      </c>
      <c r="L43" s="5">
        <v>420.14</v>
      </c>
      <c r="M43" s="5">
        <v>708.49</v>
      </c>
      <c r="N43" s="5">
        <v>120.12</v>
      </c>
      <c r="O43" s="5">
        <v>15.78</v>
      </c>
      <c r="P43" s="5">
        <v>160.44999999999999</v>
      </c>
      <c r="Q43" s="5">
        <v>58.23</v>
      </c>
      <c r="R43" s="5">
        <v>0.65</v>
      </c>
    </row>
    <row r="44" spans="3:18" x14ac:dyDescent="0.3">
      <c r="C44" s="4" t="s">
        <v>52</v>
      </c>
      <c r="D44" s="4">
        <v>32.9</v>
      </c>
      <c r="E44" s="5">
        <v>7.45</v>
      </c>
      <c r="F44" s="5">
        <v>10350</v>
      </c>
      <c r="G44" s="5">
        <v>8531</v>
      </c>
      <c r="H44" s="5">
        <v>1820</v>
      </c>
      <c r="I44" s="5">
        <v>1180.78</v>
      </c>
      <c r="J44" s="5">
        <v>9.2899999999999991</v>
      </c>
      <c r="K44" s="5">
        <v>109.39</v>
      </c>
      <c r="L44" s="5">
        <v>340.8</v>
      </c>
      <c r="M44" s="5">
        <v>540.66</v>
      </c>
      <c r="N44" s="5">
        <v>140.56</v>
      </c>
      <c r="O44" s="5">
        <v>17.34</v>
      </c>
      <c r="P44" s="5">
        <v>175.23</v>
      </c>
      <c r="Q44" s="5">
        <v>53.45</v>
      </c>
      <c r="R44" s="5">
        <v>0.25</v>
      </c>
    </row>
    <row r="45" spans="3:18" x14ac:dyDescent="0.3">
      <c r="C45" s="4" t="s">
        <v>53</v>
      </c>
      <c r="D45" s="4">
        <v>31.7</v>
      </c>
      <c r="E45" s="5">
        <v>8.1199999999999992</v>
      </c>
      <c r="F45" s="5">
        <v>10560</v>
      </c>
      <c r="G45" s="5">
        <v>8867</v>
      </c>
      <c r="H45" s="5">
        <v>860</v>
      </c>
      <c r="I45" s="5">
        <v>920.84</v>
      </c>
      <c r="J45" s="5">
        <v>5.84</v>
      </c>
      <c r="K45" s="5">
        <v>141.77000000000001</v>
      </c>
      <c r="L45" s="5">
        <v>460.41</v>
      </c>
      <c r="M45" s="5">
        <v>684.95</v>
      </c>
      <c r="N45" s="5">
        <v>125.12</v>
      </c>
      <c r="O45" s="5">
        <v>12.45</v>
      </c>
      <c r="P45" s="5">
        <v>165.12</v>
      </c>
      <c r="Q45" s="5">
        <v>49.67</v>
      </c>
      <c r="R45" s="5">
        <v>1.02</v>
      </c>
    </row>
    <row r="46" spans="3:18" x14ac:dyDescent="0.3">
      <c r="C46" s="4" t="s">
        <v>54</v>
      </c>
      <c r="D46" s="4">
        <v>36.1</v>
      </c>
      <c r="E46" s="5">
        <v>7.29</v>
      </c>
      <c r="F46" s="5">
        <v>10800</v>
      </c>
      <c r="G46" s="5">
        <v>8649</v>
      </c>
      <c r="H46" s="5">
        <v>1360</v>
      </c>
      <c r="I46" s="5">
        <v>1090.67</v>
      </c>
      <c r="J46" s="5">
        <v>8.68</v>
      </c>
      <c r="K46" s="5">
        <v>229.88</v>
      </c>
      <c r="L46" s="5">
        <v>340.15</v>
      </c>
      <c r="M46" s="5">
        <v>630.47</v>
      </c>
      <c r="N46" s="5">
        <v>130.78</v>
      </c>
      <c r="O46" s="5">
        <v>16.670000000000002</v>
      </c>
      <c r="P46" s="5">
        <v>185.78</v>
      </c>
      <c r="Q46" s="5">
        <v>50.23</v>
      </c>
      <c r="R46" s="5">
        <v>1.5</v>
      </c>
    </row>
    <row r="47" spans="3:18" x14ac:dyDescent="0.3">
      <c r="C47" s="4" t="s">
        <v>55</v>
      </c>
      <c r="D47" s="4">
        <v>37.6</v>
      </c>
      <c r="E47" s="5">
        <v>8.1</v>
      </c>
      <c r="F47" s="5">
        <v>10960</v>
      </c>
      <c r="G47" s="5">
        <v>8926</v>
      </c>
      <c r="H47" s="5">
        <v>1000</v>
      </c>
      <c r="I47" s="5">
        <v>770.78</v>
      </c>
      <c r="J47" s="5">
        <v>14.4</v>
      </c>
      <c r="K47" s="5">
        <v>236.93</v>
      </c>
      <c r="L47" s="5">
        <v>210.61</v>
      </c>
      <c r="M47" s="5">
        <v>583.14</v>
      </c>
      <c r="N47" s="5">
        <v>115.34</v>
      </c>
      <c r="O47" s="5">
        <v>18.23</v>
      </c>
      <c r="P47" s="5">
        <v>155.66999999999999</v>
      </c>
      <c r="Q47" s="5">
        <v>56.45</v>
      </c>
      <c r="R47" s="5">
        <v>1.6</v>
      </c>
    </row>
    <row r="48" spans="3:18" x14ac:dyDescent="0.3">
      <c r="C48" s="4" t="s">
        <v>56</v>
      </c>
      <c r="D48" s="4">
        <v>36.200000000000003</v>
      </c>
      <c r="E48" s="5">
        <v>8.35</v>
      </c>
      <c r="F48" s="5">
        <v>11000</v>
      </c>
      <c r="G48" s="5">
        <v>2781</v>
      </c>
      <c r="H48" s="5">
        <v>2360</v>
      </c>
      <c r="I48" s="5">
        <v>1280.1400000000001</v>
      </c>
      <c r="J48" s="5">
        <v>11.8</v>
      </c>
      <c r="K48" s="5">
        <v>175.23</v>
      </c>
      <c r="L48" s="5">
        <v>324.56</v>
      </c>
      <c r="M48" s="5">
        <v>486.25</v>
      </c>
      <c r="N48" s="5">
        <v>130.12</v>
      </c>
      <c r="O48" s="5">
        <v>10.89</v>
      </c>
      <c r="P48" s="5">
        <v>160.12</v>
      </c>
      <c r="Q48" s="5">
        <v>52.34</v>
      </c>
      <c r="R48" s="5">
        <v>1.55</v>
      </c>
    </row>
    <row r="49" spans="3:18" x14ac:dyDescent="0.3">
      <c r="C49" s="4" t="s">
        <v>57</v>
      </c>
      <c r="D49" s="4">
        <v>34.6</v>
      </c>
      <c r="E49" s="5">
        <v>9.81</v>
      </c>
      <c r="F49" s="5">
        <v>2104</v>
      </c>
      <c r="G49" s="5">
        <v>3187</v>
      </c>
      <c r="H49" s="5">
        <v>2220</v>
      </c>
      <c r="I49" s="5">
        <v>290.56</v>
      </c>
      <c r="J49" s="5">
        <v>6.8</v>
      </c>
      <c r="K49" s="5">
        <v>91.56</v>
      </c>
      <c r="L49" s="5">
        <v>290.75</v>
      </c>
      <c r="M49" s="5">
        <v>585.65</v>
      </c>
      <c r="N49" s="5">
        <v>125.45</v>
      </c>
      <c r="O49" s="5">
        <v>14.45</v>
      </c>
      <c r="P49" s="5">
        <v>175.23</v>
      </c>
      <c r="Q49" s="5">
        <v>48.12</v>
      </c>
      <c r="R49" s="5">
        <v>1.25</v>
      </c>
    </row>
    <row r="50" spans="3:18" x14ac:dyDescent="0.3">
      <c r="C50" s="4" t="s">
        <v>58</v>
      </c>
      <c r="D50" s="4">
        <v>34.1</v>
      </c>
      <c r="E50" s="5">
        <v>7.73</v>
      </c>
      <c r="F50" s="5">
        <v>2560</v>
      </c>
      <c r="G50" s="5">
        <v>3359</v>
      </c>
      <c r="H50" s="5">
        <v>1840</v>
      </c>
      <c r="I50" s="5">
        <v>390.54</v>
      </c>
      <c r="J50" s="5">
        <v>4.2</v>
      </c>
      <c r="K50" s="5">
        <v>75.33</v>
      </c>
      <c r="L50" s="5">
        <v>285.16000000000003</v>
      </c>
      <c r="M50" s="5">
        <v>586.14</v>
      </c>
      <c r="N50" s="5">
        <v>135.22999999999999</v>
      </c>
      <c r="O50" s="5">
        <v>13.34</v>
      </c>
      <c r="P50" s="5">
        <v>180.56</v>
      </c>
      <c r="Q50" s="5">
        <v>49.45</v>
      </c>
      <c r="R50" s="5">
        <v>1.54</v>
      </c>
    </row>
    <row r="51" spans="3:18" x14ac:dyDescent="0.3">
      <c r="C51" s="4" t="s">
        <v>59</v>
      </c>
      <c r="D51" s="4">
        <v>34.5</v>
      </c>
      <c r="E51" s="5">
        <v>10.25</v>
      </c>
      <c r="F51" s="5">
        <v>2900</v>
      </c>
      <c r="G51" s="5">
        <v>3154</v>
      </c>
      <c r="H51" s="5">
        <v>1560</v>
      </c>
      <c r="I51" s="5">
        <v>980.76</v>
      </c>
      <c r="J51" s="5">
        <v>17.170000000000002</v>
      </c>
      <c r="K51" s="5">
        <v>83.04</v>
      </c>
      <c r="L51" s="5">
        <v>345.14</v>
      </c>
      <c r="M51" s="5">
        <v>620.58000000000004</v>
      </c>
      <c r="N51" s="5">
        <v>130.12</v>
      </c>
      <c r="O51" s="5">
        <v>11.23</v>
      </c>
      <c r="P51" s="5">
        <v>155.66999999999999</v>
      </c>
      <c r="Q51" s="5">
        <v>56.78</v>
      </c>
      <c r="R51" s="5">
        <v>1.25</v>
      </c>
    </row>
    <row r="52" spans="3:18" x14ac:dyDescent="0.3">
      <c r="C52" s="4" t="s">
        <v>60</v>
      </c>
      <c r="D52" s="4">
        <v>36.200000000000003</v>
      </c>
      <c r="E52" s="5">
        <v>7.58</v>
      </c>
      <c r="F52" s="5">
        <v>3150</v>
      </c>
      <c r="G52" s="5">
        <v>2957</v>
      </c>
      <c r="H52" s="5">
        <v>820</v>
      </c>
      <c r="I52" s="5">
        <v>1190.67</v>
      </c>
      <c r="J52" s="5">
        <v>7.4</v>
      </c>
      <c r="K52" s="5">
        <v>57.66</v>
      </c>
      <c r="L52" s="5">
        <v>320.82</v>
      </c>
      <c r="M52" s="5">
        <v>543.85</v>
      </c>
      <c r="N52" s="5">
        <v>140.44999999999999</v>
      </c>
      <c r="O52" s="5">
        <v>18.12</v>
      </c>
      <c r="P52" s="5">
        <v>170.12</v>
      </c>
      <c r="Q52" s="5">
        <v>50.67</v>
      </c>
      <c r="R52" s="5">
        <v>1.45</v>
      </c>
    </row>
    <row r="53" spans="3:18" x14ac:dyDescent="0.3">
      <c r="C53" s="4" t="s">
        <v>61</v>
      </c>
      <c r="D53" s="4">
        <v>31.2</v>
      </c>
      <c r="E53" s="5">
        <v>8.18</v>
      </c>
      <c r="F53" s="5">
        <v>3760</v>
      </c>
      <c r="G53" s="5">
        <v>2816</v>
      </c>
      <c r="H53" s="5">
        <v>2340</v>
      </c>
      <c r="I53" s="5">
        <v>1380.88</v>
      </c>
      <c r="J53" s="5">
        <v>15.47</v>
      </c>
      <c r="K53" s="5">
        <v>114.79</v>
      </c>
      <c r="L53" s="5">
        <v>315.48</v>
      </c>
      <c r="M53" s="5">
        <v>653.16999999999996</v>
      </c>
      <c r="N53" s="5">
        <v>125.34</v>
      </c>
      <c r="O53" s="5">
        <v>14.67</v>
      </c>
      <c r="P53" s="5">
        <v>160.22999999999999</v>
      </c>
      <c r="Q53" s="5">
        <v>57.12</v>
      </c>
      <c r="R53" s="5">
        <v>1.65</v>
      </c>
    </row>
    <row r="54" spans="3:18" x14ac:dyDescent="0.3">
      <c r="C54" s="4" t="s">
        <v>62</v>
      </c>
      <c r="D54" s="4">
        <v>31.6</v>
      </c>
      <c r="E54" s="5">
        <v>10.66</v>
      </c>
      <c r="F54" s="5">
        <v>4380</v>
      </c>
      <c r="G54" s="5">
        <v>2719</v>
      </c>
      <c r="H54" s="5">
        <v>660</v>
      </c>
      <c r="I54" s="5">
        <v>760.22</v>
      </c>
      <c r="J54" s="5">
        <v>4.84</v>
      </c>
      <c r="K54" s="5">
        <v>137.88</v>
      </c>
      <c r="L54" s="5">
        <v>122.84</v>
      </c>
      <c r="M54" s="5">
        <v>695.85</v>
      </c>
      <c r="N54" s="5">
        <v>135.12</v>
      </c>
      <c r="O54" s="5">
        <v>13.78</v>
      </c>
      <c r="P54" s="5">
        <v>175.45</v>
      </c>
      <c r="Q54" s="5">
        <v>58.23</v>
      </c>
      <c r="R54" s="5">
        <v>1.4</v>
      </c>
    </row>
    <row r="55" spans="3:18" x14ac:dyDescent="0.3">
      <c r="C55" s="4" t="s">
        <v>63</v>
      </c>
      <c r="D55" s="4">
        <v>32.4</v>
      </c>
      <c r="E55" s="5">
        <v>7.95</v>
      </c>
      <c r="F55" s="5">
        <v>4900</v>
      </c>
      <c r="G55" s="5">
        <v>2562</v>
      </c>
      <c r="H55" s="5">
        <v>980</v>
      </c>
      <c r="I55" s="5">
        <v>680.14</v>
      </c>
      <c r="J55" s="5">
        <v>3.8</v>
      </c>
      <c r="K55" s="5">
        <v>123.54</v>
      </c>
      <c r="L55" s="5">
        <v>315.67</v>
      </c>
      <c r="M55" s="5">
        <v>652.19000000000005</v>
      </c>
      <c r="N55" s="5">
        <v>120.89</v>
      </c>
      <c r="O55" s="5">
        <v>15.45</v>
      </c>
      <c r="P55" s="5">
        <v>150.66999999999999</v>
      </c>
      <c r="Q55" s="5">
        <v>49.12</v>
      </c>
      <c r="R55" s="5">
        <v>1.25</v>
      </c>
    </row>
    <row r="56" spans="3:18" x14ac:dyDescent="0.3">
      <c r="C56" s="4" t="s">
        <v>64</v>
      </c>
      <c r="D56" s="4">
        <v>32.6</v>
      </c>
      <c r="E56" s="5">
        <v>8.1300000000000008</v>
      </c>
      <c r="F56" s="5">
        <v>5420</v>
      </c>
      <c r="G56" s="5">
        <v>2438</v>
      </c>
      <c r="H56" s="5">
        <v>860</v>
      </c>
      <c r="I56" s="5">
        <v>970.45</v>
      </c>
      <c r="J56" s="5">
        <v>6.33</v>
      </c>
      <c r="K56" s="5">
        <v>142.27000000000001</v>
      </c>
      <c r="L56" s="5">
        <v>345.42</v>
      </c>
      <c r="M56" s="5">
        <v>630.85</v>
      </c>
      <c r="N56" s="5">
        <v>130.66999999999999</v>
      </c>
      <c r="O56" s="5">
        <v>16.89</v>
      </c>
      <c r="P56" s="5">
        <v>165.45</v>
      </c>
      <c r="Q56" s="5">
        <v>53.45</v>
      </c>
      <c r="R56" s="5">
        <v>1.3</v>
      </c>
    </row>
    <row r="57" spans="3:18" x14ac:dyDescent="0.3">
      <c r="C57" s="4" t="s">
        <v>65</v>
      </c>
      <c r="D57" s="4">
        <v>33</v>
      </c>
      <c r="E57" s="5">
        <v>7.49</v>
      </c>
      <c r="F57" s="5">
        <v>5860</v>
      </c>
      <c r="G57" s="5">
        <v>2284</v>
      </c>
      <c r="H57" s="5">
        <v>1260</v>
      </c>
      <c r="I57" s="5">
        <v>1370.44</v>
      </c>
      <c r="J57" s="5">
        <v>11.6</v>
      </c>
      <c r="K57" s="5">
        <v>167.58</v>
      </c>
      <c r="L57" s="5">
        <v>450.34</v>
      </c>
      <c r="M57" s="5">
        <v>623.47</v>
      </c>
      <c r="N57" s="5">
        <v>125.12</v>
      </c>
      <c r="O57" s="5">
        <v>13.56</v>
      </c>
      <c r="P57" s="5">
        <v>180.23</v>
      </c>
      <c r="Q57" s="5">
        <v>50.12</v>
      </c>
      <c r="R57" s="5">
        <v>1.25</v>
      </c>
    </row>
    <row r="58" spans="3:18" x14ac:dyDescent="0.3">
      <c r="C58" s="4" t="s">
        <v>66</v>
      </c>
      <c r="D58" s="4">
        <v>34.5</v>
      </c>
      <c r="E58" s="5">
        <v>8.02</v>
      </c>
      <c r="F58" s="5">
        <v>6120</v>
      </c>
      <c r="G58" s="5">
        <v>2075</v>
      </c>
      <c r="H58" s="5">
        <v>860</v>
      </c>
      <c r="I58" s="5">
        <v>1650.98</v>
      </c>
      <c r="J58" s="5">
        <v>4.8</v>
      </c>
      <c r="K58" s="5">
        <v>184.21</v>
      </c>
      <c r="L58" s="5">
        <v>298.79000000000002</v>
      </c>
      <c r="M58" s="5">
        <v>320.95</v>
      </c>
      <c r="N58" s="5">
        <v>140.12</v>
      </c>
      <c r="O58" s="5">
        <v>12.34</v>
      </c>
      <c r="P58" s="5">
        <v>170.12</v>
      </c>
      <c r="Q58" s="5">
        <v>51.78</v>
      </c>
      <c r="R58" s="5">
        <v>1.33</v>
      </c>
    </row>
    <row r="59" spans="3:18" x14ac:dyDescent="0.3">
      <c r="C59" s="4" t="s">
        <v>67</v>
      </c>
      <c r="D59" s="4">
        <v>34.9</v>
      </c>
      <c r="E59" s="5">
        <v>7.79</v>
      </c>
      <c r="F59" s="5">
        <v>6400</v>
      </c>
      <c r="G59" s="5">
        <v>1873</v>
      </c>
      <c r="H59" s="5">
        <v>1980</v>
      </c>
      <c r="I59" s="5">
        <v>710.34</v>
      </c>
      <c r="J59" s="5">
        <v>16.45</v>
      </c>
      <c r="K59" s="5">
        <v>202.59</v>
      </c>
      <c r="L59" s="5">
        <v>380.84</v>
      </c>
      <c r="M59" s="5">
        <v>462.67</v>
      </c>
      <c r="N59" s="5">
        <v>135.22999999999999</v>
      </c>
      <c r="O59" s="5">
        <v>14.45</v>
      </c>
      <c r="P59" s="5">
        <v>160.88999999999999</v>
      </c>
      <c r="Q59" s="5">
        <v>56.12</v>
      </c>
      <c r="R59" s="5">
        <v>1.24</v>
      </c>
    </row>
    <row r="60" spans="3:18" x14ac:dyDescent="0.3">
      <c r="C60" s="4" t="s">
        <v>68</v>
      </c>
      <c r="D60" s="4">
        <v>35.5</v>
      </c>
      <c r="E60" s="5">
        <v>7.44</v>
      </c>
      <c r="F60" s="5">
        <v>6450</v>
      </c>
      <c r="G60" s="5">
        <v>1689</v>
      </c>
      <c r="H60" s="5">
        <v>1660</v>
      </c>
      <c r="I60" s="5">
        <v>1320.47</v>
      </c>
      <c r="J60" s="5">
        <v>10.78</v>
      </c>
      <c r="K60" s="5">
        <v>68.97</v>
      </c>
      <c r="L60" s="5">
        <v>301.27</v>
      </c>
      <c r="M60" s="5">
        <v>562.85</v>
      </c>
      <c r="N60" s="5">
        <v>120.67</v>
      </c>
      <c r="O60" s="5">
        <v>13.67</v>
      </c>
      <c r="P60" s="5">
        <v>175.12</v>
      </c>
      <c r="Q60" s="5">
        <v>50.34</v>
      </c>
      <c r="R60" s="5">
        <v>1.36</v>
      </c>
    </row>
    <row r="61" spans="3:18" x14ac:dyDescent="0.3">
      <c r="C61" s="4" t="s">
        <v>69</v>
      </c>
      <c r="D61" s="4">
        <v>34.6</v>
      </c>
      <c r="E61" s="5">
        <v>9.2799999999999994</v>
      </c>
      <c r="F61" s="5">
        <v>7130</v>
      </c>
      <c r="G61" s="5">
        <v>1443</v>
      </c>
      <c r="H61" s="5">
        <v>2080</v>
      </c>
      <c r="I61" s="5">
        <v>680.88</v>
      </c>
      <c r="J61" s="5">
        <v>15.6</v>
      </c>
      <c r="K61" s="5">
        <v>138.28</v>
      </c>
      <c r="L61" s="5">
        <v>316.38</v>
      </c>
      <c r="M61" s="5">
        <v>547.95000000000005</v>
      </c>
      <c r="N61" s="5">
        <v>125.45</v>
      </c>
      <c r="O61" s="5">
        <v>12.45</v>
      </c>
      <c r="P61" s="5">
        <v>160.78</v>
      </c>
      <c r="Q61" s="5">
        <v>53.45</v>
      </c>
      <c r="R61" s="5">
        <v>1.52</v>
      </c>
    </row>
    <row r="62" spans="3:18" x14ac:dyDescent="0.3">
      <c r="C62" s="4" t="s">
        <v>70</v>
      </c>
      <c r="D62" s="4">
        <v>33.4</v>
      </c>
      <c r="E62" s="5">
        <v>8.06</v>
      </c>
      <c r="F62" s="5">
        <v>7740</v>
      </c>
      <c r="G62" s="5">
        <v>1521</v>
      </c>
      <c r="H62" s="5">
        <v>2040</v>
      </c>
      <c r="I62" s="5">
        <v>1360.22</v>
      </c>
      <c r="J62" s="5">
        <v>6.2</v>
      </c>
      <c r="K62" s="5">
        <v>166.47</v>
      </c>
      <c r="L62" s="5">
        <v>310.16000000000003</v>
      </c>
      <c r="M62" s="5">
        <v>520.85</v>
      </c>
      <c r="N62" s="5">
        <v>130.78</v>
      </c>
      <c r="O62" s="5">
        <v>14.67</v>
      </c>
      <c r="P62" s="5">
        <v>170.23</v>
      </c>
      <c r="Q62" s="5">
        <v>54.12</v>
      </c>
      <c r="R62" s="5">
        <v>1.69</v>
      </c>
    </row>
    <row r="63" spans="3:18" x14ac:dyDescent="0.3">
      <c r="C63" s="4" t="s">
        <v>71</v>
      </c>
      <c r="D63" s="4">
        <v>34.200000000000003</v>
      </c>
      <c r="E63" s="5">
        <v>7.52</v>
      </c>
      <c r="F63" s="5">
        <v>8250</v>
      </c>
      <c r="G63" s="5">
        <v>1487</v>
      </c>
      <c r="H63" s="5">
        <v>780</v>
      </c>
      <c r="I63" s="5">
        <v>960.54</v>
      </c>
      <c r="J63" s="5">
        <v>17.29</v>
      </c>
      <c r="K63" s="5">
        <v>182.13</v>
      </c>
      <c r="L63" s="5">
        <v>460.41</v>
      </c>
      <c r="M63" s="5">
        <v>650.74</v>
      </c>
      <c r="N63" s="5">
        <v>140.34</v>
      </c>
      <c r="O63" s="5">
        <v>13.56</v>
      </c>
      <c r="P63" s="5">
        <v>175.78</v>
      </c>
      <c r="Q63" s="5">
        <v>58.12</v>
      </c>
      <c r="R63" s="5">
        <v>0.48</v>
      </c>
    </row>
    <row r="64" spans="3:18" x14ac:dyDescent="0.3">
      <c r="C64" s="4" t="s">
        <v>72</v>
      </c>
      <c r="D64" s="4">
        <v>31.9</v>
      </c>
      <c r="E64" s="5">
        <v>8.7100000000000009</v>
      </c>
      <c r="F64" s="5">
        <v>8650</v>
      </c>
      <c r="G64" s="5">
        <v>7432</v>
      </c>
      <c r="H64" s="5">
        <v>660</v>
      </c>
      <c r="I64" s="5">
        <v>690.12</v>
      </c>
      <c r="J64" s="5">
        <v>12.22</v>
      </c>
      <c r="K64" s="5">
        <v>251.63</v>
      </c>
      <c r="L64" s="5">
        <v>134.97</v>
      </c>
      <c r="M64" s="5">
        <v>623.47</v>
      </c>
      <c r="N64" s="5">
        <v>125.12</v>
      </c>
      <c r="O64" s="5">
        <v>12.34</v>
      </c>
      <c r="P64" s="5">
        <v>160.44999999999999</v>
      </c>
      <c r="Q64" s="5">
        <v>49.45</v>
      </c>
      <c r="R64" s="5">
        <v>0.75</v>
      </c>
    </row>
    <row r="65" spans="3:18" x14ac:dyDescent="0.3">
      <c r="C65" s="4" t="s">
        <v>73</v>
      </c>
      <c r="D65" s="4">
        <v>36.1</v>
      </c>
      <c r="E65" s="5">
        <v>8.08</v>
      </c>
      <c r="F65" s="5">
        <v>9425</v>
      </c>
      <c r="G65" s="5">
        <v>2958</v>
      </c>
      <c r="H65" s="5">
        <v>1860</v>
      </c>
      <c r="I65" s="5">
        <v>470.22</v>
      </c>
      <c r="J65" s="5">
        <v>8.4</v>
      </c>
      <c r="K65" s="5">
        <v>241.36</v>
      </c>
      <c r="L65" s="5">
        <v>410.47</v>
      </c>
      <c r="M65" s="5">
        <v>654.32000000000005</v>
      </c>
      <c r="N65" s="5">
        <v>130.44999999999999</v>
      </c>
      <c r="O65" s="5">
        <v>14.45</v>
      </c>
      <c r="P65" s="5">
        <v>155.66999999999999</v>
      </c>
      <c r="Q65" s="5">
        <v>51.23</v>
      </c>
      <c r="R65" s="5">
        <v>1.65</v>
      </c>
    </row>
    <row r="66" spans="3:18" x14ac:dyDescent="0.3">
      <c r="C66" s="4" t="s">
        <v>74</v>
      </c>
      <c r="D66" s="4">
        <v>33</v>
      </c>
      <c r="E66" s="5">
        <v>7.83</v>
      </c>
      <c r="F66" s="5">
        <v>9650</v>
      </c>
      <c r="G66" s="5">
        <v>3175</v>
      </c>
      <c r="H66" s="5">
        <v>2120</v>
      </c>
      <c r="I66" s="5">
        <v>1750.34</v>
      </c>
      <c r="J66" s="5">
        <v>13.2</v>
      </c>
      <c r="K66" s="5">
        <v>112.87</v>
      </c>
      <c r="L66" s="5">
        <v>295.77999999999997</v>
      </c>
      <c r="M66" s="5">
        <v>584.62</v>
      </c>
      <c r="N66" s="5">
        <v>135.12</v>
      </c>
      <c r="O66" s="5">
        <v>13.12</v>
      </c>
      <c r="P66" s="5">
        <v>170.12</v>
      </c>
      <c r="Q66" s="5">
        <v>50.34</v>
      </c>
      <c r="R66" s="5">
        <v>1.35</v>
      </c>
    </row>
    <row r="67" spans="3:18" x14ac:dyDescent="0.3">
      <c r="C67" s="4" t="s">
        <v>75</v>
      </c>
      <c r="D67" s="4">
        <v>34.700000000000003</v>
      </c>
      <c r="E67" s="5">
        <v>8.5</v>
      </c>
      <c r="F67" s="5">
        <v>10300</v>
      </c>
      <c r="G67" s="5">
        <v>2845</v>
      </c>
      <c r="H67" s="5">
        <v>2520</v>
      </c>
      <c r="I67" s="5">
        <v>1180.8800000000001</v>
      </c>
      <c r="J67" s="5">
        <v>18.47</v>
      </c>
      <c r="K67" s="5">
        <v>240.65</v>
      </c>
      <c r="L67" s="5">
        <v>280.47000000000003</v>
      </c>
      <c r="M67" s="5">
        <v>610.58000000000004</v>
      </c>
      <c r="N67" s="5">
        <v>120.23</v>
      </c>
      <c r="O67" s="5">
        <v>12.67</v>
      </c>
      <c r="P67" s="5">
        <v>175.67</v>
      </c>
      <c r="Q67" s="5">
        <v>56.23</v>
      </c>
      <c r="R67" s="5">
        <v>1.1299999999999999</v>
      </c>
    </row>
    <row r="68" spans="3:18" x14ac:dyDescent="0.3">
      <c r="I68" s="6"/>
      <c r="J68" s="6"/>
      <c r="K68" s="6"/>
      <c r="M68" s="6"/>
      <c r="Q68" s="6"/>
      <c r="R68" s="6"/>
    </row>
    <row r="69" spans="3:18" ht="30" x14ac:dyDescent="0.3">
      <c r="C69" s="2"/>
      <c r="D69" s="2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  <c r="O69" s="3" t="s">
        <v>13</v>
      </c>
      <c r="P69" s="3" t="s">
        <v>14</v>
      </c>
      <c r="Q69" s="3" t="s">
        <v>15</v>
      </c>
      <c r="R69" s="3" t="s">
        <v>16</v>
      </c>
    </row>
    <row r="70" spans="3:18" x14ac:dyDescent="0.3">
      <c r="C70" s="2" t="s">
        <v>76</v>
      </c>
      <c r="D70" s="2">
        <f>MIN(D9:D67)</f>
        <v>30.2</v>
      </c>
      <c r="E70" s="2">
        <f t="shared" ref="E70:R70" si="0">MIN(E9:E67)</f>
        <v>7.21</v>
      </c>
      <c r="F70" s="2">
        <f t="shared" si="0"/>
        <v>2104</v>
      </c>
      <c r="G70" s="2">
        <f t="shared" si="0"/>
        <v>1443</v>
      </c>
      <c r="H70" s="2">
        <f t="shared" si="0"/>
        <v>340</v>
      </c>
      <c r="I70" s="2">
        <f t="shared" si="0"/>
        <v>140.88</v>
      </c>
      <c r="J70" s="2">
        <f t="shared" si="0"/>
        <v>3.8</v>
      </c>
      <c r="K70" s="2">
        <f t="shared" si="0"/>
        <v>57.66</v>
      </c>
      <c r="L70" s="2">
        <f t="shared" si="0"/>
        <v>58.79</v>
      </c>
      <c r="M70" s="2">
        <f t="shared" si="0"/>
        <v>41.58</v>
      </c>
      <c r="N70" s="2">
        <f t="shared" si="0"/>
        <v>110.78</v>
      </c>
      <c r="O70" s="2">
        <f t="shared" si="0"/>
        <v>10.119999999999999</v>
      </c>
      <c r="P70" s="2">
        <f t="shared" si="0"/>
        <v>150.12</v>
      </c>
      <c r="Q70" s="2">
        <f t="shared" si="0"/>
        <v>42.34</v>
      </c>
      <c r="R70" s="2">
        <f t="shared" si="0"/>
        <v>0.25</v>
      </c>
    </row>
    <row r="71" spans="3:18" x14ac:dyDescent="0.3">
      <c r="C71" s="2" t="s">
        <v>77</v>
      </c>
      <c r="D71" s="2">
        <f>MAX(D9:D67)</f>
        <v>38.200000000000003</v>
      </c>
      <c r="E71" s="2">
        <f t="shared" ref="E71:R71" si="1">MAX(E9:E67)</f>
        <v>10.92</v>
      </c>
      <c r="F71" s="2">
        <f t="shared" si="1"/>
        <v>11000</v>
      </c>
      <c r="G71" s="2">
        <f t="shared" si="1"/>
        <v>9038</v>
      </c>
      <c r="H71" s="2">
        <f t="shared" si="1"/>
        <v>2760</v>
      </c>
      <c r="I71" s="2">
        <f t="shared" si="1"/>
        <v>1750.34</v>
      </c>
      <c r="J71" s="2">
        <f t="shared" si="1"/>
        <v>18.739999999999998</v>
      </c>
      <c r="K71" s="2">
        <f t="shared" si="1"/>
        <v>295.5</v>
      </c>
      <c r="L71" s="2">
        <f t="shared" si="1"/>
        <v>460.41</v>
      </c>
      <c r="M71" s="2">
        <f t="shared" si="1"/>
        <v>840.14</v>
      </c>
      <c r="N71" s="2">
        <f t="shared" si="1"/>
        <v>145.22999999999999</v>
      </c>
      <c r="O71" s="2">
        <f t="shared" si="1"/>
        <v>22.45</v>
      </c>
      <c r="P71" s="2">
        <f t="shared" si="1"/>
        <v>200.12</v>
      </c>
      <c r="Q71" s="2">
        <f t="shared" si="1"/>
        <v>60.78</v>
      </c>
      <c r="R71" s="2">
        <f t="shared" si="1"/>
        <v>2.54</v>
      </c>
    </row>
    <row r="72" spans="3:18" x14ac:dyDescent="0.3">
      <c r="C72" s="2" t="s">
        <v>78</v>
      </c>
      <c r="D72" s="2">
        <f>AVERAGE(D9:D67)</f>
        <v>34.335593220338971</v>
      </c>
      <c r="E72" s="2">
        <f t="shared" ref="E72:R72" si="2">AVERAGE(E9:E67)</f>
        <v>8.2432203389830505</v>
      </c>
      <c r="F72" s="2">
        <f t="shared" si="2"/>
        <v>6674.3898305084749</v>
      </c>
      <c r="G72" s="2">
        <f t="shared" si="2"/>
        <v>5141.2711864406783</v>
      </c>
      <c r="H72" s="2">
        <f t="shared" si="2"/>
        <v>1569.3220338983051</v>
      </c>
      <c r="I72" s="2">
        <f t="shared" si="2"/>
        <v>952.34033898305063</v>
      </c>
      <c r="J72" s="2">
        <f t="shared" si="2"/>
        <v>11.144745762711866</v>
      </c>
      <c r="K72" s="2">
        <f t="shared" si="2"/>
        <v>169.52101694915254</v>
      </c>
      <c r="L72" s="2">
        <f t="shared" si="2"/>
        <v>296.60389830508473</v>
      </c>
      <c r="M72" s="2">
        <f t="shared" si="2"/>
        <v>547.68999999999994</v>
      </c>
      <c r="N72" s="2">
        <f t="shared" si="2"/>
        <v>129.56864406779655</v>
      </c>
      <c r="O72" s="2">
        <f t="shared" si="2"/>
        <v>15.159999999999998</v>
      </c>
      <c r="P72" s="2">
        <f t="shared" si="2"/>
        <v>170.52508474576274</v>
      </c>
      <c r="Q72" s="2">
        <f t="shared" si="2"/>
        <v>52.857118644067782</v>
      </c>
      <c r="R72" s="2">
        <f t="shared" si="2"/>
        <v>1.2738983050847454</v>
      </c>
    </row>
    <row r="73" spans="3:18" x14ac:dyDescent="0.3">
      <c r="C73" s="2" t="s">
        <v>79</v>
      </c>
      <c r="D73" s="2">
        <f>_xlfn.STDEV.P(D9:D67)</f>
        <v>1.890992270405593</v>
      </c>
      <c r="E73" s="2">
        <f t="shared" ref="E73:R73" si="3">_xlfn.STDEV.P(E9:E67)</f>
        <v>0.89921706185553196</v>
      </c>
      <c r="F73" s="2">
        <f t="shared" si="3"/>
        <v>2638.012683030312</v>
      </c>
      <c r="G73" s="2">
        <f t="shared" si="3"/>
        <v>2327.6018343649907</v>
      </c>
      <c r="H73" s="2">
        <f t="shared" si="3"/>
        <v>696.89593709651228</v>
      </c>
      <c r="I73" s="2">
        <f t="shared" si="3"/>
        <v>427.48842038818702</v>
      </c>
      <c r="J73" s="2">
        <f t="shared" si="3"/>
        <v>4.1652315360520715</v>
      </c>
      <c r="K73" s="2">
        <f t="shared" si="3"/>
        <v>60.285688401845967</v>
      </c>
      <c r="L73" s="2">
        <f t="shared" si="3"/>
        <v>101.63968581347004</v>
      </c>
      <c r="M73" s="2">
        <f t="shared" si="3"/>
        <v>130.66280245640971</v>
      </c>
      <c r="N73" s="2">
        <f t="shared" si="3"/>
        <v>7.9370434784242541</v>
      </c>
      <c r="O73" s="2">
        <f t="shared" si="3"/>
        <v>3.0403250272276043</v>
      </c>
      <c r="P73" s="2">
        <f t="shared" si="3"/>
        <v>11.320173738392642</v>
      </c>
      <c r="Q73" s="2">
        <f t="shared" si="3"/>
        <v>3.9653067724304645</v>
      </c>
      <c r="R73" s="2">
        <f t="shared" si="3"/>
        <v>0.41393529728220951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EB62-17FE-469F-9990-5808B409B944}">
  <dimension ref="A1:BI46"/>
  <sheetViews>
    <sheetView tabSelected="1" topLeftCell="AZ35" zoomScale="146" workbookViewId="0">
      <selection activeCell="BG41" sqref="BG41"/>
    </sheetView>
  </sheetViews>
  <sheetFormatPr defaultRowHeight="14.4" x14ac:dyDescent="0.3"/>
  <sheetData>
    <row r="1" spans="1:61" s="23" customFormat="1" x14ac:dyDescent="0.3">
      <c r="A1" s="7" t="s">
        <v>1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7" t="s">
        <v>29</v>
      </c>
      <c r="O1" s="7" t="s">
        <v>30</v>
      </c>
      <c r="P1" s="7" t="s">
        <v>31</v>
      </c>
      <c r="Q1" s="7" t="s">
        <v>32</v>
      </c>
      <c r="R1" s="7" t="s">
        <v>33</v>
      </c>
      <c r="S1" s="7" t="s">
        <v>34</v>
      </c>
      <c r="T1" s="7" t="s">
        <v>35</v>
      </c>
      <c r="U1" s="7" t="s">
        <v>36</v>
      </c>
      <c r="V1" s="7" t="s">
        <v>37</v>
      </c>
      <c r="W1" s="7" t="s">
        <v>38</v>
      </c>
      <c r="X1" s="7" t="s">
        <v>39</v>
      </c>
      <c r="Y1" s="7" t="s">
        <v>40</v>
      </c>
      <c r="Z1" s="7" t="s">
        <v>41</v>
      </c>
      <c r="AA1" s="7" t="s">
        <v>42</v>
      </c>
      <c r="AB1" s="7" t="s">
        <v>43</v>
      </c>
      <c r="AC1" s="7" t="s">
        <v>44</v>
      </c>
      <c r="AD1" s="7" t="s">
        <v>45</v>
      </c>
      <c r="AE1" s="7" t="s">
        <v>46</v>
      </c>
      <c r="AF1" s="7" t="s">
        <v>47</v>
      </c>
      <c r="AG1" s="7" t="s">
        <v>48</v>
      </c>
      <c r="AH1" s="7" t="s">
        <v>49</v>
      </c>
      <c r="AI1" s="7" t="s">
        <v>50</v>
      </c>
      <c r="AJ1" s="7" t="s">
        <v>51</v>
      </c>
      <c r="AK1" s="7" t="s">
        <v>52</v>
      </c>
      <c r="AL1" s="7" t="s">
        <v>53</v>
      </c>
      <c r="AM1" s="7" t="s">
        <v>54</v>
      </c>
      <c r="AN1" s="7" t="s">
        <v>55</v>
      </c>
      <c r="AO1" s="7" t="s">
        <v>56</v>
      </c>
      <c r="AP1" s="7" t="s">
        <v>57</v>
      </c>
      <c r="AQ1" s="7" t="s">
        <v>58</v>
      </c>
      <c r="AR1" s="7" t="s">
        <v>59</v>
      </c>
      <c r="AS1" s="7" t="s">
        <v>60</v>
      </c>
      <c r="AT1" s="7" t="s">
        <v>61</v>
      </c>
      <c r="AU1" s="7" t="s">
        <v>62</v>
      </c>
      <c r="AV1" s="7" t="s">
        <v>63</v>
      </c>
      <c r="AW1" s="7" t="s">
        <v>64</v>
      </c>
      <c r="AX1" s="7" t="s">
        <v>65</v>
      </c>
      <c r="AY1" s="7" t="s">
        <v>66</v>
      </c>
      <c r="AZ1" s="7" t="s">
        <v>67</v>
      </c>
      <c r="BA1" s="7" t="s">
        <v>68</v>
      </c>
      <c r="BB1" s="7" t="s">
        <v>69</v>
      </c>
      <c r="BC1" s="7" t="s">
        <v>70</v>
      </c>
      <c r="BD1" s="7" t="s">
        <v>71</v>
      </c>
      <c r="BE1" s="7" t="s">
        <v>72</v>
      </c>
      <c r="BF1" s="7" t="s">
        <v>73</v>
      </c>
      <c r="BG1" s="7" t="s">
        <v>74</v>
      </c>
      <c r="BH1" s="7" t="s">
        <v>75</v>
      </c>
      <c r="BI1" s="22"/>
    </row>
    <row r="2" spans="1:61" x14ac:dyDescent="0.3">
      <c r="A2" s="9" t="s">
        <v>3</v>
      </c>
      <c r="B2" s="10">
        <v>7.21</v>
      </c>
      <c r="C2" s="10">
        <v>9.34</v>
      </c>
      <c r="D2" s="10">
        <v>7.47</v>
      </c>
      <c r="E2" s="10">
        <v>8.6300000000000008</v>
      </c>
      <c r="F2" s="10">
        <v>7.25</v>
      </c>
      <c r="G2" s="10">
        <v>8.92</v>
      </c>
      <c r="H2" s="10">
        <v>7.56</v>
      </c>
      <c r="I2" s="10">
        <v>7.43</v>
      </c>
      <c r="J2" s="10">
        <v>8.1199999999999992</v>
      </c>
      <c r="K2" s="10">
        <v>8.0500000000000007</v>
      </c>
      <c r="L2" s="10">
        <v>7.67</v>
      </c>
      <c r="M2" s="10">
        <v>7.8</v>
      </c>
      <c r="N2" s="10">
        <v>9.9600000000000009</v>
      </c>
      <c r="O2" s="10">
        <v>8.14</v>
      </c>
      <c r="P2" s="10">
        <v>10.32</v>
      </c>
      <c r="Q2" s="10">
        <v>7.88</v>
      </c>
      <c r="R2" s="10">
        <v>8.99</v>
      </c>
      <c r="S2" s="10">
        <v>7.69</v>
      </c>
      <c r="T2" s="10">
        <v>8.0399999999999991</v>
      </c>
      <c r="U2" s="10">
        <v>7.49</v>
      </c>
      <c r="V2" s="10">
        <v>10.25</v>
      </c>
      <c r="W2" s="10">
        <v>7.72</v>
      </c>
      <c r="X2" s="10">
        <v>7.55</v>
      </c>
      <c r="Y2" s="10">
        <v>8.01</v>
      </c>
      <c r="Z2" s="10">
        <v>7.8</v>
      </c>
      <c r="AA2" s="10">
        <v>7.34</v>
      </c>
      <c r="AB2" s="10">
        <v>7.98</v>
      </c>
      <c r="AC2" s="10">
        <v>7.64</v>
      </c>
      <c r="AD2" s="10">
        <v>8.76</v>
      </c>
      <c r="AE2" s="10">
        <v>8.15</v>
      </c>
      <c r="AF2" s="10">
        <v>7.88</v>
      </c>
      <c r="AG2" s="10">
        <v>8.2200000000000006</v>
      </c>
      <c r="AH2" s="10">
        <v>7.53</v>
      </c>
      <c r="AI2" s="10">
        <v>8.32</v>
      </c>
      <c r="AJ2" s="10">
        <v>10.92</v>
      </c>
      <c r="AK2" s="10">
        <v>7.45</v>
      </c>
      <c r="AL2" s="10">
        <v>8.1199999999999992</v>
      </c>
      <c r="AM2" s="10">
        <v>7.29</v>
      </c>
      <c r="AN2" s="10">
        <v>8.1</v>
      </c>
      <c r="AO2" s="10">
        <v>8.35</v>
      </c>
      <c r="AP2" s="10">
        <v>9.81</v>
      </c>
      <c r="AQ2" s="10">
        <v>7.73</v>
      </c>
      <c r="AR2" s="10">
        <v>10.25</v>
      </c>
      <c r="AS2" s="10">
        <v>7.58</v>
      </c>
      <c r="AT2" s="10">
        <v>8.18</v>
      </c>
      <c r="AU2" s="10">
        <v>10.66</v>
      </c>
      <c r="AV2" s="10">
        <v>7.95</v>
      </c>
      <c r="AW2" s="10">
        <v>8.1300000000000008</v>
      </c>
      <c r="AX2" s="10">
        <v>7.49</v>
      </c>
      <c r="AY2" s="10">
        <v>8.02</v>
      </c>
      <c r="AZ2" s="10">
        <v>7.79</v>
      </c>
      <c r="BA2" s="10">
        <v>7.44</v>
      </c>
      <c r="BB2" s="10">
        <v>9.2799999999999994</v>
      </c>
      <c r="BC2" s="10">
        <v>8.06</v>
      </c>
      <c r="BD2" s="10">
        <v>7.52</v>
      </c>
      <c r="BE2" s="10">
        <v>8.7100000000000009</v>
      </c>
      <c r="BF2" s="10">
        <v>8.08</v>
      </c>
      <c r="BG2" s="10">
        <v>7.83</v>
      </c>
      <c r="BH2" s="10">
        <v>8.5</v>
      </c>
      <c r="BI2" s="8"/>
    </row>
    <row r="3" spans="1:61" x14ac:dyDescent="0.3">
      <c r="A3" s="11" t="s">
        <v>80</v>
      </c>
      <c r="B3" s="12">
        <f>(B2/8.5)*100</f>
        <v>84.82352941176471</v>
      </c>
      <c r="C3" s="12">
        <f t="shared" ref="C3:BH3" si="0">(C2/8.5)*100</f>
        <v>109.88235294117648</v>
      </c>
      <c r="D3" s="12">
        <f t="shared" si="0"/>
        <v>87.882352941176464</v>
      </c>
      <c r="E3" s="12">
        <f t="shared" si="0"/>
        <v>101.52941176470588</v>
      </c>
      <c r="F3" s="12">
        <f t="shared" si="0"/>
        <v>85.294117647058826</v>
      </c>
      <c r="G3" s="12">
        <f t="shared" si="0"/>
        <v>104.94117647058823</v>
      </c>
      <c r="H3" s="12">
        <f t="shared" si="0"/>
        <v>88.941176470588232</v>
      </c>
      <c r="I3" s="12">
        <f t="shared" si="0"/>
        <v>87.411764705882348</v>
      </c>
      <c r="J3" s="12">
        <f t="shared" si="0"/>
        <v>95.52941176470587</v>
      </c>
      <c r="K3" s="12">
        <f t="shared" si="0"/>
        <v>94.705882352941188</v>
      </c>
      <c r="L3" s="12">
        <f t="shared" si="0"/>
        <v>90.235294117647058</v>
      </c>
      <c r="M3" s="12">
        <f t="shared" si="0"/>
        <v>91.764705882352942</v>
      </c>
      <c r="N3" s="12">
        <f t="shared" si="0"/>
        <v>117.1764705882353</v>
      </c>
      <c r="O3" s="12">
        <f t="shared" si="0"/>
        <v>95.764705882352956</v>
      </c>
      <c r="P3" s="12">
        <f t="shared" si="0"/>
        <v>121.41176470588235</v>
      </c>
      <c r="Q3" s="12">
        <f t="shared" si="0"/>
        <v>92.705882352941174</v>
      </c>
      <c r="R3" s="12">
        <f t="shared" si="0"/>
        <v>105.76470588235294</v>
      </c>
      <c r="S3" s="12">
        <f t="shared" si="0"/>
        <v>90.47058823529413</v>
      </c>
      <c r="T3" s="12">
        <f t="shared" si="0"/>
        <v>94.588235294117638</v>
      </c>
      <c r="U3" s="12">
        <f t="shared" si="0"/>
        <v>88.117647058823536</v>
      </c>
      <c r="V3" s="12">
        <f t="shared" si="0"/>
        <v>120.58823529411764</v>
      </c>
      <c r="W3" s="12">
        <f t="shared" si="0"/>
        <v>90.823529411764696</v>
      </c>
      <c r="X3" s="12">
        <f t="shared" si="0"/>
        <v>88.823529411764696</v>
      </c>
      <c r="Y3" s="12">
        <f t="shared" si="0"/>
        <v>94.235294117647058</v>
      </c>
      <c r="Z3" s="12">
        <f t="shared" si="0"/>
        <v>91.764705882352942</v>
      </c>
      <c r="AA3" s="12">
        <f t="shared" si="0"/>
        <v>86.352941176470594</v>
      </c>
      <c r="AB3" s="12">
        <f t="shared" si="0"/>
        <v>93.882352941176478</v>
      </c>
      <c r="AC3" s="12">
        <f t="shared" si="0"/>
        <v>89.882352941176464</v>
      </c>
      <c r="AD3" s="12">
        <f t="shared" si="0"/>
        <v>103.05882352941175</v>
      </c>
      <c r="AE3" s="12">
        <f t="shared" si="0"/>
        <v>95.882352941176478</v>
      </c>
      <c r="AF3" s="12">
        <f t="shared" si="0"/>
        <v>92.705882352941174</v>
      </c>
      <c r="AG3" s="12">
        <f t="shared" si="0"/>
        <v>96.705882352941188</v>
      </c>
      <c r="AH3" s="12">
        <f t="shared" si="0"/>
        <v>88.588235294117652</v>
      </c>
      <c r="AI3" s="12">
        <f t="shared" si="0"/>
        <v>97.882352941176478</v>
      </c>
      <c r="AJ3" s="12">
        <f t="shared" si="0"/>
        <v>128.47058823529412</v>
      </c>
      <c r="AK3" s="12">
        <f t="shared" si="0"/>
        <v>87.647058823529406</v>
      </c>
      <c r="AL3" s="12">
        <f t="shared" si="0"/>
        <v>95.52941176470587</v>
      </c>
      <c r="AM3" s="12">
        <f t="shared" si="0"/>
        <v>85.764705882352942</v>
      </c>
      <c r="AN3" s="12">
        <f t="shared" si="0"/>
        <v>95.294117647058812</v>
      </c>
      <c r="AO3" s="12">
        <f t="shared" si="0"/>
        <v>98.235294117647058</v>
      </c>
      <c r="AP3" s="12">
        <f t="shared" si="0"/>
        <v>115.41176470588238</v>
      </c>
      <c r="AQ3" s="12">
        <f t="shared" si="0"/>
        <v>90.941176470588232</v>
      </c>
      <c r="AR3" s="12">
        <f t="shared" si="0"/>
        <v>120.58823529411764</v>
      </c>
      <c r="AS3" s="12">
        <f t="shared" si="0"/>
        <v>89.17647058823529</v>
      </c>
      <c r="AT3" s="12">
        <f t="shared" si="0"/>
        <v>96.235294117647058</v>
      </c>
      <c r="AU3" s="12">
        <f t="shared" si="0"/>
        <v>125.41176470588236</v>
      </c>
      <c r="AV3" s="12">
        <f t="shared" si="0"/>
        <v>93.529411764705884</v>
      </c>
      <c r="AW3" s="12">
        <f t="shared" si="0"/>
        <v>95.64705882352942</v>
      </c>
      <c r="AX3" s="12">
        <f t="shared" si="0"/>
        <v>88.117647058823536</v>
      </c>
      <c r="AY3" s="12">
        <f t="shared" si="0"/>
        <v>94.35294117647058</v>
      </c>
      <c r="AZ3" s="12">
        <f t="shared" si="0"/>
        <v>91.64705882352942</v>
      </c>
      <c r="BA3" s="12">
        <f t="shared" si="0"/>
        <v>87.529411764705884</v>
      </c>
      <c r="BB3" s="12">
        <f t="shared" si="0"/>
        <v>109.1764705882353</v>
      </c>
      <c r="BC3" s="12">
        <f t="shared" si="0"/>
        <v>94.82352941176471</v>
      </c>
      <c r="BD3" s="12">
        <f t="shared" si="0"/>
        <v>88.470588235294116</v>
      </c>
      <c r="BE3" s="12">
        <f t="shared" si="0"/>
        <v>102.47058823529413</v>
      </c>
      <c r="BF3" s="12">
        <f t="shared" si="0"/>
        <v>95.058823529411768</v>
      </c>
      <c r="BG3" s="12">
        <f t="shared" si="0"/>
        <v>92.117647058823522</v>
      </c>
      <c r="BH3" s="12">
        <f t="shared" si="0"/>
        <v>100</v>
      </c>
      <c r="BI3" s="8"/>
    </row>
    <row r="4" spans="1:61" x14ac:dyDescent="0.3">
      <c r="A4" s="11" t="s">
        <v>81</v>
      </c>
      <c r="B4" s="12">
        <f>0.073*B3</f>
        <v>6.1921176470588231</v>
      </c>
      <c r="C4" s="12">
        <f t="shared" ref="C4:BH4" si="1">0.073*C3</f>
        <v>8.0214117647058831</v>
      </c>
      <c r="D4" s="12">
        <f t="shared" si="1"/>
        <v>6.4154117647058815</v>
      </c>
      <c r="E4" s="12">
        <f t="shared" si="1"/>
        <v>7.4116470588235295</v>
      </c>
      <c r="F4" s="12">
        <f t="shared" si="1"/>
        <v>6.2264705882352942</v>
      </c>
      <c r="G4" s="12">
        <f t="shared" si="1"/>
        <v>7.6607058823529401</v>
      </c>
      <c r="H4" s="12">
        <f t="shared" si="1"/>
        <v>6.4927058823529409</v>
      </c>
      <c r="I4" s="12">
        <f t="shared" si="1"/>
        <v>6.3810588235294112</v>
      </c>
      <c r="J4" s="12">
        <f t="shared" si="1"/>
        <v>6.973647058823528</v>
      </c>
      <c r="K4" s="12">
        <f t="shared" si="1"/>
        <v>6.9135294117647064</v>
      </c>
      <c r="L4" s="12">
        <f t="shared" si="1"/>
        <v>6.5871764705882345</v>
      </c>
      <c r="M4" s="12">
        <f t="shared" si="1"/>
        <v>6.6988235294117642</v>
      </c>
      <c r="N4" s="12">
        <f t="shared" si="1"/>
        <v>8.5538823529411765</v>
      </c>
      <c r="O4" s="12">
        <f t="shared" si="1"/>
        <v>6.9908235294117658</v>
      </c>
      <c r="P4" s="12">
        <f t="shared" si="1"/>
        <v>8.8630588235294105</v>
      </c>
      <c r="Q4" s="12">
        <f t="shared" si="1"/>
        <v>6.7675294117647056</v>
      </c>
      <c r="R4" s="12">
        <f t="shared" si="1"/>
        <v>7.7208235294117644</v>
      </c>
      <c r="S4" s="12">
        <f t="shared" si="1"/>
        <v>6.6043529411764714</v>
      </c>
      <c r="T4" s="12">
        <f t="shared" si="1"/>
        <v>6.9049411764705875</v>
      </c>
      <c r="U4" s="12">
        <f t="shared" si="1"/>
        <v>6.4325882352941175</v>
      </c>
      <c r="V4" s="12">
        <f t="shared" si="1"/>
        <v>8.8029411764705863</v>
      </c>
      <c r="W4" s="12">
        <f t="shared" si="1"/>
        <v>6.6301176470588228</v>
      </c>
      <c r="X4" s="12">
        <f t="shared" si="1"/>
        <v>6.484117647058822</v>
      </c>
      <c r="Y4" s="12">
        <f t="shared" si="1"/>
        <v>6.8791764705882352</v>
      </c>
      <c r="Z4" s="12">
        <f t="shared" si="1"/>
        <v>6.6988235294117642</v>
      </c>
      <c r="AA4" s="12">
        <f t="shared" si="1"/>
        <v>6.3037647058823527</v>
      </c>
      <c r="AB4" s="12">
        <f t="shared" si="1"/>
        <v>6.8534117647058821</v>
      </c>
      <c r="AC4" s="12">
        <f t="shared" si="1"/>
        <v>6.5614117647058814</v>
      </c>
      <c r="AD4" s="12">
        <f t="shared" si="1"/>
        <v>7.5232941176470574</v>
      </c>
      <c r="AE4" s="12">
        <f t="shared" si="1"/>
        <v>6.9994117647058829</v>
      </c>
      <c r="AF4" s="12">
        <f t="shared" si="1"/>
        <v>6.7675294117647056</v>
      </c>
      <c r="AG4" s="12">
        <f t="shared" si="1"/>
        <v>7.0595294117647063</v>
      </c>
      <c r="AH4" s="12">
        <f t="shared" si="1"/>
        <v>6.4669411764705886</v>
      </c>
      <c r="AI4" s="12">
        <f t="shared" si="1"/>
        <v>7.1454117647058828</v>
      </c>
      <c r="AJ4" s="12">
        <f t="shared" si="1"/>
        <v>9.3783529411764697</v>
      </c>
      <c r="AK4" s="12">
        <f t="shared" si="1"/>
        <v>6.3982352941176464</v>
      </c>
      <c r="AL4" s="12">
        <f t="shared" si="1"/>
        <v>6.973647058823528</v>
      </c>
      <c r="AM4" s="12">
        <f t="shared" si="1"/>
        <v>6.2608235294117645</v>
      </c>
      <c r="AN4" s="12">
        <f t="shared" si="1"/>
        <v>6.9564705882352929</v>
      </c>
      <c r="AO4" s="12">
        <f t="shared" si="1"/>
        <v>7.171176470588235</v>
      </c>
      <c r="AP4" s="12">
        <f t="shared" si="1"/>
        <v>8.4250588235294135</v>
      </c>
      <c r="AQ4" s="12">
        <f t="shared" si="1"/>
        <v>6.6387058823529408</v>
      </c>
      <c r="AR4" s="12">
        <f t="shared" si="1"/>
        <v>8.8029411764705863</v>
      </c>
      <c r="AS4" s="12">
        <f t="shared" si="1"/>
        <v>6.509882352941176</v>
      </c>
      <c r="AT4" s="12">
        <f t="shared" si="1"/>
        <v>7.0251764705882351</v>
      </c>
      <c r="AU4" s="12">
        <f t="shared" si="1"/>
        <v>9.1550588235294121</v>
      </c>
      <c r="AV4" s="12">
        <f t="shared" si="1"/>
        <v>6.827647058823529</v>
      </c>
      <c r="AW4" s="12">
        <f t="shared" si="1"/>
        <v>6.9822352941176469</v>
      </c>
      <c r="AX4" s="12">
        <f t="shared" si="1"/>
        <v>6.4325882352941175</v>
      </c>
      <c r="AY4" s="12">
        <f t="shared" si="1"/>
        <v>6.8877647058823523</v>
      </c>
      <c r="AZ4" s="12">
        <f t="shared" si="1"/>
        <v>6.6902352941176471</v>
      </c>
      <c r="BA4" s="12">
        <f t="shared" si="1"/>
        <v>6.3896470588235292</v>
      </c>
      <c r="BB4" s="12">
        <f t="shared" si="1"/>
        <v>7.9698823529411769</v>
      </c>
      <c r="BC4" s="12">
        <f t="shared" si="1"/>
        <v>6.9221176470588235</v>
      </c>
      <c r="BD4" s="12">
        <f t="shared" si="1"/>
        <v>6.4583529411764697</v>
      </c>
      <c r="BE4" s="12">
        <f t="shared" si="1"/>
        <v>7.4803529411764709</v>
      </c>
      <c r="BF4" s="12">
        <f t="shared" si="1"/>
        <v>6.9392941176470586</v>
      </c>
      <c r="BG4" s="12">
        <f t="shared" si="1"/>
        <v>6.7245882352941164</v>
      </c>
      <c r="BH4" s="12">
        <f t="shared" si="1"/>
        <v>7.3</v>
      </c>
      <c r="BI4" s="8"/>
    </row>
    <row r="5" spans="1:61" x14ac:dyDescent="0.3">
      <c r="A5" s="9" t="s">
        <v>5</v>
      </c>
      <c r="B5" s="10">
        <v>3814</v>
      </c>
      <c r="C5" s="10">
        <v>4192</v>
      </c>
      <c r="D5" s="10">
        <v>5037</v>
      </c>
      <c r="E5" s="10">
        <v>4735</v>
      </c>
      <c r="F5" s="10">
        <v>5128</v>
      </c>
      <c r="G5" s="10">
        <v>5642</v>
      </c>
      <c r="H5" s="10">
        <v>5961</v>
      </c>
      <c r="I5" s="10">
        <v>6127</v>
      </c>
      <c r="J5" s="10">
        <v>4583</v>
      </c>
      <c r="K5" s="10">
        <v>4929</v>
      </c>
      <c r="L5" s="10">
        <v>5348</v>
      </c>
      <c r="M5" s="10">
        <v>5472</v>
      </c>
      <c r="N5" s="10">
        <v>6078</v>
      </c>
      <c r="O5" s="10">
        <v>7153</v>
      </c>
      <c r="P5" s="10">
        <v>6784</v>
      </c>
      <c r="Q5" s="10">
        <v>7362</v>
      </c>
      <c r="R5" s="10">
        <v>6847</v>
      </c>
      <c r="S5" s="10">
        <v>7236</v>
      </c>
      <c r="T5" s="10">
        <v>7524</v>
      </c>
      <c r="U5" s="10">
        <v>7865</v>
      </c>
      <c r="V5" s="10">
        <v>4253</v>
      </c>
      <c r="W5" s="10">
        <v>5618</v>
      </c>
      <c r="X5" s="10">
        <v>5921</v>
      </c>
      <c r="Y5" s="10">
        <v>1531</v>
      </c>
      <c r="Z5" s="10">
        <v>4846</v>
      </c>
      <c r="AA5" s="10">
        <v>5034</v>
      </c>
      <c r="AB5" s="10">
        <v>5213</v>
      </c>
      <c r="AC5" s="10">
        <v>6019</v>
      </c>
      <c r="AD5" s="10">
        <v>7025</v>
      </c>
      <c r="AE5" s="10">
        <v>8423</v>
      </c>
      <c r="AF5" s="10">
        <v>7651</v>
      </c>
      <c r="AG5" s="10">
        <v>8165</v>
      </c>
      <c r="AH5" s="10">
        <v>8324</v>
      </c>
      <c r="AI5" s="10">
        <v>8729</v>
      </c>
      <c r="AJ5" s="10">
        <v>9038</v>
      </c>
      <c r="AK5" s="10">
        <v>8531</v>
      </c>
      <c r="AL5" s="10">
        <v>8867</v>
      </c>
      <c r="AM5" s="10">
        <v>8649</v>
      </c>
      <c r="AN5" s="10">
        <v>8926</v>
      </c>
      <c r="AO5" s="10">
        <v>2781</v>
      </c>
      <c r="AP5" s="10">
        <v>3187</v>
      </c>
      <c r="AQ5" s="10">
        <v>3359</v>
      </c>
      <c r="AR5" s="10">
        <v>3154</v>
      </c>
      <c r="AS5" s="10">
        <v>2957</v>
      </c>
      <c r="AT5" s="10">
        <v>2816</v>
      </c>
      <c r="AU5" s="10">
        <v>2719</v>
      </c>
      <c r="AV5" s="10">
        <v>2562</v>
      </c>
      <c r="AW5" s="10">
        <v>2438</v>
      </c>
      <c r="AX5" s="10">
        <v>2284</v>
      </c>
      <c r="AY5" s="10">
        <v>2075</v>
      </c>
      <c r="AZ5" s="10">
        <v>1873</v>
      </c>
      <c r="BA5" s="10">
        <v>1689</v>
      </c>
      <c r="BB5" s="10">
        <v>1443</v>
      </c>
      <c r="BC5" s="10">
        <v>1521</v>
      </c>
      <c r="BD5" s="10">
        <v>1487</v>
      </c>
      <c r="BE5" s="10">
        <v>7432</v>
      </c>
      <c r="BF5" s="10">
        <v>2958</v>
      </c>
      <c r="BG5" s="10">
        <v>3175</v>
      </c>
      <c r="BH5" s="10">
        <v>2845</v>
      </c>
      <c r="BI5" s="8"/>
    </row>
    <row r="6" spans="1:61" x14ac:dyDescent="0.3">
      <c r="A6" s="11" t="s">
        <v>80</v>
      </c>
      <c r="B6" s="12">
        <f>(B5/500)*100</f>
        <v>762.8</v>
      </c>
      <c r="C6" s="12">
        <f t="shared" ref="C6:BH6" si="2">(C5/500)*100</f>
        <v>838.40000000000009</v>
      </c>
      <c r="D6" s="12">
        <f t="shared" si="2"/>
        <v>1007.4</v>
      </c>
      <c r="E6" s="12">
        <f t="shared" si="2"/>
        <v>947.00000000000011</v>
      </c>
      <c r="F6" s="12">
        <f t="shared" si="2"/>
        <v>1025.5999999999999</v>
      </c>
      <c r="G6" s="12">
        <f t="shared" si="2"/>
        <v>1128.4000000000001</v>
      </c>
      <c r="H6" s="12">
        <f t="shared" si="2"/>
        <v>1192.2</v>
      </c>
      <c r="I6" s="12">
        <f t="shared" si="2"/>
        <v>1225.3999999999999</v>
      </c>
      <c r="J6" s="12">
        <f t="shared" si="2"/>
        <v>916.6</v>
      </c>
      <c r="K6" s="12">
        <f t="shared" si="2"/>
        <v>985.80000000000007</v>
      </c>
      <c r="L6" s="12">
        <f t="shared" si="2"/>
        <v>1069.5999999999999</v>
      </c>
      <c r="M6" s="12">
        <f t="shared" si="2"/>
        <v>1094.4000000000001</v>
      </c>
      <c r="N6" s="12">
        <f t="shared" si="2"/>
        <v>1215.6000000000001</v>
      </c>
      <c r="O6" s="12">
        <f t="shared" si="2"/>
        <v>1430.6</v>
      </c>
      <c r="P6" s="12">
        <f t="shared" si="2"/>
        <v>1356.8</v>
      </c>
      <c r="Q6" s="12">
        <f t="shared" si="2"/>
        <v>1472.4</v>
      </c>
      <c r="R6" s="12">
        <f t="shared" si="2"/>
        <v>1369.4</v>
      </c>
      <c r="S6" s="12">
        <f t="shared" si="2"/>
        <v>1447.2</v>
      </c>
      <c r="T6" s="12">
        <f t="shared" si="2"/>
        <v>1504.8</v>
      </c>
      <c r="U6" s="12">
        <f t="shared" si="2"/>
        <v>1573</v>
      </c>
      <c r="V6" s="12">
        <f t="shared" si="2"/>
        <v>850.6</v>
      </c>
      <c r="W6" s="12">
        <f t="shared" si="2"/>
        <v>1123.6000000000001</v>
      </c>
      <c r="X6" s="12">
        <f t="shared" si="2"/>
        <v>1184.2</v>
      </c>
      <c r="Y6" s="12">
        <f t="shared" si="2"/>
        <v>306.2</v>
      </c>
      <c r="Z6" s="12">
        <f t="shared" si="2"/>
        <v>969.2</v>
      </c>
      <c r="AA6" s="12">
        <f t="shared" si="2"/>
        <v>1006.8</v>
      </c>
      <c r="AB6" s="12">
        <f t="shared" si="2"/>
        <v>1042.5999999999999</v>
      </c>
      <c r="AC6" s="12">
        <f t="shared" si="2"/>
        <v>1203.8</v>
      </c>
      <c r="AD6" s="12">
        <f t="shared" si="2"/>
        <v>1405</v>
      </c>
      <c r="AE6" s="12">
        <f t="shared" si="2"/>
        <v>1684.6</v>
      </c>
      <c r="AF6" s="12">
        <f t="shared" si="2"/>
        <v>1530.2</v>
      </c>
      <c r="AG6" s="12">
        <f t="shared" si="2"/>
        <v>1632.9999999999998</v>
      </c>
      <c r="AH6" s="12">
        <f t="shared" si="2"/>
        <v>1664.8</v>
      </c>
      <c r="AI6" s="12">
        <f t="shared" si="2"/>
        <v>1745.7999999999997</v>
      </c>
      <c r="AJ6" s="12">
        <f t="shared" si="2"/>
        <v>1807.6000000000001</v>
      </c>
      <c r="AK6" s="12">
        <f t="shared" si="2"/>
        <v>1706.2</v>
      </c>
      <c r="AL6" s="12">
        <f t="shared" si="2"/>
        <v>1773.4</v>
      </c>
      <c r="AM6" s="12">
        <f t="shared" si="2"/>
        <v>1729.7999999999997</v>
      </c>
      <c r="AN6" s="12">
        <f t="shared" si="2"/>
        <v>1785.2</v>
      </c>
      <c r="AO6" s="12">
        <f t="shared" si="2"/>
        <v>556.20000000000005</v>
      </c>
      <c r="AP6" s="12">
        <f t="shared" si="2"/>
        <v>637.4</v>
      </c>
      <c r="AQ6" s="12">
        <f t="shared" si="2"/>
        <v>671.8</v>
      </c>
      <c r="AR6" s="12">
        <f t="shared" si="2"/>
        <v>630.79999999999995</v>
      </c>
      <c r="AS6" s="12">
        <f t="shared" si="2"/>
        <v>591.4</v>
      </c>
      <c r="AT6" s="12">
        <f t="shared" si="2"/>
        <v>563.19999999999993</v>
      </c>
      <c r="AU6" s="12">
        <f t="shared" si="2"/>
        <v>543.79999999999995</v>
      </c>
      <c r="AV6" s="12">
        <f t="shared" si="2"/>
        <v>512.4</v>
      </c>
      <c r="AW6" s="12">
        <f t="shared" si="2"/>
        <v>487.6</v>
      </c>
      <c r="AX6" s="12">
        <f t="shared" si="2"/>
        <v>456.79999999999995</v>
      </c>
      <c r="AY6" s="12">
        <f t="shared" si="2"/>
        <v>415.00000000000006</v>
      </c>
      <c r="AZ6" s="12">
        <f t="shared" si="2"/>
        <v>374.6</v>
      </c>
      <c r="BA6" s="12">
        <f t="shared" si="2"/>
        <v>337.8</v>
      </c>
      <c r="BB6" s="12">
        <f t="shared" si="2"/>
        <v>288.60000000000002</v>
      </c>
      <c r="BC6" s="12">
        <f t="shared" si="2"/>
        <v>304.2</v>
      </c>
      <c r="BD6" s="12">
        <f t="shared" si="2"/>
        <v>297.40000000000003</v>
      </c>
      <c r="BE6" s="12">
        <f t="shared" si="2"/>
        <v>1486.4</v>
      </c>
      <c r="BF6" s="12">
        <f t="shared" si="2"/>
        <v>591.6</v>
      </c>
      <c r="BG6" s="12">
        <f t="shared" si="2"/>
        <v>635</v>
      </c>
      <c r="BH6" s="12">
        <f t="shared" si="2"/>
        <v>569</v>
      </c>
      <c r="BI6" s="8"/>
    </row>
    <row r="7" spans="1:61" x14ac:dyDescent="0.3">
      <c r="A7" s="11" t="s">
        <v>81</v>
      </c>
      <c r="B7" s="12">
        <f>0.122*B6</f>
        <v>93.061599999999999</v>
      </c>
      <c r="C7" s="12">
        <f t="shared" ref="C7:BH7" si="3">0.122*C6</f>
        <v>102.2848</v>
      </c>
      <c r="D7" s="12">
        <f t="shared" si="3"/>
        <v>122.9028</v>
      </c>
      <c r="E7" s="12">
        <f t="shared" si="3"/>
        <v>115.53400000000001</v>
      </c>
      <c r="F7" s="12">
        <f t="shared" si="3"/>
        <v>125.12319999999998</v>
      </c>
      <c r="G7" s="12">
        <f t="shared" si="3"/>
        <v>137.66480000000001</v>
      </c>
      <c r="H7" s="12">
        <f t="shared" si="3"/>
        <v>145.44839999999999</v>
      </c>
      <c r="I7" s="12">
        <f t="shared" si="3"/>
        <v>149.49879999999999</v>
      </c>
      <c r="J7" s="12">
        <f t="shared" si="3"/>
        <v>111.8252</v>
      </c>
      <c r="K7" s="12">
        <f t="shared" si="3"/>
        <v>120.2676</v>
      </c>
      <c r="L7" s="12">
        <f t="shared" si="3"/>
        <v>130.49119999999999</v>
      </c>
      <c r="M7" s="12">
        <f t="shared" si="3"/>
        <v>133.51680000000002</v>
      </c>
      <c r="N7" s="12">
        <f t="shared" si="3"/>
        <v>148.3032</v>
      </c>
      <c r="O7" s="12">
        <f t="shared" si="3"/>
        <v>174.53319999999999</v>
      </c>
      <c r="P7" s="12">
        <f t="shared" si="3"/>
        <v>165.52959999999999</v>
      </c>
      <c r="Q7" s="12">
        <f t="shared" si="3"/>
        <v>179.6328</v>
      </c>
      <c r="R7" s="12">
        <f t="shared" si="3"/>
        <v>167.0668</v>
      </c>
      <c r="S7" s="12">
        <f t="shared" si="3"/>
        <v>176.55840000000001</v>
      </c>
      <c r="T7" s="12">
        <f t="shared" si="3"/>
        <v>183.5856</v>
      </c>
      <c r="U7" s="12">
        <f t="shared" si="3"/>
        <v>191.90600000000001</v>
      </c>
      <c r="V7" s="12">
        <f t="shared" si="3"/>
        <v>103.7732</v>
      </c>
      <c r="W7" s="12">
        <f t="shared" si="3"/>
        <v>137.07920000000001</v>
      </c>
      <c r="X7" s="12">
        <f t="shared" si="3"/>
        <v>144.47239999999999</v>
      </c>
      <c r="Y7" s="12">
        <f t="shared" si="3"/>
        <v>37.356400000000001</v>
      </c>
      <c r="Z7" s="12">
        <f t="shared" si="3"/>
        <v>118.2424</v>
      </c>
      <c r="AA7" s="12">
        <f t="shared" si="3"/>
        <v>122.82959999999999</v>
      </c>
      <c r="AB7" s="12">
        <f t="shared" si="3"/>
        <v>127.19719999999998</v>
      </c>
      <c r="AC7" s="12">
        <f t="shared" si="3"/>
        <v>146.86359999999999</v>
      </c>
      <c r="AD7" s="12">
        <f t="shared" si="3"/>
        <v>171.41</v>
      </c>
      <c r="AE7" s="12">
        <f t="shared" si="3"/>
        <v>205.52119999999999</v>
      </c>
      <c r="AF7" s="12">
        <f t="shared" si="3"/>
        <v>186.68440000000001</v>
      </c>
      <c r="AG7" s="12">
        <f t="shared" si="3"/>
        <v>199.22599999999997</v>
      </c>
      <c r="AH7" s="12">
        <f t="shared" si="3"/>
        <v>203.10559999999998</v>
      </c>
      <c r="AI7" s="12">
        <f t="shared" si="3"/>
        <v>212.98759999999996</v>
      </c>
      <c r="AJ7" s="12">
        <f t="shared" si="3"/>
        <v>220.52720000000002</v>
      </c>
      <c r="AK7" s="12">
        <f t="shared" si="3"/>
        <v>208.15639999999999</v>
      </c>
      <c r="AL7" s="12">
        <f t="shared" si="3"/>
        <v>216.35480000000001</v>
      </c>
      <c r="AM7" s="12">
        <f t="shared" si="3"/>
        <v>211.03559999999996</v>
      </c>
      <c r="AN7" s="12">
        <f t="shared" si="3"/>
        <v>217.7944</v>
      </c>
      <c r="AO7" s="12">
        <f t="shared" si="3"/>
        <v>67.856400000000008</v>
      </c>
      <c r="AP7" s="12">
        <f t="shared" si="3"/>
        <v>77.762799999999999</v>
      </c>
      <c r="AQ7" s="12">
        <f t="shared" si="3"/>
        <v>81.959599999999995</v>
      </c>
      <c r="AR7" s="12">
        <f t="shared" si="3"/>
        <v>76.957599999999999</v>
      </c>
      <c r="AS7" s="12">
        <f t="shared" si="3"/>
        <v>72.15079999999999</v>
      </c>
      <c r="AT7" s="12">
        <f t="shared" si="3"/>
        <v>68.710399999999993</v>
      </c>
      <c r="AU7" s="12">
        <f t="shared" si="3"/>
        <v>66.343599999999995</v>
      </c>
      <c r="AV7" s="12">
        <f t="shared" si="3"/>
        <v>62.512799999999999</v>
      </c>
      <c r="AW7" s="12">
        <f t="shared" si="3"/>
        <v>59.487200000000001</v>
      </c>
      <c r="AX7" s="12">
        <f t="shared" si="3"/>
        <v>55.729599999999991</v>
      </c>
      <c r="AY7" s="12">
        <f t="shared" si="3"/>
        <v>50.63</v>
      </c>
      <c r="AZ7" s="12">
        <f t="shared" si="3"/>
        <v>45.7012</v>
      </c>
      <c r="BA7" s="12">
        <f t="shared" si="3"/>
        <v>41.211599999999997</v>
      </c>
      <c r="BB7" s="12">
        <f t="shared" si="3"/>
        <v>35.209200000000003</v>
      </c>
      <c r="BC7" s="12">
        <f t="shared" si="3"/>
        <v>37.112400000000001</v>
      </c>
      <c r="BD7" s="12">
        <f t="shared" si="3"/>
        <v>36.282800000000002</v>
      </c>
      <c r="BE7" s="12">
        <f t="shared" si="3"/>
        <v>181.3408</v>
      </c>
      <c r="BF7" s="12">
        <f t="shared" si="3"/>
        <v>72.175200000000004</v>
      </c>
      <c r="BG7" s="12">
        <f t="shared" si="3"/>
        <v>77.47</v>
      </c>
      <c r="BH7" s="12">
        <f t="shared" si="3"/>
        <v>69.417999999999992</v>
      </c>
      <c r="BI7" s="8"/>
    </row>
    <row r="8" spans="1:61" x14ac:dyDescent="0.3">
      <c r="A8" s="9" t="s">
        <v>6</v>
      </c>
      <c r="B8" s="10">
        <v>420</v>
      </c>
      <c r="C8" s="10">
        <v>1860</v>
      </c>
      <c r="D8" s="10">
        <v>2440</v>
      </c>
      <c r="E8" s="10">
        <v>2000</v>
      </c>
      <c r="F8" s="10">
        <v>1460</v>
      </c>
      <c r="G8" s="10">
        <v>2400</v>
      </c>
      <c r="H8" s="10">
        <v>820</v>
      </c>
      <c r="I8" s="10">
        <v>1940</v>
      </c>
      <c r="J8" s="10">
        <v>2760</v>
      </c>
      <c r="K8" s="10">
        <v>860</v>
      </c>
      <c r="L8" s="10">
        <v>860</v>
      </c>
      <c r="M8" s="10">
        <v>960</v>
      </c>
      <c r="N8" s="10">
        <v>2660</v>
      </c>
      <c r="O8" s="10">
        <v>1440</v>
      </c>
      <c r="P8" s="10">
        <v>860</v>
      </c>
      <c r="Q8" s="10">
        <v>2040</v>
      </c>
      <c r="R8" s="10">
        <v>360</v>
      </c>
      <c r="S8" s="10">
        <v>1100</v>
      </c>
      <c r="T8" s="10">
        <v>2600</v>
      </c>
      <c r="U8" s="10">
        <v>720</v>
      </c>
      <c r="V8" s="10">
        <v>1880</v>
      </c>
      <c r="W8" s="10">
        <v>2560</v>
      </c>
      <c r="X8" s="10">
        <v>980</v>
      </c>
      <c r="Y8" s="10">
        <v>640</v>
      </c>
      <c r="Z8" s="10">
        <v>2320</v>
      </c>
      <c r="AA8" s="10">
        <v>2080</v>
      </c>
      <c r="AB8" s="10">
        <v>720</v>
      </c>
      <c r="AC8" s="10">
        <v>1960</v>
      </c>
      <c r="AD8" s="10">
        <v>2070</v>
      </c>
      <c r="AE8" s="10">
        <v>2760</v>
      </c>
      <c r="AF8" s="10">
        <v>1820</v>
      </c>
      <c r="AG8" s="10">
        <v>2180</v>
      </c>
      <c r="AH8" s="10">
        <v>1940</v>
      </c>
      <c r="AI8" s="10">
        <v>340</v>
      </c>
      <c r="AJ8" s="10">
        <v>1280</v>
      </c>
      <c r="AK8" s="10">
        <v>1820</v>
      </c>
      <c r="AL8" s="10">
        <v>860</v>
      </c>
      <c r="AM8" s="10">
        <v>1360</v>
      </c>
      <c r="AN8" s="10">
        <v>1000</v>
      </c>
      <c r="AO8" s="10">
        <v>2360</v>
      </c>
      <c r="AP8" s="10">
        <v>2220</v>
      </c>
      <c r="AQ8" s="10">
        <v>1840</v>
      </c>
      <c r="AR8" s="10">
        <v>1560</v>
      </c>
      <c r="AS8" s="10">
        <v>820</v>
      </c>
      <c r="AT8" s="10">
        <v>2340</v>
      </c>
      <c r="AU8" s="10">
        <v>660</v>
      </c>
      <c r="AV8" s="10">
        <v>980</v>
      </c>
      <c r="AW8" s="10">
        <v>860</v>
      </c>
      <c r="AX8" s="10">
        <v>1260</v>
      </c>
      <c r="AY8" s="10">
        <v>860</v>
      </c>
      <c r="AZ8" s="10">
        <v>1980</v>
      </c>
      <c r="BA8" s="10">
        <v>1660</v>
      </c>
      <c r="BB8" s="10">
        <v>2080</v>
      </c>
      <c r="BC8" s="10">
        <v>2040</v>
      </c>
      <c r="BD8" s="10">
        <v>780</v>
      </c>
      <c r="BE8" s="10">
        <v>660</v>
      </c>
      <c r="BF8" s="10">
        <v>1860</v>
      </c>
      <c r="BG8" s="10">
        <v>2120</v>
      </c>
      <c r="BH8" s="10">
        <v>2520</v>
      </c>
      <c r="BI8" s="8"/>
    </row>
    <row r="9" spans="1:61" x14ac:dyDescent="0.3">
      <c r="A9" s="11" t="s">
        <v>80</v>
      </c>
      <c r="B9" s="10">
        <f>(B8/200)*100</f>
        <v>210</v>
      </c>
      <c r="C9" s="10">
        <f t="shared" ref="C9:BH9" si="4">(C8/200)*100</f>
        <v>930.00000000000011</v>
      </c>
      <c r="D9" s="10">
        <f t="shared" si="4"/>
        <v>1220</v>
      </c>
      <c r="E9" s="10">
        <f t="shared" si="4"/>
        <v>1000</v>
      </c>
      <c r="F9" s="10">
        <f t="shared" si="4"/>
        <v>730</v>
      </c>
      <c r="G9" s="10">
        <f t="shared" si="4"/>
        <v>1200</v>
      </c>
      <c r="H9" s="10">
        <f t="shared" si="4"/>
        <v>409.99999999999994</v>
      </c>
      <c r="I9" s="10">
        <f t="shared" si="4"/>
        <v>969.99999999999989</v>
      </c>
      <c r="J9" s="10">
        <f t="shared" si="4"/>
        <v>1380</v>
      </c>
      <c r="K9" s="10">
        <f t="shared" si="4"/>
        <v>430</v>
      </c>
      <c r="L9" s="10">
        <f t="shared" si="4"/>
        <v>430</v>
      </c>
      <c r="M9" s="10">
        <f t="shared" si="4"/>
        <v>480</v>
      </c>
      <c r="N9" s="10">
        <f t="shared" si="4"/>
        <v>1330</v>
      </c>
      <c r="O9" s="10">
        <f t="shared" si="4"/>
        <v>720</v>
      </c>
      <c r="P9" s="10">
        <f t="shared" si="4"/>
        <v>430</v>
      </c>
      <c r="Q9" s="10">
        <f t="shared" si="4"/>
        <v>1019.9999999999999</v>
      </c>
      <c r="R9" s="10">
        <f t="shared" si="4"/>
        <v>180</v>
      </c>
      <c r="S9" s="10">
        <f t="shared" si="4"/>
        <v>550</v>
      </c>
      <c r="T9" s="10">
        <f t="shared" si="4"/>
        <v>1300</v>
      </c>
      <c r="U9" s="10">
        <f t="shared" si="4"/>
        <v>360</v>
      </c>
      <c r="V9" s="10">
        <f t="shared" si="4"/>
        <v>940</v>
      </c>
      <c r="W9" s="10">
        <f t="shared" si="4"/>
        <v>1280</v>
      </c>
      <c r="X9" s="10">
        <f t="shared" si="4"/>
        <v>490.00000000000006</v>
      </c>
      <c r="Y9" s="10">
        <f t="shared" si="4"/>
        <v>320</v>
      </c>
      <c r="Z9" s="10">
        <f t="shared" si="4"/>
        <v>1160</v>
      </c>
      <c r="AA9" s="10">
        <f t="shared" si="4"/>
        <v>1040</v>
      </c>
      <c r="AB9" s="10">
        <f t="shared" si="4"/>
        <v>360</v>
      </c>
      <c r="AC9" s="10">
        <f t="shared" si="4"/>
        <v>980.00000000000011</v>
      </c>
      <c r="AD9" s="10">
        <f t="shared" si="4"/>
        <v>1035</v>
      </c>
      <c r="AE9" s="10">
        <f t="shared" si="4"/>
        <v>1380</v>
      </c>
      <c r="AF9" s="10">
        <f t="shared" si="4"/>
        <v>910</v>
      </c>
      <c r="AG9" s="10">
        <f t="shared" si="4"/>
        <v>1090</v>
      </c>
      <c r="AH9" s="10">
        <f t="shared" si="4"/>
        <v>969.99999999999989</v>
      </c>
      <c r="AI9" s="10">
        <f t="shared" si="4"/>
        <v>170</v>
      </c>
      <c r="AJ9" s="10">
        <f t="shared" si="4"/>
        <v>640</v>
      </c>
      <c r="AK9" s="10">
        <f t="shared" si="4"/>
        <v>910</v>
      </c>
      <c r="AL9" s="10">
        <f t="shared" si="4"/>
        <v>430</v>
      </c>
      <c r="AM9" s="10">
        <f t="shared" si="4"/>
        <v>680</v>
      </c>
      <c r="AN9" s="10">
        <f t="shared" si="4"/>
        <v>500</v>
      </c>
      <c r="AO9" s="10">
        <f t="shared" si="4"/>
        <v>1180</v>
      </c>
      <c r="AP9" s="10">
        <f t="shared" si="4"/>
        <v>1110</v>
      </c>
      <c r="AQ9" s="10">
        <f t="shared" si="4"/>
        <v>919.99999999999989</v>
      </c>
      <c r="AR9" s="10">
        <f t="shared" si="4"/>
        <v>780</v>
      </c>
      <c r="AS9" s="10">
        <f t="shared" si="4"/>
        <v>409.99999999999994</v>
      </c>
      <c r="AT9" s="10">
        <f t="shared" si="4"/>
        <v>1170</v>
      </c>
      <c r="AU9" s="10">
        <f t="shared" si="4"/>
        <v>330</v>
      </c>
      <c r="AV9" s="10">
        <f t="shared" si="4"/>
        <v>490.00000000000006</v>
      </c>
      <c r="AW9" s="10">
        <f t="shared" si="4"/>
        <v>430</v>
      </c>
      <c r="AX9" s="10">
        <f t="shared" si="4"/>
        <v>630</v>
      </c>
      <c r="AY9" s="10">
        <f t="shared" si="4"/>
        <v>430</v>
      </c>
      <c r="AZ9" s="10">
        <f t="shared" si="4"/>
        <v>990</v>
      </c>
      <c r="BA9" s="10">
        <f t="shared" si="4"/>
        <v>830.00000000000011</v>
      </c>
      <c r="BB9" s="10">
        <f t="shared" si="4"/>
        <v>1040</v>
      </c>
      <c r="BC9" s="10">
        <f t="shared" si="4"/>
        <v>1019.9999999999999</v>
      </c>
      <c r="BD9" s="10">
        <f t="shared" si="4"/>
        <v>390</v>
      </c>
      <c r="BE9" s="10">
        <f t="shared" si="4"/>
        <v>330</v>
      </c>
      <c r="BF9" s="10">
        <f t="shared" si="4"/>
        <v>930.00000000000011</v>
      </c>
      <c r="BG9" s="10">
        <f t="shared" si="4"/>
        <v>1060</v>
      </c>
      <c r="BH9" s="10">
        <f t="shared" si="4"/>
        <v>1260</v>
      </c>
      <c r="BI9" s="8"/>
    </row>
    <row r="10" spans="1:61" x14ac:dyDescent="0.3">
      <c r="A10" s="11" t="s">
        <v>81</v>
      </c>
      <c r="B10" s="10">
        <f>0.073*B9</f>
        <v>15.329999999999998</v>
      </c>
      <c r="C10" s="10">
        <f t="shared" ref="C10:BH10" si="5">0.073*C9</f>
        <v>67.89</v>
      </c>
      <c r="D10" s="10">
        <f t="shared" si="5"/>
        <v>89.059999999999988</v>
      </c>
      <c r="E10" s="10">
        <f t="shared" si="5"/>
        <v>73</v>
      </c>
      <c r="F10" s="10">
        <f t="shared" si="5"/>
        <v>53.29</v>
      </c>
      <c r="G10" s="10">
        <f t="shared" si="5"/>
        <v>87.6</v>
      </c>
      <c r="H10" s="10">
        <f t="shared" si="5"/>
        <v>29.929999999999993</v>
      </c>
      <c r="I10" s="10">
        <f t="shared" si="5"/>
        <v>70.809999999999988</v>
      </c>
      <c r="J10" s="10">
        <f t="shared" si="5"/>
        <v>100.74</v>
      </c>
      <c r="K10" s="10">
        <f t="shared" si="5"/>
        <v>31.389999999999997</v>
      </c>
      <c r="L10" s="10">
        <f t="shared" si="5"/>
        <v>31.389999999999997</v>
      </c>
      <c r="M10" s="10">
        <f t="shared" si="5"/>
        <v>35.04</v>
      </c>
      <c r="N10" s="10">
        <f t="shared" si="5"/>
        <v>97.089999999999989</v>
      </c>
      <c r="O10" s="10">
        <f t="shared" si="5"/>
        <v>52.559999999999995</v>
      </c>
      <c r="P10" s="10">
        <f t="shared" si="5"/>
        <v>31.389999999999997</v>
      </c>
      <c r="Q10" s="10">
        <f t="shared" si="5"/>
        <v>74.459999999999994</v>
      </c>
      <c r="R10" s="10">
        <f t="shared" si="5"/>
        <v>13.139999999999999</v>
      </c>
      <c r="S10" s="10">
        <f t="shared" si="5"/>
        <v>40.15</v>
      </c>
      <c r="T10" s="10">
        <f t="shared" si="5"/>
        <v>94.899999999999991</v>
      </c>
      <c r="U10" s="10">
        <f t="shared" si="5"/>
        <v>26.279999999999998</v>
      </c>
      <c r="V10" s="10">
        <f t="shared" si="5"/>
        <v>68.61999999999999</v>
      </c>
      <c r="W10" s="10">
        <f t="shared" si="5"/>
        <v>93.44</v>
      </c>
      <c r="X10" s="10">
        <f t="shared" si="5"/>
        <v>35.770000000000003</v>
      </c>
      <c r="Y10" s="10">
        <f t="shared" si="5"/>
        <v>23.36</v>
      </c>
      <c r="Z10" s="10">
        <f t="shared" si="5"/>
        <v>84.679999999999993</v>
      </c>
      <c r="AA10" s="10">
        <f t="shared" si="5"/>
        <v>75.92</v>
      </c>
      <c r="AB10" s="10">
        <f t="shared" si="5"/>
        <v>26.279999999999998</v>
      </c>
      <c r="AC10" s="10">
        <f t="shared" si="5"/>
        <v>71.540000000000006</v>
      </c>
      <c r="AD10" s="10">
        <f t="shared" si="5"/>
        <v>75.554999999999993</v>
      </c>
      <c r="AE10" s="10">
        <f t="shared" si="5"/>
        <v>100.74</v>
      </c>
      <c r="AF10" s="10">
        <f t="shared" si="5"/>
        <v>66.429999999999993</v>
      </c>
      <c r="AG10" s="10">
        <f t="shared" si="5"/>
        <v>79.569999999999993</v>
      </c>
      <c r="AH10" s="10">
        <f t="shared" si="5"/>
        <v>70.809999999999988</v>
      </c>
      <c r="AI10" s="10">
        <f t="shared" si="5"/>
        <v>12.409999999999998</v>
      </c>
      <c r="AJ10" s="10">
        <f t="shared" si="5"/>
        <v>46.72</v>
      </c>
      <c r="AK10" s="10">
        <f t="shared" si="5"/>
        <v>66.429999999999993</v>
      </c>
      <c r="AL10" s="10">
        <f t="shared" si="5"/>
        <v>31.389999999999997</v>
      </c>
      <c r="AM10" s="10">
        <f t="shared" si="5"/>
        <v>49.639999999999993</v>
      </c>
      <c r="AN10" s="10">
        <f t="shared" si="5"/>
        <v>36.5</v>
      </c>
      <c r="AO10" s="10">
        <f t="shared" si="5"/>
        <v>86.14</v>
      </c>
      <c r="AP10" s="10">
        <f t="shared" si="5"/>
        <v>81.03</v>
      </c>
      <c r="AQ10" s="10">
        <f t="shared" si="5"/>
        <v>67.159999999999982</v>
      </c>
      <c r="AR10" s="10">
        <f t="shared" si="5"/>
        <v>56.94</v>
      </c>
      <c r="AS10" s="10">
        <f t="shared" si="5"/>
        <v>29.929999999999993</v>
      </c>
      <c r="AT10" s="10">
        <f t="shared" si="5"/>
        <v>85.41</v>
      </c>
      <c r="AU10" s="10">
        <f t="shared" si="5"/>
        <v>24.09</v>
      </c>
      <c r="AV10" s="10">
        <f t="shared" si="5"/>
        <v>35.770000000000003</v>
      </c>
      <c r="AW10" s="10">
        <f t="shared" si="5"/>
        <v>31.389999999999997</v>
      </c>
      <c r="AX10" s="10">
        <f t="shared" si="5"/>
        <v>45.989999999999995</v>
      </c>
      <c r="AY10" s="10">
        <f t="shared" si="5"/>
        <v>31.389999999999997</v>
      </c>
      <c r="AZ10" s="10">
        <f t="shared" si="5"/>
        <v>72.27</v>
      </c>
      <c r="BA10" s="10">
        <f t="shared" si="5"/>
        <v>60.59</v>
      </c>
      <c r="BB10" s="10">
        <f t="shared" si="5"/>
        <v>75.92</v>
      </c>
      <c r="BC10" s="10">
        <f t="shared" si="5"/>
        <v>74.459999999999994</v>
      </c>
      <c r="BD10" s="10">
        <f t="shared" si="5"/>
        <v>28.47</v>
      </c>
      <c r="BE10" s="10">
        <f t="shared" si="5"/>
        <v>24.09</v>
      </c>
      <c r="BF10" s="10">
        <f t="shared" si="5"/>
        <v>67.89</v>
      </c>
      <c r="BG10" s="10">
        <f t="shared" si="5"/>
        <v>77.38</v>
      </c>
      <c r="BH10" s="10">
        <f t="shared" si="5"/>
        <v>91.97999999999999</v>
      </c>
      <c r="BI10" s="8"/>
    </row>
    <row r="11" spans="1:61" ht="16.8" x14ac:dyDescent="0.3">
      <c r="A11" s="9" t="s">
        <v>82</v>
      </c>
      <c r="B11" s="10">
        <v>580.54</v>
      </c>
      <c r="C11" s="10">
        <v>765.68</v>
      </c>
      <c r="D11" s="10">
        <v>1460.45</v>
      </c>
      <c r="E11" s="10">
        <v>780.54</v>
      </c>
      <c r="F11" s="10">
        <v>770.34</v>
      </c>
      <c r="G11" s="10">
        <v>1210.44</v>
      </c>
      <c r="H11" s="10">
        <v>560.48</v>
      </c>
      <c r="I11" s="10">
        <v>1610.34</v>
      </c>
      <c r="J11" s="10">
        <v>150.32</v>
      </c>
      <c r="K11" s="10">
        <v>780.14</v>
      </c>
      <c r="L11" s="10">
        <v>440.88</v>
      </c>
      <c r="M11" s="10">
        <v>620.78</v>
      </c>
      <c r="N11" s="10">
        <v>1320.88</v>
      </c>
      <c r="O11" s="10">
        <v>550.55999999999995</v>
      </c>
      <c r="P11" s="10">
        <v>860.34</v>
      </c>
      <c r="Q11" s="10">
        <v>1289.32</v>
      </c>
      <c r="R11" s="10">
        <v>420.12</v>
      </c>
      <c r="S11" s="10">
        <v>1280.8800000000001</v>
      </c>
      <c r="T11" s="10">
        <v>490.26</v>
      </c>
      <c r="U11" s="10">
        <v>690.88</v>
      </c>
      <c r="V11" s="10">
        <v>1480.67</v>
      </c>
      <c r="W11" s="10">
        <v>740.88</v>
      </c>
      <c r="X11" s="10">
        <v>580.55999999999995</v>
      </c>
      <c r="Y11" s="10">
        <v>140.88</v>
      </c>
      <c r="Z11" s="10">
        <v>1580.88</v>
      </c>
      <c r="AA11" s="10">
        <v>1720.88</v>
      </c>
      <c r="AB11" s="10">
        <v>770.45</v>
      </c>
      <c r="AC11" s="10">
        <v>1670.45</v>
      </c>
      <c r="AD11" s="10">
        <v>1280.8800000000001</v>
      </c>
      <c r="AE11" s="10">
        <v>450.98</v>
      </c>
      <c r="AF11" s="10">
        <v>1395.48</v>
      </c>
      <c r="AG11" s="10">
        <v>532.76</v>
      </c>
      <c r="AH11" s="10">
        <v>1684.32</v>
      </c>
      <c r="AI11" s="10">
        <v>540.66</v>
      </c>
      <c r="AJ11" s="10">
        <v>950.32</v>
      </c>
      <c r="AK11" s="10">
        <v>1180.78</v>
      </c>
      <c r="AL11" s="10">
        <v>920.84</v>
      </c>
      <c r="AM11" s="10">
        <v>1090.67</v>
      </c>
      <c r="AN11" s="10">
        <v>770.78</v>
      </c>
      <c r="AO11" s="10">
        <v>1280.1400000000001</v>
      </c>
      <c r="AP11" s="10">
        <v>290.56</v>
      </c>
      <c r="AQ11" s="10">
        <v>390.54</v>
      </c>
      <c r="AR11" s="10">
        <v>980.76</v>
      </c>
      <c r="AS11" s="10">
        <v>1190.67</v>
      </c>
      <c r="AT11" s="10">
        <v>1380.88</v>
      </c>
      <c r="AU11" s="10">
        <v>760.22</v>
      </c>
      <c r="AV11" s="10">
        <v>680.14</v>
      </c>
      <c r="AW11" s="10">
        <v>970.45</v>
      </c>
      <c r="AX11" s="10">
        <v>1370.44</v>
      </c>
      <c r="AY11" s="10">
        <v>1650.98</v>
      </c>
      <c r="AZ11" s="10">
        <v>710.34</v>
      </c>
      <c r="BA11" s="10">
        <v>1320.47</v>
      </c>
      <c r="BB11" s="10">
        <v>680.88</v>
      </c>
      <c r="BC11" s="10">
        <v>1360.22</v>
      </c>
      <c r="BD11" s="10">
        <v>960.54</v>
      </c>
      <c r="BE11" s="10">
        <v>690.12</v>
      </c>
      <c r="BF11" s="10">
        <v>470.22</v>
      </c>
      <c r="BG11" s="10">
        <v>1750.34</v>
      </c>
      <c r="BH11" s="10">
        <v>1180.8800000000001</v>
      </c>
      <c r="BI11" s="8"/>
    </row>
    <row r="12" spans="1:61" x14ac:dyDescent="0.3">
      <c r="A12" s="11" t="s">
        <v>80</v>
      </c>
      <c r="B12" s="10">
        <f>(B11/200)*100</f>
        <v>290.27</v>
      </c>
      <c r="C12" s="10">
        <f t="shared" ref="C12:BH12" si="6">(C11/200)*100</f>
        <v>382.84</v>
      </c>
      <c r="D12" s="10">
        <f t="shared" si="6"/>
        <v>730.22500000000002</v>
      </c>
      <c r="E12" s="10">
        <f t="shared" si="6"/>
        <v>390.27</v>
      </c>
      <c r="F12" s="10">
        <f t="shared" si="6"/>
        <v>385.17</v>
      </c>
      <c r="G12" s="10">
        <f t="shared" si="6"/>
        <v>605.22</v>
      </c>
      <c r="H12" s="10">
        <f t="shared" si="6"/>
        <v>280.24</v>
      </c>
      <c r="I12" s="10">
        <f t="shared" si="6"/>
        <v>805.17000000000007</v>
      </c>
      <c r="J12" s="10">
        <f t="shared" si="6"/>
        <v>75.16</v>
      </c>
      <c r="K12" s="10">
        <f t="shared" si="6"/>
        <v>390.07</v>
      </c>
      <c r="L12" s="10">
        <f t="shared" si="6"/>
        <v>220.44000000000003</v>
      </c>
      <c r="M12" s="10">
        <f t="shared" si="6"/>
        <v>310.39</v>
      </c>
      <c r="N12" s="10">
        <f t="shared" si="6"/>
        <v>660.44</v>
      </c>
      <c r="O12" s="10">
        <f t="shared" si="6"/>
        <v>275.27999999999997</v>
      </c>
      <c r="P12" s="10">
        <f t="shared" si="6"/>
        <v>430.17</v>
      </c>
      <c r="Q12" s="10">
        <f t="shared" si="6"/>
        <v>644.66</v>
      </c>
      <c r="R12" s="10">
        <f t="shared" si="6"/>
        <v>210.06</v>
      </c>
      <c r="S12" s="10">
        <f t="shared" si="6"/>
        <v>640.44000000000005</v>
      </c>
      <c r="T12" s="10">
        <f t="shared" si="6"/>
        <v>245.13</v>
      </c>
      <c r="U12" s="10">
        <f t="shared" si="6"/>
        <v>345.44</v>
      </c>
      <c r="V12" s="10">
        <f t="shared" si="6"/>
        <v>740.33500000000004</v>
      </c>
      <c r="W12" s="10">
        <f t="shared" si="6"/>
        <v>370.44</v>
      </c>
      <c r="X12" s="10">
        <f t="shared" si="6"/>
        <v>290.27999999999997</v>
      </c>
      <c r="Y12" s="10">
        <f t="shared" si="6"/>
        <v>70.44</v>
      </c>
      <c r="Z12" s="10">
        <f t="shared" si="6"/>
        <v>790.44</v>
      </c>
      <c r="AA12" s="10">
        <f t="shared" si="6"/>
        <v>860.44</v>
      </c>
      <c r="AB12" s="10">
        <f t="shared" si="6"/>
        <v>385.22500000000002</v>
      </c>
      <c r="AC12" s="10">
        <f t="shared" si="6"/>
        <v>835.22500000000002</v>
      </c>
      <c r="AD12" s="10">
        <f t="shared" si="6"/>
        <v>640.44000000000005</v>
      </c>
      <c r="AE12" s="10">
        <f t="shared" si="6"/>
        <v>225.49</v>
      </c>
      <c r="AF12" s="10">
        <f t="shared" si="6"/>
        <v>697.74</v>
      </c>
      <c r="AG12" s="10">
        <f t="shared" si="6"/>
        <v>266.38</v>
      </c>
      <c r="AH12" s="10">
        <f t="shared" si="6"/>
        <v>842.16</v>
      </c>
      <c r="AI12" s="10">
        <f t="shared" si="6"/>
        <v>270.33</v>
      </c>
      <c r="AJ12" s="10">
        <f t="shared" si="6"/>
        <v>475.15999999999997</v>
      </c>
      <c r="AK12" s="10">
        <f t="shared" si="6"/>
        <v>590.39</v>
      </c>
      <c r="AL12" s="10">
        <f t="shared" si="6"/>
        <v>460.42000000000007</v>
      </c>
      <c r="AM12" s="10">
        <f t="shared" si="6"/>
        <v>545.33500000000004</v>
      </c>
      <c r="AN12" s="10">
        <f t="shared" si="6"/>
        <v>385.39</v>
      </c>
      <c r="AO12" s="10">
        <f t="shared" si="6"/>
        <v>640.07000000000005</v>
      </c>
      <c r="AP12" s="10">
        <f t="shared" si="6"/>
        <v>145.28</v>
      </c>
      <c r="AQ12" s="10">
        <f t="shared" si="6"/>
        <v>195.27</v>
      </c>
      <c r="AR12" s="10">
        <f t="shared" si="6"/>
        <v>490.38000000000005</v>
      </c>
      <c r="AS12" s="10">
        <f t="shared" si="6"/>
        <v>595.33500000000004</v>
      </c>
      <c r="AT12" s="10">
        <f t="shared" si="6"/>
        <v>690.44</v>
      </c>
      <c r="AU12" s="10">
        <f t="shared" si="6"/>
        <v>380.11</v>
      </c>
      <c r="AV12" s="10">
        <f t="shared" si="6"/>
        <v>340.07</v>
      </c>
      <c r="AW12" s="10">
        <f t="shared" si="6"/>
        <v>485.22500000000008</v>
      </c>
      <c r="AX12" s="10">
        <f t="shared" si="6"/>
        <v>685.22</v>
      </c>
      <c r="AY12" s="10">
        <f t="shared" si="6"/>
        <v>825.4899999999999</v>
      </c>
      <c r="AZ12" s="10">
        <f t="shared" si="6"/>
        <v>355.17</v>
      </c>
      <c r="BA12" s="10">
        <f t="shared" si="6"/>
        <v>660.23500000000001</v>
      </c>
      <c r="BB12" s="10">
        <f t="shared" si="6"/>
        <v>340.44</v>
      </c>
      <c r="BC12" s="10">
        <f t="shared" si="6"/>
        <v>680.11</v>
      </c>
      <c r="BD12" s="10">
        <f t="shared" si="6"/>
        <v>480.27</v>
      </c>
      <c r="BE12" s="10">
        <f t="shared" si="6"/>
        <v>345.06</v>
      </c>
      <c r="BF12" s="10">
        <f t="shared" si="6"/>
        <v>235.11</v>
      </c>
      <c r="BG12" s="10">
        <f t="shared" si="6"/>
        <v>875.17</v>
      </c>
      <c r="BH12" s="10">
        <f t="shared" si="6"/>
        <v>590.44000000000005</v>
      </c>
      <c r="BI12" s="8"/>
    </row>
    <row r="13" spans="1:61" x14ac:dyDescent="0.3">
      <c r="A13" s="11" t="s">
        <v>81</v>
      </c>
      <c r="B13" s="12">
        <f>0.049*B12</f>
        <v>14.223229999999999</v>
      </c>
      <c r="C13" s="12">
        <f t="shared" ref="C13:BH13" si="7">0.049*C12</f>
        <v>18.759159999999998</v>
      </c>
      <c r="D13" s="12">
        <f t="shared" si="7"/>
        <v>35.781025</v>
      </c>
      <c r="E13" s="12">
        <f t="shared" si="7"/>
        <v>19.12323</v>
      </c>
      <c r="F13" s="12">
        <f t="shared" si="7"/>
        <v>18.873330000000003</v>
      </c>
      <c r="G13" s="12">
        <f t="shared" si="7"/>
        <v>29.655780000000004</v>
      </c>
      <c r="H13" s="12">
        <f t="shared" si="7"/>
        <v>13.731760000000001</v>
      </c>
      <c r="I13" s="12">
        <f t="shared" si="7"/>
        <v>39.453330000000008</v>
      </c>
      <c r="J13" s="12">
        <f t="shared" si="7"/>
        <v>3.6828400000000001</v>
      </c>
      <c r="K13" s="12">
        <f t="shared" si="7"/>
        <v>19.113430000000001</v>
      </c>
      <c r="L13" s="12">
        <f t="shared" si="7"/>
        <v>10.801560000000002</v>
      </c>
      <c r="M13" s="12">
        <f t="shared" si="7"/>
        <v>15.209110000000001</v>
      </c>
      <c r="N13" s="12">
        <f t="shared" si="7"/>
        <v>32.361560000000004</v>
      </c>
      <c r="O13" s="12">
        <f t="shared" si="7"/>
        <v>13.488719999999999</v>
      </c>
      <c r="P13" s="12">
        <f t="shared" si="7"/>
        <v>21.078330000000001</v>
      </c>
      <c r="Q13" s="12">
        <f t="shared" si="7"/>
        <v>31.588339999999999</v>
      </c>
      <c r="R13" s="12">
        <f t="shared" si="7"/>
        <v>10.29294</v>
      </c>
      <c r="S13" s="12">
        <f t="shared" si="7"/>
        <v>31.381560000000004</v>
      </c>
      <c r="T13" s="12">
        <f t="shared" si="7"/>
        <v>12.011369999999999</v>
      </c>
      <c r="U13" s="12">
        <f t="shared" si="7"/>
        <v>16.926560000000002</v>
      </c>
      <c r="V13" s="12">
        <f t="shared" si="7"/>
        <v>36.276415</v>
      </c>
      <c r="W13" s="12">
        <f t="shared" si="7"/>
        <v>18.15156</v>
      </c>
      <c r="X13" s="12">
        <f t="shared" si="7"/>
        <v>14.223719999999998</v>
      </c>
      <c r="Y13" s="12">
        <f t="shared" si="7"/>
        <v>3.4515600000000002</v>
      </c>
      <c r="Z13" s="12">
        <f t="shared" si="7"/>
        <v>38.731560000000002</v>
      </c>
      <c r="AA13" s="12">
        <f t="shared" si="7"/>
        <v>42.161560000000001</v>
      </c>
      <c r="AB13" s="12">
        <f t="shared" si="7"/>
        <v>18.876025000000002</v>
      </c>
      <c r="AC13" s="12">
        <f t="shared" si="7"/>
        <v>40.926025000000003</v>
      </c>
      <c r="AD13" s="12">
        <f t="shared" si="7"/>
        <v>31.381560000000004</v>
      </c>
      <c r="AE13" s="12">
        <f t="shared" si="7"/>
        <v>11.049010000000001</v>
      </c>
      <c r="AF13" s="12">
        <f t="shared" si="7"/>
        <v>34.189260000000004</v>
      </c>
      <c r="AG13" s="12">
        <f t="shared" si="7"/>
        <v>13.052620000000001</v>
      </c>
      <c r="AH13" s="12">
        <f t="shared" si="7"/>
        <v>41.265839999999997</v>
      </c>
      <c r="AI13" s="12">
        <f t="shared" si="7"/>
        <v>13.246169999999999</v>
      </c>
      <c r="AJ13" s="12">
        <f t="shared" si="7"/>
        <v>23.28284</v>
      </c>
      <c r="AK13" s="12">
        <f t="shared" si="7"/>
        <v>28.929110000000001</v>
      </c>
      <c r="AL13" s="12">
        <f t="shared" si="7"/>
        <v>22.560580000000005</v>
      </c>
      <c r="AM13" s="12">
        <f t="shared" si="7"/>
        <v>26.721415000000004</v>
      </c>
      <c r="AN13" s="12">
        <f t="shared" si="7"/>
        <v>18.88411</v>
      </c>
      <c r="AO13" s="12">
        <f t="shared" si="7"/>
        <v>31.363430000000005</v>
      </c>
      <c r="AP13" s="12">
        <f t="shared" si="7"/>
        <v>7.1187200000000006</v>
      </c>
      <c r="AQ13" s="12">
        <f t="shared" si="7"/>
        <v>9.5682300000000016</v>
      </c>
      <c r="AR13" s="12">
        <f t="shared" si="7"/>
        <v>24.028620000000004</v>
      </c>
      <c r="AS13" s="12">
        <f t="shared" si="7"/>
        <v>29.171415000000003</v>
      </c>
      <c r="AT13" s="12">
        <f t="shared" si="7"/>
        <v>33.831560000000003</v>
      </c>
      <c r="AU13" s="12">
        <f t="shared" si="7"/>
        <v>18.625390000000003</v>
      </c>
      <c r="AV13" s="12">
        <f t="shared" si="7"/>
        <v>16.663430000000002</v>
      </c>
      <c r="AW13" s="12">
        <f t="shared" si="7"/>
        <v>23.776025000000004</v>
      </c>
      <c r="AX13" s="12">
        <f t="shared" si="7"/>
        <v>33.575780000000002</v>
      </c>
      <c r="AY13" s="12">
        <f t="shared" si="7"/>
        <v>40.449009999999994</v>
      </c>
      <c r="AZ13" s="12">
        <f t="shared" si="7"/>
        <v>17.40333</v>
      </c>
      <c r="BA13" s="12">
        <f t="shared" si="7"/>
        <v>32.351514999999999</v>
      </c>
      <c r="BB13" s="12">
        <f t="shared" si="7"/>
        <v>16.681560000000001</v>
      </c>
      <c r="BC13" s="12">
        <f t="shared" si="7"/>
        <v>33.325389999999999</v>
      </c>
      <c r="BD13" s="12">
        <f t="shared" si="7"/>
        <v>23.53323</v>
      </c>
      <c r="BE13" s="12">
        <f t="shared" si="7"/>
        <v>16.90794</v>
      </c>
      <c r="BF13" s="12">
        <f t="shared" si="7"/>
        <v>11.520390000000001</v>
      </c>
      <c r="BG13" s="12">
        <f t="shared" si="7"/>
        <v>42.883330000000001</v>
      </c>
      <c r="BH13" s="12">
        <f t="shared" si="7"/>
        <v>28.931560000000005</v>
      </c>
      <c r="BI13" s="8"/>
    </row>
    <row r="14" spans="1:61" ht="16.8" x14ac:dyDescent="0.3">
      <c r="A14" s="9" t="s">
        <v>83</v>
      </c>
      <c r="B14" s="10">
        <v>11.21</v>
      </c>
      <c r="C14" s="10">
        <v>16.399999999999999</v>
      </c>
      <c r="D14" s="10">
        <v>12.36</v>
      </c>
      <c r="E14" s="10">
        <v>14.8</v>
      </c>
      <c r="F14" s="10">
        <v>15.27</v>
      </c>
      <c r="G14" s="10">
        <v>13.47</v>
      </c>
      <c r="H14" s="10">
        <v>4.4800000000000004</v>
      </c>
      <c r="I14" s="10">
        <v>16.2</v>
      </c>
      <c r="J14" s="10">
        <v>10.8</v>
      </c>
      <c r="K14" s="10">
        <v>13.8</v>
      </c>
      <c r="L14" s="10">
        <v>9.4</v>
      </c>
      <c r="M14" s="10">
        <v>14.88</v>
      </c>
      <c r="N14" s="10">
        <v>7.84</v>
      </c>
      <c r="O14" s="10">
        <v>3.8</v>
      </c>
      <c r="P14" s="10">
        <v>13.6</v>
      </c>
      <c r="Q14" s="10">
        <v>9.84</v>
      </c>
      <c r="R14" s="10">
        <v>8.1999999999999993</v>
      </c>
      <c r="S14" s="10">
        <v>7.4</v>
      </c>
      <c r="T14" s="10">
        <v>18.739999999999998</v>
      </c>
      <c r="U14" s="10">
        <v>8.6</v>
      </c>
      <c r="V14" s="10">
        <v>10.6</v>
      </c>
      <c r="W14" s="10">
        <v>14</v>
      </c>
      <c r="X14" s="10">
        <v>12.4</v>
      </c>
      <c r="Y14" s="10">
        <v>7.2</v>
      </c>
      <c r="Z14" s="10">
        <v>5.62</v>
      </c>
      <c r="AA14" s="10">
        <v>10.4</v>
      </c>
      <c r="AB14" s="10">
        <v>15</v>
      </c>
      <c r="AC14" s="10">
        <v>11.4</v>
      </c>
      <c r="AD14" s="10">
        <v>16.600000000000001</v>
      </c>
      <c r="AE14" s="10">
        <v>12.8</v>
      </c>
      <c r="AF14" s="10">
        <v>14.6</v>
      </c>
      <c r="AG14" s="10">
        <v>11</v>
      </c>
      <c r="AH14" s="10">
        <v>10.8</v>
      </c>
      <c r="AI14" s="10">
        <v>5.6</v>
      </c>
      <c r="AJ14" s="10">
        <v>17.399999999999999</v>
      </c>
      <c r="AK14" s="10">
        <v>9.2899999999999991</v>
      </c>
      <c r="AL14" s="10">
        <v>5.84</v>
      </c>
      <c r="AM14" s="10">
        <v>8.68</v>
      </c>
      <c r="AN14" s="10">
        <v>14.4</v>
      </c>
      <c r="AO14" s="10">
        <v>11.8</v>
      </c>
      <c r="AP14" s="10">
        <v>6.8</v>
      </c>
      <c r="AQ14" s="10">
        <v>4.2</v>
      </c>
      <c r="AR14" s="10">
        <v>17.170000000000002</v>
      </c>
      <c r="AS14" s="10">
        <v>7.4</v>
      </c>
      <c r="AT14" s="10">
        <v>15.47</v>
      </c>
      <c r="AU14" s="10">
        <v>4.84</v>
      </c>
      <c r="AV14" s="10">
        <v>3.8</v>
      </c>
      <c r="AW14" s="10">
        <v>6.33</v>
      </c>
      <c r="AX14" s="10">
        <v>11.6</v>
      </c>
      <c r="AY14" s="10">
        <v>4.8</v>
      </c>
      <c r="AZ14" s="10">
        <v>16.45</v>
      </c>
      <c r="BA14" s="10">
        <v>10.78</v>
      </c>
      <c r="BB14" s="10">
        <v>15.6</v>
      </c>
      <c r="BC14" s="10">
        <v>6.2</v>
      </c>
      <c r="BD14" s="10">
        <v>17.29</v>
      </c>
      <c r="BE14" s="10">
        <v>12.22</v>
      </c>
      <c r="BF14" s="10">
        <v>8.4</v>
      </c>
      <c r="BG14" s="10">
        <v>13.2</v>
      </c>
      <c r="BH14" s="10">
        <v>18.47</v>
      </c>
      <c r="BI14" s="8"/>
    </row>
    <row r="15" spans="1:61" x14ac:dyDescent="0.3">
      <c r="A15" s="11" t="s">
        <v>80</v>
      </c>
      <c r="B15" s="12">
        <f>(B14/12)*100</f>
        <v>93.416666666666671</v>
      </c>
      <c r="C15" s="12">
        <f t="shared" ref="C15:BH15" si="8">(C14/12)*100</f>
        <v>136.66666666666666</v>
      </c>
      <c r="D15" s="12">
        <f t="shared" si="8"/>
        <v>103</v>
      </c>
      <c r="E15" s="12">
        <f t="shared" si="8"/>
        <v>123.33333333333334</v>
      </c>
      <c r="F15" s="12">
        <f t="shared" si="8"/>
        <v>127.25</v>
      </c>
      <c r="G15" s="12">
        <f t="shared" si="8"/>
        <v>112.25</v>
      </c>
      <c r="H15" s="12">
        <f t="shared" si="8"/>
        <v>37.333333333333336</v>
      </c>
      <c r="I15" s="12">
        <f t="shared" si="8"/>
        <v>135</v>
      </c>
      <c r="J15" s="12">
        <f t="shared" si="8"/>
        <v>90</v>
      </c>
      <c r="K15" s="12">
        <f t="shared" si="8"/>
        <v>115.00000000000001</v>
      </c>
      <c r="L15" s="12">
        <f t="shared" si="8"/>
        <v>78.333333333333329</v>
      </c>
      <c r="M15" s="12">
        <f t="shared" si="8"/>
        <v>124</v>
      </c>
      <c r="N15" s="12">
        <f t="shared" si="8"/>
        <v>65.333333333333329</v>
      </c>
      <c r="O15" s="12">
        <f t="shared" si="8"/>
        <v>31.666666666666664</v>
      </c>
      <c r="P15" s="12">
        <f t="shared" si="8"/>
        <v>113.33333333333333</v>
      </c>
      <c r="Q15" s="12">
        <f t="shared" si="8"/>
        <v>82</v>
      </c>
      <c r="R15" s="12">
        <f t="shared" si="8"/>
        <v>68.333333333333329</v>
      </c>
      <c r="S15" s="12">
        <f t="shared" si="8"/>
        <v>61.666666666666671</v>
      </c>
      <c r="T15" s="12">
        <f t="shared" si="8"/>
        <v>156.16666666666666</v>
      </c>
      <c r="U15" s="12">
        <f t="shared" si="8"/>
        <v>71.666666666666671</v>
      </c>
      <c r="V15" s="12">
        <f t="shared" si="8"/>
        <v>88.333333333333329</v>
      </c>
      <c r="W15" s="12">
        <f t="shared" si="8"/>
        <v>116.66666666666667</v>
      </c>
      <c r="X15" s="12">
        <f t="shared" si="8"/>
        <v>103.33333333333334</v>
      </c>
      <c r="Y15" s="12">
        <f t="shared" si="8"/>
        <v>60</v>
      </c>
      <c r="Z15" s="12">
        <f t="shared" si="8"/>
        <v>46.833333333333336</v>
      </c>
      <c r="AA15" s="12">
        <f t="shared" si="8"/>
        <v>86.666666666666671</v>
      </c>
      <c r="AB15" s="12">
        <f t="shared" si="8"/>
        <v>125</v>
      </c>
      <c r="AC15" s="12">
        <f t="shared" si="8"/>
        <v>95</v>
      </c>
      <c r="AD15" s="12">
        <f t="shared" si="8"/>
        <v>138.33333333333334</v>
      </c>
      <c r="AE15" s="12">
        <f t="shared" si="8"/>
        <v>106.66666666666667</v>
      </c>
      <c r="AF15" s="12">
        <f t="shared" si="8"/>
        <v>121.66666666666666</v>
      </c>
      <c r="AG15" s="12">
        <f t="shared" si="8"/>
        <v>91.666666666666657</v>
      </c>
      <c r="AH15" s="12">
        <f t="shared" si="8"/>
        <v>90</v>
      </c>
      <c r="AI15" s="12">
        <f t="shared" si="8"/>
        <v>46.666666666666664</v>
      </c>
      <c r="AJ15" s="12">
        <f t="shared" si="8"/>
        <v>145</v>
      </c>
      <c r="AK15" s="12">
        <f t="shared" si="8"/>
        <v>77.416666666666657</v>
      </c>
      <c r="AL15" s="12">
        <f t="shared" si="8"/>
        <v>48.666666666666664</v>
      </c>
      <c r="AM15" s="12">
        <f t="shared" si="8"/>
        <v>72.333333333333329</v>
      </c>
      <c r="AN15" s="12">
        <f t="shared" si="8"/>
        <v>120</v>
      </c>
      <c r="AO15" s="12">
        <f t="shared" si="8"/>
        <v>98.333333333333343</v>
      </c>
      <c r="AP15" s="12">
        <f t="shared" si="8"/>
        <v>56.666666666666664</v>
      </c>
      <c r="AQ15" s="12">
        <f t="shared" si="8"/>
        <v>35</v>
      </c>
      <c r="AR15" s="12">
        <f t="shared" si="8"/>
        <v>143.08333333333334</v>
      </c>
      <c r="AS15" s="12">
        <f t="shared" si="8"/>
        <v>61.666666666666671</v>
      </c>
      <c r="AT15" s="12">
        <f t="shared" si="8"/>
        <v>128.91666666666669</v>
      </c>
      <c r="AU15" s="12">
        <f t="shared" si="8"/>
        <v>40.333333333333329</v>
      </c>
      <c r="AV15" s="12">
        <f t="shared" si="8"/>
        <v>31.666666666666664</v>
      </c>
      <c r="AW15" s="12">
        <f t="shared" si="8"/>
        <v>52.75</v>
      </c>
      <c r="AX15" s="12">
        <f t="shared" si="8"/>
        <v>96.666666666666671</v>
      </c>
      <c r="AY15" s="12">
        <f t="shared" si="8"/>
        <v>40</v>
      </c>
      <c r="AZ15" s="12">
        <f t="shared" si="8"/>
        <v>137.08333333333334</v>
      </c>
      <c r="BA15" s="12">
        <f t="shared" si="8"/>
        <v>89.833333333333329</v>
      </c>
      <c r="BB15" s="12">
        <f t="shared" si="8"/>
        <v>130</v>
      </c>
      <c r="BC15" s="12">
        <f t="shared" si="8"/>
        <v>51.666666666666671</v>
      </c>
      <c r="BD15" s="12">
        <f t="shared" si="8"/>
        <v>144.08333333333331</v>
      </c>
      <c r="BE15" s="12">
        <f t="shared" si="8"/>
        <v>101.83333333333333</v>
      </c>
      <c r="BF15" s="12">
        <f t="shared" si="8"/>
        <v>70</v>
      </c>
      <c r="BG15" s="12">
        <f t="shared" si="8"/>
        <v>109.99999999999999</v>
      </c>
      <c r="BH15" s="12">
        <f t="shared" si="8"/>
        <v>153.91666666666666</v>
      </c>
      <c r="BI15" s="8"/>
    </row>
    <row r="16" spans="1:61" x14ac:dyDescent="0.3">
      <c r="A16" s="11" t="s">
        <v>81</v>
      </c>
      <c r="B16" s="12">
        <f>0.049*B15</f>
        <v>4.5774166666666671</v>
      </c>
      <c r="C16" s="12">
        <f t="shared" ref="C16:BH16" si="9">0.049*C15</f>
        <v>6.6966666666666663</v>
      </c>
      <c r="D16" s="12">
        <f t="shared" si="9"/>
        <v>5.0470000000000006</v>
      </c>
      <c r="E16" s="12">
        <f t="shared" si="9"/>
        <v>6.0433333333333339</v>
      </c>
      <c r="F16" s="12">
        <f t="shared" si="9"/>
        <v>6.2352500000000006</v>
      </c>
      <c r="G16" s="12">
        <f t="shared" si="9"/>
        <v>5.5002500000000003</v>
      </c>
      <c r="H16" s="12">
        <f t="shared" si="9"/>
        <v>1.8293333333333335</v>
      </c>
      <c r="I16" s="12">
        <f t="shared" si="9"/>
        <v>6.6150000000000002</v>
      </c>
      <c r="J16" s="12">
        <f t="shared" si="9"/>
        <v>4.41</v>
      </c>
      <c r="K16" s="12">
        <f t="shared" si="9"/>
        <v>5.6350000000000007</v>
      </c>
      <c r="L16" s="12">
        <f t="shared" si="9"/>
        <v>3.8383333333333334</v>
      </c>
      <c r="M16" s="12">
        <f t="shared" si="9"/>
        <v>6.0760000000000005</v>
      </c>
      <c r="N16" s="12">
        <f t="shared" si="9"/>
        <v>3.2013333333333334</v>
      </c>
      <c r="O16" s="12">
        <f t="shared" si="9"/>
        <v>1.5516666666666665</v>
      </c>
      <c r="P16" s="12">
        <f t="shared" si="9"/>
        <v>5.5533333333333337</v>
      </c>
      <c r="Q16" s="12">
        <f t="shared" si="9"/>
        <v>4.0179999999999998</v>
      </c>
      <c r="R16" s="12">
        <f t="shared" si="9"/>
        <v>3.3483333333333332</v>
      </c>
      <c r="S16" s="12">
        <f t="shared" si="9"/>
        <v>3.0216666666666669</v>
      </c>
      <c r="T16" s="12">
        <f t="shared" si="9"/>
        <v>7.6521666666666661</v>
      </c>
      <c r="U16" s="12">
        <f t="shared" si="9"/>
        <v>3.5116666666666672</v>
      </c>
      <c r="V16" s="12">
        <f t="shared" si="9"/>
        <v>4.3283333333333331</v>
      </c>
      <c r="W16" s="12">
        <f t="shared" si="9"/>
        <v>5.7166666666666668</v>
      </c>
      <c r="X16" s="12">
        <f t="shared" si="9"/>
        <v>5.0633333333333344</v>
      </c>
      <c r="Y16" s="12">
        <f t="shared" si="9"/>
        <v>2.94</v>
      </c>
      <c r="Z16" s="12">
        <f t="shared" si="9"/>
        <v>2.2948333333333335</v>
      </c>
      <c r="AA16" s="12">
        <f t="shared" si="9"/>
        <v>4.246666666666667</v>
      </c>
      <c r="AB16" s="12">
        <f t="shared" si="9"/>
        <v>6.125</v>
      </c>
      <c r="AC16" s="12">
        <f t="shared" si="9"/>
        <v>4.6550000000000002</v>
      </c>
      <c r="AD16" s="12">
        <f t="shared" si="9"/>
        <v>6.7783333333333342</v>
      </c>
      <c r="AE16" s="12">
        <f t="shared" si="9"/>
        <v>5.2266666666666675</v>
      </c>
      <c r="AF16" s="12">
        <f t="shared" si="9"/>
        <v>5.961666666666666</v>
      </c>
      <c r="AG16" s="12">
        <f t="shared" si="9"/>
        <v>4.4916666666666663</v>
      </c>
      <c r="AH16" s="12">
        <f t="shared" si="9"/>
        <v>4.41</v>
      </c>
      <c r="AI16" s="12">
        <f t="shared" si="9"/>
        <v>2.2866666666666666</v>
      </c>
      <c r="AJ16" s="12">
        <f t="shared" si="9"/>
        <v>7.1050000000000004</v>
      </c>
      <c r="AK16" s="12">
        <f t="shared" si="9"/>
        <v>3.7934166666666664</v>
      </c>
      <c r="AL16" s="12">
        <f t="shared" si="9"/>
        <v>2.3846666666666665</v>
      </c>
      <c r="AM16" s="12">
        <f t="shared" si="9"/>
        <v>3.5443333333333333</v>
      </c>
      <c r="AN16" s="12">
        <f t="shared" si="9"/>
        <v>5.88</v>
      </c>
      <c r="AO16" s="12">
        <f t="shared" si="9"/>
        <v>4.8183333333333342</v>
      </c>
      <c r="AP16" s="12">
        <f t="shared" si="9"/>
        <v>2.7766666666666668</v>
      </c>
      <c r="AQ16" s="12">
        <f t="shared" si="9"/>
        <v>1.7150000000000001</v>
      </c>
      <c r="AR16" s="12">
        <f t="shared" si="9"/>
        <v>7.0110833333333344</v>
      </c>
      <c r="AS16" s="12">
        <f t="shared" si="9"/>
        <v>3.0216666666666669</v>
      </c>
      <c r="AT16" s="12">
        <f t="shared" si="9"/>
        <v>6.3169166666666676</v>
      </c>
      <c r="AU16" s="12">
        <f t="shared" si="9"/>
        <v>1.9763333333333333</v>
      </c>
      <c r="AV16" s="12">
        <f t="shared" si="9"/>
        <v>1.5516666666666665</v>
      </c>
      <c r="AW16" s="12">
        <f t="shared" si="9"/>
        <v>2.5847500000000001</v>
      </c>
      <c r="AX16" s="12">
        <f t="shared" si="9"/>
        <v>4.7366666666666672</v>
      </c>
      <c r="AY16" s="12">
        <f t="shared" si="9"/>
        <v>1.96</v>
      </c>
      <c r="AZ16" s="12">
        <f t="shared" si="9"/>
        <v>6.717083333333334</v>
      </c>
      <c r="BA16" s="12">
        <f t="shared" si="9"/>
        <v>4.4018333333333333</v>
      </c>
      <c r="BB16" s="12">
        <f t="shared" si="9"/>
        <v>6.37</v>
      </c>
      <c r="BC16" s="12">
        <f t="shared" si="9"/>
        <v>2.5316666666666672</v>
      </c>
      <c r="BD16" s="12">
        <f t="shared" si="9"/>
        <v>7.060083333333333</v>
      </c>
      <c r="BE16" s="12">
        <f t="shared" si="9"/>
        <v>4.9898333333333333</v>
      </c>
      <c r="BF16" s="12">
        <f t="shared" si="9"/>
        <v>3.43</v>
      </c>
      <c r="BG16" s="12">
        <f t="shared" si="9"/>
        <v>5.39</v>
      </c>
      <c r="BH16" s="12">
        <f t="shared" si="9"/>
        <v>7.5419166666666664</v>
      </c>
      <c r="BI16" s="8"/>
    </row>
    <row r="17" spans="1:61" ht="16.8" x14ac:dyDescent="0.3">
      <c r="A17" s="9" t="s">
        <v>84</v>
      </c>
      <c r="B17" s="10">
        <v>160.27000000000001</v>
      </c>
      <c r="C17" s="10">
        <v>295.5</v>
      </c>
      <c r="D17" s="10">
        <v>136.79</v>
      </c>
      <c r="E17" s="10">
        <v>268.37</v>
      </c>
      <c r="F17" s="10">
        <v>108.61</v>
      </c>
      <c r="G17" s="10">
        <v>275.98</v>
      </c>
      <c r="H17" s="10">
        <v>133.69</v>
      </c>
      <c r="I17" s="10">
        <v>197.84</v>
      </c>
      <c r="J17" s="10">
        <v>260.45</v>
      </c>
      <c r="K17" s="10">
        <v>73.459999999999994</v>
      </c>
      <c r="L17" s="10">
        <v>187.73</v>
      </c>
      <c r="M17" s="10">
        <v>117.28</v>
      </c>
      <c r="N17" s="10">
        <v>260.14</v>
      </c>
      <c r="O17" s="10">
        <v>234.22</v>
      </c>
      <c r="P17" s="10">
        <v>187.99</v>
      </c>
      <c r="Q17" s="10">
        <v>120.85</v>
      </c>
      <c r="R17" s="10">
        <v>165.32</v>
      </c>
      <c r="S17" s="10">
        <v>223.15</v>
      </c>
      <c r="T17" s="10">
        <v>234.63</v>
      </c>
      <c r="U17" s="10">
        <v>186.74</v>
      </c>
      <c r="V17" s="10">
        <v>251.42</v>
      </c>
      <c r="W17" s="10">
        <v>135.66</v>
      </c>
      <c r="X17" s="10">
        <v>91.81</v>
      </c>
      <c r="Y17" s="10">
        <v>180.62</v>
      </c>
      <c r="Z17" s="10">
        <v>204.87</v>
      </c>
      <c r="AA17" s="10">
        <v>125.68</v>
      </c>
      <c r="AB17" s="10">
        <v>178.58</v>
      </c>
      <c r="AC17" s="10">
        <v>192.74</v>
      </c>
      <c r="AD17" s="10">
        <v>202.13</v>
      </c>
      <c r="AE17" s="10">
        <v>215.94</v>
      </c>
      <c r="AF17" s="10">
        <v>190.48</v>
      </c>
      <c r="AG17" s="10">
        <v>98.21</v>
      </c>
      <c r="AH17" s="10">
        <v>157.86000000000001</v>
      </c>
      <c r="AI17" s="10">
        <v>210.34</v>
      </c>
      <c r="AJ17" s="10">
        <v>60.38</v>
      </c>
      <c r="AK17" s="10">
        <v>109.39</v>
      </c>
      <c r="AL17" s="10">
        <v>141.77000000000001</v>
      </c>
      <c r="AM17" s="10">
        <v>229.88</v>
      </c>
      <c r="AN17" s="10">
        <v>236.93</v>
      </c>
      <c r="AO17" s="10">
        <v>175.23</v>
      </c>
      <c r="AP17" s="10">
        <v>91.56</v>
      </c>
      <c r="AQ17" s="10">
        <v>75.33</v>
      </c>
      <c r="AR17" s="10">
        <v>83.04</v>
      </c>
      <c r="AS17" s="10">
        <v>57.66</v>
      </c>
      <c r="AT17" s="10">
        <v>114.79</v>
      </c>
      <c r="AU17" s="10">
        <v>137.88</v>
      </c>
      <c r="AV17" s="10">
        <v>123.54</v>
      </c>
      <c r="AW17" s="10">
        <v>142.27000000000001</v>
      </c>
      <c r="AX17" s="10">
        <v>167.58</v>
      </c>
      <c r="AY17" s="10">
        <v>184.21</v>
      </c>
      <c r="AZ17" s="10">
        <v>202.59</v>
      </c>
      <c r="BA17" s="10">
        <v>68.97</v>
      </c>
      <c r="BB17" s="10">
        <v>138.28</v>
      </c>
      <c r="BC17" s="10">
        <v>166.47</v>
      </c>
      <c r="BD17" s="10">
        <v>182.13</v>
      </c>
      <c r="BE17" s="10">
        <v>251.63</v>
      </c>
      <c r="BF17" s="10">
        <v>241.36</v>
      </c>
      <c r="BG17" s="10">
        <v>112.87</v>
      </c>
      <c r="BH17" s="10">
        <v>240.65</v>
      </c>
      <c r="BI17" s="8"/>
    </row>
    <row r="18" spans="1:61" x14ac:dyDescent="0.3">
      <c r="A18" s="11" t="s">
        <v>80</v>
      </c>
      <c r="B18" s="12">
        <f>(B17/200)*100</f>
        <v>80.135000000000005</v>
      </c>
      <c r="C18" s="12">
        <f t="shared" ref="C18:BH18" si="10">(C17/200)*100</f>
        <v>147.75</v>
      </c>
      <c r="D18" s="12">
        <f t="shared" si="10"/>
        <v>68.394999999999996</v>
      </c>
      <c r="E18" s="12">
        <f t="shared" si="10"/>
        <v>134.185</v>
      </c>
      <c r="F18" s="12">
        <f t="shared" si="10"/>
        <v>54.305000000000007</v>
      </c>
      <c r="G18" s="12">
        <f t="shared" si="10"/>
        <v>137.99</v>
      </c>
      <c r="H18" s="12">
        <f t="shared" si="10"/>
        <v>66.844999999999999</v>
      </c>
      <c r="I18" s="12">
        <f t="shared" si="10"/>
        <v>98.92</v>
      </c>
      <c r="J18" s="12">
        <f t="shared" si="10"/>
        <v>130.22499999999999</v>
      </c>
      <c r="K18" s="12">
        <f t="shared" si="10"/>
        <v>36.729999999999997</v>
      </c>
      <c r="L18" s="12">
        <f t="shared" si="10"/>
        <v>93.864999999999995</v>
      </c>
      <c r="M18" s="12">
        <f t="shared" si="10"/>
        <v>58.64</v>
      </c>
      <c r="N18" s="12">
        <f t="shared" si="10"/>
        <v>130.07</v>
      </c>
      <c r="O18" s="12">
        <f t="shared" si="10"/>
        <v>117.11</v>
      </c>
      <c r="P18" s="12">
        <f t="shared" si="10"/>
        <v>93.995000000000005</v>
      </c>
      <c r="Q18" s="12">
        <f t="shared" si="10"/>
        <v>60.424999999999997</v>
      </c>
      <c r="R18" s="12">
        <f t="shared" si="10"/>
        <v>82.66</v>
      </c>
      <c r="S18" s="12">
        <f t="shared" si="10"/>
        <v>111.575</v>
      </c>
      <c r="T18" s="12">
        <f t="shared" si="10"/>
        <v>117.315</v>
      </c>
      <c r="U18" s="12">
        <f t="shared" si="10"/>
        <v>93.37</v>
      </c>
      <c r="V18" s="12">
        <f t="shared" si="10"/>
        <v>125.71</v>
      </c>
      <c r="W18" s="12">
        <f t="shared" si="10"/>
        <v>67.83</v>
      </c>
      <c r="X18" s="12">
        <f t="shared" si="10"/>
        <v>45.905000000000001</v>
      </c>
      <c r="Y18" s="12">
        <f t="shared" si="10"/>
        <v>90.31</v>
      </c>
      <c r="Z18" s="12">
        <f t="shared" si="10"/>
        <v>102.435</v>
      </c>
      <c r="AA18" s="12">
        <f t="shared" si="10"/>
        <v>62.84</v>
      </c>
      <c r="AB18" s="12">
        <f t="shared" si="10"/>
        <v>89.29</v>
      </c>
      <c r="AC18" s="12">
        <f t="shared" si="10"/>
        <v>96.37</v>
      </c>
      <c r="AD18" s="12">
        <f t="shared" si="10"/>
        <v>101.065</v>
      </c>
      <c r="AE18" s="12">
        <f t="shared" si="10"/>
        <v>107.96999999999998</v>
      </c>
      <c r="AF18" s="12">
        <f t="shared" si="10"/>
        <v>95.24</v>
      </c>
      <c r="AG18" s="12">
        <f t="shared" si="10"/>
        <v>49.104999999999997</v>
      </c>
      <c r="AH18" s="12">
        <f t="shared" si="10"/>
        <v>78.930000000000007</v>
      </c>
      <c r="AI18" s="12">
        <f t="shared" si="10"/>
        <v>105.17</v>
      </c>
      <c r="AJ18" s="12">
        <f t="shared" si="10"/>
        <v>30.19</v>
      </c>
      <c r="AK18" s="12">
        <f t="shared" si="10"/>
        <v>54.695000000000007</v>
      </c>
      <c r="AL18" s="12">
        <f t="shared" si="10"/>
        <v>70.885000000000005</v>
      </c>
      <c r="AM18" s="12">
        <f t="shared" si="10"/>
        <v>114.94</v>
      </c>
      <c r="AN18" s="12">
        <f t="shared" si="10"/>
        <v>118.465</v>
      </c>
      <c r="AO18" s="12">
        <f t="shared" si="10"/>
        <v>87.614999999999995</v>
      </c>
      <c r="AP18" s="12">
        <f t="shared" si="10"/>
        <v>45.78</v>
      </c>
      <c r="AQ18" s="12">
        <f t="shared" si="10"/>
        <v>37.664999999999999</v>
      </c>
      <c r="AR18" s="12">
        <f t="shared" si="10"/>
        <v>41.52</v>
      </c>
      <c r="AS18" s="12">
        <f t="shared" si="10"/>
        <v>28.83</v>
      </c>
      <c r="AT18" s="12">
        <f t="shared" si="10"/>
        <v>57.39500000000001</v>
      </c>
      <c r="AU18" s="12">
        <f t="shared" si="10"/>
        <v>68.94</v>
      </c>
      <c r="AV18" s="12">
        <f t="shared" si="10"/>
        <v>61.77</v>
      </c>
      <c r="AW18" s="12">
        <f t="shared" si="10"/>
        <v>71.135000000000005</v>
      </c>
      <c r="AX18" s="12">
        <f t="shared" si="10"/>
        <v>83.79</v>
      </c>
      <c r="AY18" s="12">
        <f t="shared" si="10"/>
        <v>92.105000000000004</v>
      </c>
      <c r="AZ18" s="12">
        <f t="shared" si="10"/>
        <v>101.295</v>
      </c>
      <c r="BA18" s="12">
        <f t="shared" si="10"/>
        <v>34.484999999999999</v>
      </c>
      <c r="BB18" s="12">
        <f t="shared" si="10"/>
        <v>69.14</v>
      </c>
      <c r="BC18" s="12">
        <f t="shared" si="10"/>
        <v>83.234999999999999</v>
      </c>
      <c r="BD18" s="12">
        <f t="shared" si="10"/>
        <v>91.064999999999998</v>
      </c>
      <c r="BE18" s="12">
        <f t="shared" si="10"/>
        <v>125.81499999999998</v>
      </c>
      <c r="BF18" s="12">
        <f t="shared" si="10"/>
        <v>120.68</v>
      </c>
      <c r="BG18" s="12">
        <f t="shared" si="10"/>
        <v>56.435000000000002</v>
      </c>
      <c r="BH18" s="12">
        <f t="shared" si="10"/>
        <v>120.32499999999999</v>
      </c>
      <c r="BI18" s="8"/>
    </row>
    <row r="19" spans="1:61" x14ac:dyDescent="0.3">
      <c r="A19" s="11" t="s">
        <v>81</v>
      </c>
      <c r="B19" s="12">
        <f>0.073*B18</f>
        <v>5.8498549999999998</v>
      </c>
      <c r="C19" s="12">
        <f t="shared" ref="C19:BH19" si="11">0.073*C18</f>
        <v>10.78575</v>
      </c>
      <c r="D19" s="12">
        <f t="shared" si="11"/>
        <v>4.9928349999999995</v>
      </c>
      <c r="E19" s="12">
        <f t="shared" si="11"/>
        <v>9.7955050000000004</v>
      </c>
      <c r="F19" s="12">
        <f t="shared" si="11"/>
        <v>3.9642650000000001</v>
      </c>
      <c r="G19" s="12">
        <f t="shared" si="11"/>
        <v>10.073270000000001</v>
      </c>
      <c r="H19" s="12">
        <f t="shared" si="11"/>
        <v>4.8796849999999994</v>
      </c>
      <c r="I19" s="12">
        <f t="shared" si="11"/>
        <v>7.2211599999999994</v>
      </c>
      <c r="J19" s="12">
        <f t="shared" si="11"/>
        <v>9.5064249999999983</v>
      </c>
      <c r="K19" s="12">
        <f t="shared" si="11"/>
        <v>2.6812899999999997</v>
      </c>
      <c r="L19" s="12">
        <f t="shared" si="11"/>
        <v>6.8521449999999993</v>
      </c>
      <c r="M19" s="12">
        <f t="shared" si="11"/>
        <v>4.2807199999999996</v>
      </c>
      <c r="N19" s="12">
        <f t="shared" si="11"/>
        <v>9.4951099999999986</v>
      </c>
      <c r="O19" s="12">
        <f t="shared" si="11"/>
        <v>8.5490300000000001</v>
      </c>
      <c r="P19" s="12">
        <f t="shared" si="11"/>
        <v>6.8616349999999997</v>
      </c>
      <c r="Q19" s="12">
        <f t="shared" si="11"/>
        <v>4.4110249999999995</v>
      </c>
      <c r="R19" s="12">
        <f t="shared" si="11"/>
        <v>6.0341799999999992</v>
      </c>
      <c r="S19" s="12">
        <f t="shared" si="11"/>
        <v>8.1449750000000005</v>
      </c>
      <c r="T19" s="12">
        <f t="shared" si="11"/>
        <v>8.5639949999999985</v>
      </c>
      <c r="U19" s="12">
        <f t="shared" si="11"/>
        <v>6.8160100000000003</v>
      </c>
      <c r="V19" s="12">
        <f t="shared" si="11"/>
        <v>9.1768299999999989</v>
      </c>
      <c r="W19" s="12">
        <f t="shared" si="11"/>
        <v>4.9515899999999995</v>
      </c>
      <c r="X19" s="12">
        <f t="shared" si="11"/>
        <v>3.3510649999999997</v>
      </c>
      <c r="Y19" s="12">
        <f t="shared" si="11"/>
        <v>6.5926299999999998</v>
      </c>
      <c r="Z19" s="12">
        <f t="shared" si="11"/>
        <v>7.4777549999999993</v>
      </c>
      <c r="AA19" s="12">
        <f t="shared" si="11"/>
        <v>4.5873200000000001</v>
      </c>
      <c r="AB19" s="12">
        <f t="shared" si="11"/>
        <v>6.5181700000000005</v>
      </c>
      <c r="AC19" s="12">
        <f t="shared" si="11"/>
        <v>7.0350099999999998</v>
      </c>
      <c r="AD19" s="12">
        <f t="shared" si="11"/>
        <v>7.3777449999999991</v>
      </c>
      <c r="AE19" s="12">
        <f t="shared" si="11"/>
        <v>7.881809999999998</v>
      </c>
      <c r="AF19" s="12">
        <f t="shared" si="11"/>
        <v>6.9525199999999989</v>
      </c>
      <c r="AG19" s="12">
        <f t="shared" si="11"/>
        <v>3.5846649999999998</v>
      </c>
      <c r="AH19" s="12">
        <f t="shared" si="11"/>
        <v>5.7618900000000002</v>
      </c>
      <c r="AI19" s="12">
        <f t="shared" si="11"/>
        <v>7.6774100000000001</v>
      </c>
      <c r="AJ19" s="12">
        <f t="shared" si="11"/>
        <v>2.2038699999999998</v>
      </c>
      <c r="AK19" s="12">
        <f t="shared" si="11"/>
        <v>3.9927350000000001</v>
      </c>
      <c r="AL19" s="12">
        <f t="shared" si="11"/>
        <v>5.1746049999999997</v>
      </c>
      <c r="AM19" s="12">
        <f t="shared" si="11"/>
        <v>8.3906200000000002</v>
      </c>
      <c r="AN19" s="12">
        <f t="shared" si="11"/>
        <v>8.647945</v>
      </c>
      <c r="AO19" s="12">
        <f t="shared" si="11"/>
        <v>6.3958949999999994</v>
      </c>
      <c r="AP19" s="12">
        <f t="shared" si="11"/>
        <v>3.3419399999999997</v>
      </c>
      <c r="AQ19" s="12">
        <f t="shared" si="11"/>
        <v>2.7495449999999999</v>
      </c>
      <c r="AR19" s="12">
        <f t="shared" si="11"/>
        <v>3.0309599999999999</v>
      </c>
      <c r="AS19" s="12">
        <f t="shared" si="11"/>
        <v>2.10459</v>
      </c>
      <c r="AT19" s="12">
        <f t="shared" si="11"/>
        <v>4.1898350000000004</v>
      </c>
      <c r="AU19" s="12">
        <f t="shared" si="11"/>
        <v>5.0326199999999996</v>
      </c>
      <c r="AV19" s="12">
        <f t="shared" si="11"/>
        <v>4.5092100000000004</v>
      </c>
      <c r="AW19" s="12">
        <f t="shared" si="11"/>
        <v>5.1928549999999998</v>
      </c>
      <c r="AX19" s="12">
        <f t="shared" si="11"/>
        <v>6.1166700000000001</v>
      </c>
      <c r="AY19" s="12">
        <f t="shared" si="11"/>
        <v>6.7236649999999996</v>
      </c>
      <c r="AZ19" s="12">
        <f t="shared" si="11"/>
        <v>7.3945349999999994</v>
      </c>
      <c r="BA19" s="12">
        <f t="shared" si="11"/>
        <v>2.5174049999999997</v>
      </c>
      <c r="BB19" s="12">
        <f t="shared" si="11"/>
        <v>5.0472199999999994</v>
      </c>
      <c r="BC19" s="12">
        <f t="shared" si="11"/>
        <v>6.076155</v>
      </c>
      <c r="BD19" s="12">
        <f t="shared" si="11"/>
        <v>6.6477449999999996</v>
      </c>
      <c r="BE19" s="12">
        <f t="shared" si="11"/>
        <v>9.1844949999999983</v>
      </c>
      <c r="BF19" s="12">
        <f t="shared" si="11"/>
        <v>8.8096399999999999</v>
      </c>
      <c r="BG19" s="12">
        <f t="shared" si="11"/>
        <v>4.1197549999999996</v>
      </c>
      <c r="BH19" s="12">
        <f t="shared" si="11"/>
        <v>8.7837249999999987</v>
      </c>
      <c r="BI19" s="8"/>
    </row>
    <row r="20" spans="1:61" ht="16.8" x14ac:dyDescent="0.3">
      <c r="A20" s="9" t="s">
        <v>85</v>
      </c>
      <c r="B20" s="10">
        <v>210.14</v>
      </c>
      <c r="C20" s="10">
        <v>290.87</v>
      </c>
      <c r="D20" s="10">
        <v>376.59</v>
      </c>
      <c r="E20" s="10">
        <v>310.24</v>
      </c>
      <c r="F20" s="10">
        <v>290.55</v>
      </c>
      <c r="G20" s="10">
        <v>58.79</v>
      </c>
      <c r="H20" s="10">
        <v>298.94</v>
      </c>
      <c r="I20" s="10">
        <v>376.24</v>
      </c>
      <c r="J20" s="10">
        <v>420.34</v>
      </c>
      <c r="K20" s="10">
        <v>150.35</v>
      </c>
      <c r="L20" s="10">
        <v>376.47</v>
      </c>
      <c r="M20" s="10">
        <v>314.14999999999998</v>
      </c>
      <c r="N20" s="10">
        <v>270.86</v>
      </c>
      <c r="O20" s="10">
        <v>460.41</v>
      </c>
      <c r="P20" s="10">
        <v>132.78</v>
      </c>
      <c r="Q20" s="10">
        <v>110.34</v>
      </c>
      <c r="R20" s="10">
        <v>440.39</v>
      </c>
      <c r="S20" s="10">
        <v>190.15</v>
      </c>
      <c r="T20" s="10">
        <v>410.24</v>
      </c>
      <c r="U20" s="10">
        <v>320.41000000000003</v>
      </c>
      <c r="V20" s="10">
        <v>295.66000000000003</v>
      </c>
      <c r="W20" s="10">
        <v>58.88</v>
      </c>
      <c r="X20" s="10">
        <v>220.45</v>
      </c>
      <c r="Y20" s="10">
        <v>98.94</v>
      </c>
      <c r="Z20" s="10">
        <v>280.56</v>
      </c>
      <c r="AA20" s="10">
        <v>320.32</v>
      </c>
      <c r="AB20" s="10">
        <v>390.66</v>
      </c>
      <c r="AC20" s="10">
        <v>290.74</v>
      </c>
      <c r="AD20" s="10">
        <v>282.52999999999997</v>
      </c>
      <c r="AE20" s="10">
        <v>370.86</v>
      </c>
      <c r="AF20" s="10">
        <v>342.57</v>
      </c>
      <c r="AG20" s="10">
        <v>300.43</v>
      </c>
      <c r="AH20" s="10">
        <v>280.98</v>
      </c>
      <c r="AI20" s="10">
        <v>78.97</v>
      </c>
      <c r="AJ20" s="10">
        <v>420.14</v>
      </c>
      <c r="AK20" s="10">
        <v>340.8</v>
      </c>
      <c r="AL20" s="10">
        <v>460.41</v>
      </c>
      <c r="AM20" s="10">
        <v>340.15</v>
      </c>
      <c r="AN20" s="10">
        <v>210.61</v>
      </c>
      <c r="AO20" s="10">
        <v>324.56</v>
      </c>
      <c r="AP20" s="10">
        <v>290.75</v>
      </c>
      <c r="AQ20" s="10">
        <v>285.16000000000003</v>
      </c>
      <c r="AR20" s="10">
        <v>345.14</v>
      </c>
      <c r="AS20" s="10">
        <v>320.82</v>
      </c>
      <c r="AT20" s="10">
        <v>315.48</v>
      </c>
      <c r="AU20" s="10">
        <v>122.84</v>
      </c>
      <c r="AV20" s="10">
        <v>315.67</v>
      </c>
      <c r="AW20" s="10">
        <v>345.42</v>
      </c>
      <c r="AX20" s="10">
        <v>450.34</v>
      </c>
      <c r="AY20" s="10">
        <v>298.79000000000002</v>
      </c>
      <c r="AZ20" s="10">
        <v>380.84</v>
      </c>
      <c r="BA20" s="10">
        <v>301.27</v>
      </c>
      <c r="BB20" s="10">
        <v>316.38</v>
      </c>
      <c r="BC20" s="10">
        <v>310.16000000000003</v>
      </c>
      <c r="BD20" s="10">
        <v>460.41</v>
      </c>
      <c r="BE20" s="10">
        <v>134.97</v>
      </c>
      <c r="BF20" s="10">
        <v>410.47</v>
      </c>
      <c r="BG20" s="10">
        <v>295.77999999999997</v>
      </c>
      <c r="BH20" s="10">
        <v>280.47000000000003</v>
      </c>
      <c r="BI20" s="8"/>
    </row>
    <row r="21" spans="1:61" x14ac:dyDescent="0.3">
      <c r="A21" s="11" t="s">
        <v>80</v>
      </c>
      <c r="B21" s="12">
        <f>(B20/30)*100</f>
        <v>700.46666666666658</v>
      </c>
      <c r="C21" s="12">
        <f t="shared" ref="C21:BH21" si="12">(C20/30)*100</f>
        <v>969.56666666666661</v>
      </c>
      <c r="D21" s="12">
        <f t="shared" si="12"/>
        <v>1255.3</v>
      </c>
      <c r="E21" s="12">
        <f t="shared" si="12"/>
        <v>1034.1333333333332</v>
      </c>
      <c r="F21" s="12">
        <f t="shared" si="12"/>
        <v>968.5</v>
      </c>
      <c r="G21" s="12">
        <f t="shared" si="12"/>
        <v>195.96666666666667</v>
      </c>
      <c r="H21" s="12">
        <f t="shared" si="12"/>
        <v>996.46666666666658</v>
      </c>
      <c r="I21" s="12">
        <f t="shared" si="12"/>
        <v>1254.1333333333334</v>
      </c>
      <c r="J21" s="12">
        <f t="shared" si="12"/>
        <v>1401.1333333333332</v>
      </c>
      <c r="K21" s="12">
        <f t="shared" si="12"/>
        <v>501.16666666666669</v>
      </c>
      <c r="L21" s="12">
        <f t="shared" si="12"/>
        <v>1254.9000000000001</v>
      </c>
      <c r="M21" s="12">
        <f t="shared" si="12"/>
        <v>1047.1666666666665</v>
      </c>
      <c r="N21" s="12">
        <f t="shared" si="12"/>
        <v>902.86666666666679</v>
      </c>
      <c r="O21" s="12">
        <f t="shared" si="12"/>
        <v>1534.7</v>
      </c>
      <c r="P21" s="12">
        <f t="shared" si="12"/>
        <v>442.6</v>
      </c>
      <c r="Q21" s="12">
        <f t="shared" si="12"/>
        <v>367.8</v>
      </c>
      <c r="R21" s="12">
        <f t="shared" si="12"/>
        <v>1467.9666666666667</v>
      </c>
      <c r="S21" s="12">
        <f t="shared" si="12"/>
        <v>633.83333333333337</v>
      </c>
      <c r="T21" s="12">
        <f t="shared" si="12"/>
        <v>1367.4666666666667</v>
      </c>
      <c r="U21" s="12">
        <f t="shared" si="12"/>
        <v>1068.0333333333333</v>
      </c>
      <c r="V21" s="12">
        <f t="shared" si="12"/>
        <v>985.53333333333342</v>
      </c>
      <c r="W21" s="12">
        <f t="shared" si="12"/>
        <v>196.26666666666668</v>
      </c>
      <c r="X21" s="12">
        <f t="shared" si="12"/>
        <v>734.83333333333326</v>
      </c>
      <c r="Y21" s="12">
        <f t="shared" si="12"/>
        <v>329.8</v>
      </c>
      <c r="Z21" s="12">
        <f t="shared" si="12"/>
        <v>935.2</v>
      </c>
      <c r="AA21" s="12">
        <f t="shared" si="12"/>
        <v>1067.7333333333333</v>
      </c>
      <c r="AB21" s="12">
        <f t="shared" si="12"/>
        <v>1302.2</v>
      </c>
      <c r="AC21" s="12">
        <f t="shared" si="12"/>
        <v>969.13333333333344</v>
      </c>
      <c r="AD21" s="12">
        <f t="shared" si="12"/>
        <v>941.76666666666654</v>
      </c>
      <c r="AE21" s="12">
        <f t="shared" si="12"/>
        <v>1236.2</v>
      </c>
      <c r="AF21" s="12">
        <f t="shared" si="12"/>
        <v>1141.9000000000001</v>
      </c>
      <c r="AG21" s="12">
        <f t="shared" si="12"/>
        <v>1001.4333333333333</v>
      </c>
      <c r="AH21" s="12">
        <f t="shared" si="12"/>
        <v>936.60000000000014</v>
      </c>
      <c r="AI21" s="12">
        <f t="shared" si="12"/>
        <v>263.23333333333335</v>
      </c>
      <c r="AJ21" s="12">
        <f t="shared" si="12"/>
        <v>1400.4666666666667</v>
      </c>
      <c r="AK21" s="12">
        <f t="shared" si="12"/>
        <v>1136.0000000000002</v>
      </c>
      <c r="AL21" s="12">
        <f t="shared" si="12"/>
        <v>1534.7</v>
      </c>
      <c r="AM21" s="12">
        <f t="shared" si="12"/>
        <v>1133.8333333333333</v>
      </c>
      <c r="AN21" s="12">
        <f t="shared" si="12"/>
        <v>702.03333333333342</v>
      </c>
      <c r="AO21" s="12">
        <f t="shared" si="12"/>
        <v>1081.8666666666668</v>
      </c>
      <c r="AP21" s="12">
        <f t="shared" si="12"/>
        <v>969.16666666666663</v>
      </c>
      <c r="AQ21" s="12">
        <f t="shared" si="12"/>
        <v>950.53333333333342</v>
      </c>
      <c r="AR21" s="12">
        <f t="shared" si="12"/>
        <v>1150.4666666666667</v>
      </c>
      <c r="AS21" s="12">
        <f t="shared" si="12"/>
        <v>1069.3999999999999</v>
      </c>
      <c r="AT21" s="12">
        <f t="shared" si="12"/>
        <v>1051.5999999999999</v>
      </c>
      <c r="AU21" s="12">
        <f t="shared" si="12"/>
        <v>409.4666666666667</v>
      </c>
      <c r="AV21" s="12">
        <f t="shared" si="12"/>
        <v>1052.2333333333333</v>
      </c>
      <c r="AW21" s="12">
        <f t="shared" si="12"/>
        <v>1151.4000000000001</v>
      </c>
      <c r="AX21" s="12">
        <f t="shared" si="12"/>
        <v>1501.1333333333332</v>
      </c>
      <c r="AY21" s="12">
        <f t="shared" si="12"/>
        <v>995.9666666666667</v>
      </c>
      <c r="AZ21" s="12">
        <f t="shared" si="12"/>
        <v>1269.4666666666667</v>
      </c>
      <c r="BA21" s="12">
        <f t="shared" si="12"/>
        <v>1004.2333333333333</v>
      </c>
      <c r="BB21" s="12">
        <f t="shared" si="12"/>
        <v>1054.5999999999999</v>
      </c>
      <c r="BC21" s="12">
        <f t="shared" si="12"/>
        <v>1033.8666666666666</v>
      </c>
      <c r="BD21" s="12">
        <f t="shared" si="12"/>
        <v>1534.7</v>
      </c>
      <c r="BE21" s="12">
        <f t="shared" si="12"/>
        <v>449.9</v>
      </c>
      <c r="BF21" s="12">
        <f t="shared" si="12"/>
        <v>1368.2333333333333</v>
      </c>
      <c r="BG21" s="12">
        <f t="shared" si="12"/>
        <v>985.93333333333317</v>
      </c>
      <c r="BH21" s="12">
        <f t="shared" si="12"/>
        <v>934.9</v>
      </c>
      <c r="BI21" s="8"/>
    </row>
    <row r="22" spans="1:61" x14ac:dyDescent="0.3">
      <c r="A22" s="11" t="s">
        <v>81</v>
      </c>
      <c r="B22" s="12">
        <f>0.073*B21</f>
        <v>51.134066666666655</v>
      </c>
      <c r="C22" s="12">
        <f t="shared" ref="C22:BH22" si="13">0.073*C21</f>
        <v>70.778366666666656</v>
      </c>
      <c r="D22" s="12">
        <f t="shared" si="13"/>
        <v>91.636899999999997</v>
      </c>
      <c r="E22" s="12">
        <f t="shared" si="13"/>
        <v>75.491733333333315</v>
      </c>
      <c r="F22" s="12">
        <f t="shared" si="13"/>
        <v>70.700499999999991</v>
      </c>
      <c r="G22" s="12">
        <f t="shared" si="13"/>
        <v>14.305566666666666</v>
      </c>
      <c r="H22" s="12">
        <f t="shared" si="13"/>
        <v>72.742066666666659</v>
      </c>
      <c r="I22" s="12">
        <f t="shared" si="13"/>
        <v>91.551733333333331</v>
      </c>
      <c r="J22" s="12">
        <f t="shared" si="13"/>
        <v>102.28273333333331</v>
      </c>
      <c r="K22" s="12">
        <f t="shared" si="13"/>
        <v>36.585166666666666</v>
      </c>
      <c r="L22" s="12">
        <f t="shared" si="13"/>
        <v>91.607699999999994</v>
      </c>
      <c r="M22" s="12">
        <f t="shared" si="13"/>
        <v>76.443166666666656</v>
      </c>
      <c r="N22" s="12">
        <f t="shared" si="13"/>
        <v>65.909266666666667</v>
      </c>
      <c r="O22" s="12">
        <f t="shared" si="13"/>
        <v>112.03309999999999</v>
      </c>
      <c r="P22" s="12">
        <f t="shared" si="13"/>
        <v>32.309800000000003</v>
      </c>
      <c r="Q22" s="12">
        <f t="shared" si="13"/>
        <v>26.849399999999999</v>
      </c>
      <c r="R22" s="12">
        <f t="shared" si="13"/>
        <v>107.16156666666666</v>
      </c>
      <c r="S22" s="12">
        <f t="shared" si="13"/>
        <v>46.269833333333331</v>
      </c>
      <c r="T22" s="12">
        <f t="shared" si="13"/>
        <v>99.825066666666658</v>
      </c>
      <c r="U22" s="12">
        <f t="shared" si="13"/>
        <v>77.966433333333327</v>
      </c>
      <c r="V22" s="12">
        <f t="shared" si="13"/>
        <v>71.943933333333334</v>
      </c>
      <c r="W22" s="12">
        <f t="shared" si="13"/>
        <v>14.327466666666666</v>
      </c>
      <c r="X22" s="12">
        <f t="shared" si="13"/>
        <v>53.642833333333321</v>
      </c>
      <c r="Y22" s="12">
        <f t="shared" si="13"/>
        <v>24.075399999999998</v>
      </c>
      <c r="Z22" s="12">
        <f t="shared" si="13"/>
        <v>68.269599999999997</v>
      </c>
      <c r="AA22" s="12">
        <f t="shared" si="13"/>
        <v>77.944533333333325</v>
      </c>
      <c r="AB22" s="12">
        <f t="shared" si="13"/>
        <v>95.060599999999994</v>
      </c>
      <c r="AC22" s="12">
        <f t="shared" si="13"/>
        <v>70.746733333333339</v>
      </c>
      <c r="AD22" s="12">
        <f t="shared" si="13"/>
        <v>68.748966666666647</v>
      </c>
      <c r="AE22" s="12">
        <f t="shared" si="13"/>
        <v>90.242599999999996</v>
      </c>
      <c r="AF22" s="12">
        <f t="shared" si="13"/>
        <v>83.358699999999999</v>
      </c>
      <c r="AG22" s="12">
        <f t="shared" si="13"/>
        <v>73.104633333333325</v>
      </c>
      <c r="AH22" s="12">
        <f t="shared" si="13"/>
        <v>68.371800000000007</v>
      </c>
      <c r="AI22" s="12">
        <f t="shared" si="13"/>
        <v>19.216033333333332</v>
      </c>
      <c r="AJ22" s="12">
        <f t="shared" si="13"/>
        <v>102.23406666666666</v>
      </c>
      <c r="AK22" s="12">
        <f t="shared" si="13"/>
        <v>82.928000000000011</v>
      </c>
      <c r="AL22" s="12">
        <f t="shared" si="13"/>
        <v>112.03309999999999</v>
      </c>
      <c r="AM22" s="12">
        <f t="shared" si="13"/>
        <v>82.769833333333324</v>
      </c>
      <c r="AN22" s="12">
        <f t="shared" si="13"/>
        <v>51.248433333333338</v>
      </c>
      <c r="AO22" s="12">
        <f t="shared" si="13"/>
        <v>78.976266666666675</v>
      </c>
      <c r="AP22" s="12">
        <f t="shared" si="13"/>
        <v>70.749166666666653</v>
      </c>
      <c r="AQ22" s="12">
        <f t="shared" si="13"/>
        <v>69.388933333333341</v>
      </c>
      <c r="AR22" s="12">
        <f t="shared" si="13"/>
        <v>83.984066666666664</v>
      </c>
      <c r="AS22" s="12">
        <f t="shared" si="13"/>
        <v>78.066199999999981</v>
      </c>
      <c r="AT22" s="12">
        <f t="shared" si="13"/>
        <v>76.766799999999989</v>
      </c>
      <c r="AU22" s="12">
        <f t="shared" si="13"/>
        <v>29.891066666666667</v>
      </c>
      <c r="AV22" s="12">
        <f t="shared" si="13"/>
        <v>76.813033333333323</v>
      </c>
      <c r="AW22" s="12">
        <f t="shared" si="13"/>
        <v>84.052199999999999</v>
      </c>
      <c r="AX22" s="12">
        <f t="shared" si="13"/>
        <v>109.58273333333332</v>
      </c>
      <c r="AY22" s="12">
        <f t="shared" si="13"/>
        <v>72.70556666666667</v>
      </c>
      <c r="AZ22" s="12">
        <f t="shared" si="13"/>
        <v>92.671066666666661</v>
      </c>
      <c r="BA22" s="12">
        <f t="shared" si="13"/>
        <v>73.309033333333332</v>
      </c>
      <c r="BB22" s="12">
        <f t="shared" si="13"/>
        <v>76.985799999999983</v>
      </c>
      <c r="BC22" s="12">
        <f t="shared" si="13"/>
        <v>75.472266666666656</v>
      </c>
      <c r="BD22" s="12">
        <f t="shared" si="13"/>
        <v>112.03309999999999</v>
      </c>
      <c r="BE22" s="12">
        <f t="shared" si="13"/>
        <v>32.842699999999994</v>
      </c>
      <c r="BF22" s="12">
        <f t="shared" si="13"/>
        <v>99.881033333333335</v>
      </c>
      <c r="BG22" s="12">
        <f t="shared" si="13"/>
        <v>71.973133333333323</v>
      </c>
      <c r="BH22" s="12">
        <f t="shared" si="13"/>
        <v>68.247699999999995</v>
      </c>
      <c r="BI22" s="8"/>
    </row>
    <row r="23" spans="1:61" ht="16.8" x14ac:dyDescent="0.3">
      <c r="A23" s="9" t="s">
        <v>86</v>
      </c>
      <c r="B23" s="10">
        <v>380.47</v>
      </c>
      <c r="C23" s="10">
        <v>41.58</v>
      </c>
      <c r="D23" s="10">
        <v>254.36</v>
      </c>
      <c r="E23" s="10">
        <v>390.47</v>
      </c>
      <c r="F23" s="10">
        <v>523.6</v>
      </c>
      <c r="G23" s="10">
        <v>541.33000000000004</v>
      </c>
      <c r="H23" s="10">
        <v>625.58000000000004</v>
      </c>
      <c r="I23" s="10">
        <v>532.14</v>
      </c>
      <c r="J23" s="10">
        <v>256.93</v>
      </c>
      <c r="K23" s="10">
        <v>654.32000000000005</v>
      </c>
      <c r="L23" s="10">
        <v>840.14</v>
      </c>
      <c r="M23" s="10">
        <v>512.34</v>
      </c>
      <c r="N23" s="10">
        <v>445.74</v>
      </c>
      <c r="O23" s="10">
        <v>503.54</v>
      </c>
      <c r="P23" s="10">
        <v>568.62</v>
      </c>
      <c r="Q23" s="10">
        <v>532.65</v>
      </c>
      <c r="R23" s="10">
        <v>452.32</v>
      </c>
      <c r="S23" s="10">
        <v>578.61</v>
      </c>
      <c r="T23" s="10">
        <v>361.78</v>
      </c>
      <c r="U23" s="10">
        <v>580.65</v>
      </c>
      <c r="V23" s="10">
        <v>452.36</v>
      </c>
      <c r="W23" s="10">
        <v>487.66</v>
      </c>
      <c r="X23" s="10">
        <v>520.47</v>
      </c>
      <c r="Y23" s="10">
        <v>777.41</v>
      </c>
      <c r="Z23" s="10">
        <v>531.12</v>
      </c>
      <c r="AA23" s="10">
        <v>695.36</v>
      </c>
      <c r="AB23" s="10">
        <v>472.65</v>
      </c>
      <c r="AC23" s="10">
        <v>475.36</v>
      </c>
      <c r="AD23" s="10">
        <v>684.21</v>
      </c>
      <c r="AE23" s="10">
        <v>532.74</v>
      </c>
      <c r="AF23" s="10">
        <v>631.69000000000005</v>
      </c>
      <c r="AG23" s="10">
        <v>471.65</v>
      </c>
      <c r="AH23" s="10">
        <v>553.46</v>
      </c>
      <c r="AI23" s="10">
        <v>685.69</v>
      </c>
      <c r="AJ23" s="10">
        <v>708.49</v>
      </c>
      <c r="AK23" s="10">
        <v>540.66</v>
      </c>
      <c r="AL23" s="10">
        <v>684.95</v>
      </c>
      <c r="AM23" s="10">
        <v>630.47</v>
      </c>
      <c r="AN23" s="10">
        <v>583.14</v>
      </c>
      <c r="AO23" s="10">
        <v>486.25</v>
      </c>
      <c r="AP23" s="10">
        <v>585.65</v>
      </c>
      <c r="AQ23" s="10">
        <v>586.14</v>
      </c>
      <c r="AR23" s="10">
        <v>620.58000000000004</v>
      </c>
      <c r="AS23" s="10">
        <v>543.85</v>
      </c>
      <c r="AT23" s="10">
        <v>653.16999999999996</v>
      </c>
      <c r="AU23" s="10">
        <v>695.85</v>
      </c>
      <c r="AV23" s="10">
        <v>652.19000000000005</v>
      </c>
      <c r="AW23" s="10">
        <v>630.85</v>
      </c>
      <c r="AX23" s="10">
        <v>623.47</v>
      </c>
      <c r="AY23" s="10">
        <v>320.95</v>
      </c>
      <c r="AZ23" s="10">
        <v>462.67</v>
      </c>
      <c r="BA23" s="10">
        <v>562.85</v>
      </c>
      <c r="BB23" s="10">
        <v>547.95000000000005</v>
      </c>
      <c r="BC23" s="10">
        <v>520.85</v>
      </c>
      <c r="BD23" s="10">
        <v>650.74</v>
      </c>
      <c r="BE23" s="10">
        <v>623.47</v>
      </c>
      <c r="BF23" s="10">
        <v>654.32000000000005</v>
      </c>
      <c r="BG23" s="10">
        <v>584.62</v>
      </c>
      <c r="BH23" s="10">
        <v>610.58000000000004</v>
      </c>
      <c r="BI23" s="8"/>
    </row>
    <row r="24" spans="1:61" x14ac:dyDescent="0.3">
      <c r="A24" s="11" t="s">
        <v>80</v>
      </c>
      <c r="B24" s="12">
        <f>(B23/250)*100</f>
        <v>152.18800000000002</v>
      </c>
      <c r="C24" s="12">
        <f t="shared" ref="C24:BH24" si="14">(C23/250)*100</f>
        <v>16.631999999999998</v>
      </c>
      <c r="D24" s="12">
        <f t="shared" si="14"/>
        <v>101.74400000000001</v>
      </c>
      <c r="E24" s="12">
        <f t="shared" si="14"/>
        <v>156.18800000000002</v>
      </c>
      <c r="F24" s="12">
        <f t="shared" si="14"/>
        <v>209.44000000000003</v>
      </c>
      <c r="G24" s="12">
        <f t="shared" si="14"/>
        <v>216.53200000000004</v>
      </c>
      <c r="H24" s="12">
        <f t="shared" si="14"/>
        <v>250.232</v>
      </c>
      <c r="I24" s="12">
        <f t="shared" si="14"/>
        <v>212.85599999999997</v>
      </c>
      <c r="J24" s="12">
        <f t="shared" si="14"/>
        <v>102.77199999999999</v>
      </c>
      <c r="K24" s="12">
        <f t="shared" si="14"/>
        <v>261.72800000000001</v>
      </c>
      <c r="L24" s="12">
        <f t="shared" si="14"/>
        <v>336.05599999999998</v>
      </c>
      <c r="M24" s="12">
        <f t="shared" si="14"/>
        <v>204.93600000000001</v>
      </c>
      <c r="N24" s="12">
        <f t="shared" si="14"/>
        <v>178.29600000000002</v>
      </c>
      <c r="O24" s="12">
        <f t="shared" si="14"/>
        <v>201.416</v>
      </c>
      <c r="P24" s="12">
        <f t="shared" si="14"/>
        <v>227.44800000000001</v>
      </c>
      <c r="Q24" s="12">
        <f t="shared" si="14"/>
        <v>213.05999999999997</v>
      </c>
      <c r="R24" s="12">
        <f t="shared" si="14"/>
        <v>180.928</v>
      </c>
      <c r="S24" s="12">
        <f t="shared" si="14"/>
        <v>231.44400000000002</v>
      </c>
      <c r="T24" s="12">
        <f t="shared" si="14"/>
        <v>144.71199999999999</v>
      </c>
      <c r="U24" s="12">
        <f t="shared" si="14"/>
        <v>232.26</v>
      </c>
      <c r="V24" s="12">
        <f t="shared" si="14"/>
        <v>180.94400000000002</v>
      </c>
      <c r="W24" s="12">
        <f t="shared" si="14"/>
        <v>195.06400000000002</v>
      </c>
      <c r="X24" s="12">
        <f t="shared" si="14"/>
        <v>208.18799999999999</v>
      </c>
      <c r="Y24" s="12">
        <f t="shared" si="14"/>
        <v>310.964</v>
      </c>
      <c r="Z24" s="12">
        <f t="shared" si="14"/>
        <v>212.44800000000001</v>
      </c>
      <c r="AA24" s="12">
        <f t="shared" si="14"/>
        <v>278.14400000000001</v>
      </c>
      <c r="AB24" s="12">
        <f t="shared" si="14"/>
        <v>189.05999999999997</v>
      </c>
      <c r="AC24" s="12">
        <f t="shared" si="14"/>
        <v>190.14400000000001</v>
      </c>
      <c r="AD24" s="12">
        <f t="shared" si="14"/>
        <v>273.68399999999997</v>
      </c>
      <c r="AE24" s="12">
        <f t="shared" si="14"/>
        <v>213.096</v>
      </c>
      <c r="AF24" s="12">
        <f t="shared" si="14"/>
        <v>252.67600000000004</v>
      </c>
      <c r="AG24" s="12">
        <f t="shared" si="14"/>
        <v>188.66</v>
      </c>
      <c r="AH24" s="12">
        <f t="shared" si="14"/>
        <v>221.38400000000001</v>
      </c>
      <c r="AI24" s="12">
        <f t="shared" si="14"/>
        <v>274.27600000000001</v>
      </c>
      <c r="AJ24" s="12">
        <f t="shared" si="14"/>
        <v>283.39600000000002</v>
      </c>
      <c r="AK24" s="12">
        <f t="shared" si="14"/>
        <v>216.26399999999995</v>
      </c>
      <c r="AL24" s="12">
        <f t="shared" si="14"/>
        <v>273.98</v>
      </c>
      <c r="AM24" s="12">
        <f t="shared" si="14"/>
        <v>252.18799999999999</v>
      </c>
      <c r="AN24" s="12">
        <f t="shared" si="14"/>
        <v>233.256</v>
      </c>
      <c r="AO24" s="12">
        <f t="shared" si="14"/>
        <v>194.5</v>
      </c>
      <c r="AP24" s="12">
        <f t="shared" si="14"/>
        <v>234.26</v>
      </c>
      <c r="AQ24" s="12">
        <f t="shared" si="14"/>
        <v>234.45599999999999</v>
      </c>
      <c r="AR24" s="12">
        <f t="shared" si="14"/>
        <v>248.232</v>
      </c>
      <c r="AS24" s="12">
        <f t="shared" si="14"/>
        <v>217.54000000000002</v>
      </c>
      <c r="AT24" s="12">
        <f t="shared" si="14"/>
        <v>261.26799999999997</v>
      </c>
      <c r="AU24" s="12">
        <f t="shared" si="14"/>
        <v>278.33999999999997</v>
      </c>
      <c r="AV24" s="12">
        <f t="shared" si="14"/>
        <v>260.87600000000003</v>
      </c>
      <c r="AW24" s="12">
        <f t="shared" si="14"/>
        <v>252.34</v>
      </c>
      <c r="AX24" s="12">
        <f t="shared" si="14"/>
        <v>249.38800000000003</v>
      </c>
      <c r="AY24" s="12">
        <f t="shared" si="14"/>
        <v>128.38</v>
      </c>
      <c r="AZ24" s="12">
        <f t="shared" si="14"/>
        <v>185.06800000000001</v>
      </c>
      <c r="BA24" s="12">
        <f t="shared" si="14"/>
        <v>225.14000000000004</v>
      </c>
      <c r="BB24" s="12">
        <f t="shared" si="14"/>
        <v>219.18</v>
      </c>
      <c r="BC24" s="12">
        <f t="shared" si="14"/>
        <v>208.34</v>
      </c>
      <c r="BD24" s="12">
        <f t="shared" si="14"/>
        <v>260.29599999999999</v>
      </c>
      <c r="BE24" s="12">
        <f t="shared" si="14"/>
        <v>249.38800000000003</v>
      </c>
      <c r="BF24" s="12">
        <f t="shared" si="14"/>
        <v>261.72800000000001</v>
      </c>
      <c r="BG24" s="12">
        <f t="shared" si="14"/>
        <v>233.84800000000001</v>
      </c>
      <c r="BH24" s="12">
        <f t="shared" si="14"/>
        <v>244.232</v>
      </c>
      <c r="BI24" s="8"/>
    </row>
    <row r="25" spans="1:61" x14ac:dyDescent="0.3">
      <c r="A25" s="11" t="s">
        <v>81</v>
      </c>
      <c r="B25" s="12">
        <f>0.098*B24</f>
        <v>14.914424000000002</v>
      </c>
      <c r="C25" s="12">
        <f t="shared" ref="C25:BH25" si="15">0.098*C24</f>
        <v>1.6299359999999998</v>
      </c>
      <c r="D25" s="12">
        <f t="shared" si="15"/>
        <v>9.970912000000002</v>
      </c>
      <c r="E25" s="12">
        <f t="shared" si="15"/>
        <v>15.306424000000002</v>
      </c>
      <c r="F25" s="12">
        <f t="shared" si="15"/>
        <v>20.525120000000005</v>
      </c>
      <c r="G25" s="12">
        <f t="shared" si="15"/>
        <v>21.220136000000004</v>
      </c>
      <c r="H25" s="12">
        <f t="shared" si="15"/>
        <v>24.522736000000002</v>
      </c>
      <c r="I25" s="12">
        <f t="shared" si="15"/>
        <v>20.859887999999998</v>
      </c>
      <c r="J25" s="12">
        <f t="shared" si="15"/>
        <v>10.071655999999999</v>
      </c>
      <c r="K25" s="12">
        <f t="shared" si="15"/>
        <v>25.649344000000003</v>
      </c>
      <c r="L25" s="12">
        <f t="shared" si="15"/>
        <v>32.933487999999997</v>
      </c>
      <c r="M25" s="12">
        <f t="shared" si="15"/>
        <v>20.083728000000001</v>
      </c>
      <c r="N25" s="12">
        <f t="shared" si="15"/>
        <v>17.473008000000004</v>
      </c>
      <c r="O25" s="12">
        <f t="shared" si="15"/>
        <v>19.738768</v>
      </c>
      <c r="P25" s="12">
        <f t="shared" si="15"/>
        <v>22.289904</v>
      </c>
      <c r="Q25" s="12">
        <f t="shared" si="15"/>
        <v>20.87988</v>
      </c>
      <c r="R25" s="12">
        <f t="shared" si="15"/>
        <v>17.730944000000001</v>
      </c>
      <c r="S25" s="12">
        <f t="shared" si="15"/>
        <v>22.681512000000001</v>
      </c>
      <c r="T25" s="12">
        <f t="shared" si="15"/>
        <v>14.181775999999999</v>
      </c>
      <c r="U25" s="12">
        <f t="shared" si="15"/>
        <v>22.761479999999999</v>
      </c>
      <c r="V25" s="12">
        <f t="shared" si="15"/>
        <v>17.732512000000003</v>
      </c>
      <c r="W25" s="12">
        <f t="shared" si="15"/>
        <v>19.116272000000002</v>
      </c>
      <c r="X25" s="12">
        <f t="shared" si="15"/>
        <v>20.402424</v>
      </c>
      <c r="Y25" s="12">
        <f t="shared" si="15"/>
        <v>30.474472000000002</v>
      </c>
      <c r="Z25" s="12">
        <f t="shared" si="15"/>
        <v>20.819904000000001</v>
      </c>
      <c r="AA25" s="12">
        <f t="shared" si="15"/>
        <v>27.258112000000001</v>
      </c>
      <c r="AB25" s="12">
        <f t="shared" si="15"/>
        <v>18.52788</v>
      </c>
      <c r="AC25" s="12">
        <f t="shared" si="15"/>
        <v>18.634112000000002</v>
      </c>
      <c r="AD25" s="12">
        <f t="shared" si="15"/>
        <v>26.821031999999999</v>
      </c>
      <c r="AE25" s="12">
        <f t="shared" si="15"/>
        <v>20.883408000000003</v>
      </c>
      <c r="AF25" s="12">
        <f t="shared" si="15"/>
        <v>24.762248000000007</v>
      </c>
      <c r="AG25" s="12">
        <f t="shared" si="15"/>
        <v>18.488679999999999</v>
      </c>
      <c r="AH25" s="12">
        <f t="shared" si="15"/>
        <v>21.695632000000003</v>
      </c>
      <c r="AI25" s="12">
        <f t="shared" si="15"/>
        <v>26.879048000000001</v>
      </c>
      <c r="AJ25" s="12">
        <f t="shared" si="15"/>
        <v>27.772808000000001</v>
      </c>
      <c r="AK25" s="12">
        <f t="shared" si="15"/>
        <v>21.193871999999995</v>
      </c>
      <c r="AL25" s="12">
        <f t="shared" si="15"/>
        <v>26.850040000000003</v>
      </c>
      <c r="AM25" s="12">
        <f t="shared" si="15"/>
        <v>24.714424000000001</v>
      </c>
      <c r="AN25" s="12">
        <f t="shared" si="15"/>
        <v>22.859088</v>
      </c>
      <c r="AO25" s="12">
        <f t="shared" si="15"/>
        <v>19.061</v>
      </c>
      <c r="AP25" s="12">
        <f t="shared" si="15"/>
        <v>22.95748</v>
      </c>
      <c r="AQ25" s="12">
        <f t="shared" si="15"/>
        <v>22.976687999999999</v>
      </c>
      <c r="AR25" s="12">
        <f t="shared" si="15"/>
        <v>24.326736</v>
      </c>
      <c r="AS25" s="12">
        <f t="shared" si="15"/>
        <v>21.318920000000002</v>
      </c>
      <c r="AT25" s="12">
        <f t="shared" si="15"/>
        <v>25.604263999999997</v>
      </c>
      <c r="AU25" s="12">
        <f t="shared" si="15"/>
        <v>27.27732</v>
      </c>
      <c r="AV25" s="12">
        <f t="shared" si="15"/>
        <v>25.565848000000003</v>
      </c>
      <c r="AW25" s="12">
        <f t="shared" si="15"/>
        <v>24.729320000000001</v>
      </c>
      <c r="AX25" s="12">
        <f t="shared" si="15"/>
        <v>24.440024000000005</v>
      </c>
      <c r="AY25" s="12">
        <f t="shared" si="15"/>
        <v>12.581239999999999</v>
      </c>
      <c r="AZ25" s="12">
        <f t="shared" si="15"/>
        <v>18.136664000000003</v>
      </c>
      <c r="BA25" s="12">
        <f t="shared" si="15"/>
        <v>22.063720000000004</v>
      </c>
      <c r="BB25" s="12">
        <f t="shared" si="15"/>
        <v>21.47964</v>
      </c>
      <c r="BC25" s="12">
        <f t="shared" si="15"/>
        <v>20.41732</v>
      </c>
      <c r="BD25" s="12">
        <f t="shared" si="15"/>
        <v>25.509008000000001</v>
      </c>
      <c r="BE25" s="12">
        <f t="shared" si="15"/>
        <v>24.440024000000005</v>
      </c>
      <c r="BF25" s="12">
        <f t="shared" si="15"/>
        <v>25.649344000000003</v>
      </c>
      <c r="BG25" s="12">
        <f t="shared" si="15"/>
        <v>22.917104000000002</v>
      </c>
      <c r="BH25" s="12">
        <f t="shared" si="15"/>
        <v>23.934736000000001</v>
      </c>
      <c r="BI25" s="8"/>
    </row>
    <row r="26" spans="1:61" ht="18" x14ac:dyDescent="0.3">
      <c r="A26" s="9" t="s">
        <v>87</v>
      </c>
      <c r="B26" s="10">
        <v>120.34</v>
      </c>
      <c r="C26" s="10">
        <v>130.56</v>
      </c>
      <c r="D26" s="10">
        <v>140.12</v>
      </c>
      <c r="E26" s="10">
        <v>110.78</v>
      </c>
      <c r="F26" s="10">
        <v>115.98</v>
      </c>
      <c r="G26" s="10">
        <v>135.66999999999999</v>
      </c>
      <c r="H26" s="10">
        <v>125.12</v>
      </c>
      <c r="I26" s="10">
        <v>140.44999999999999</v>
      </c>
      <c r="J26" s="10">
        <v>130.78</v>
      </c>
      <c r="K26" s="10">
        <v>122.45</v>
      </c>
      <c r="L26" s="10">
        <v>145.22999999999999</v>
      </c>
      <c r="M26" s="10">
        <v>138.12</v>
      </c>
      <c r="N26" s="10">
        <v>125.34</v>
      </c>
      <c r="O26" s="10">
        <v>130.66999999999999</v>
      </c>
      <c r="P26" s="10">
        <v>140.22999999999999</v>
      </c>
      <c r="Q26" s="10">
        <v>135.12</v>
      </c>
      <c r="R26" s="10">
        <v>130.12</v>
      </c>
      <c r="S26" s="10">
        <v>120.89</v>
      </c>
      <c r="T26" s="10">
        <v>140.78</v>
      </c>
      <c r="U26" s="10">
        <v>125.12</v>
      </c>
      <c r="V26" s="10">
        <v>130.56</v>
      </c>
      <c r="W26" s="10">
        <v>125.89</v>
      </c>
      <c r="X26" s="10">
        <v>140.12</v>
      </c>
      <c r="Y26" s="10">
        <v>115.78</v>
      </c>
      <c r="Z26" s="10">
        <v>130.66999999999999</v>
      </c>
      <c r="AA26" s="10">
        <v>135.22999999999999</v>
      </c>
      <c r="AB26" s="10">
        <v>130.44999999999999</v>
      </c>
      <c r="AC26" s="10">
        <v>120.34</v>
      </c>
      <c r="AD26" s="10">
        <v>130.78</v>
      </c>
      <c r="AE26" s="10">
        <v>140.12</v>
      </c>
      <c r="AF26" s="10">
        <v>115.23</v>
      </c>
      <c r="AG26" s="10">
        <v>125.45</v>
      </c>
      <c r="AH26" s="10">
        <v>135.66999999999999</v>
      </c>
      <c r="AI26" s="10">
        <v>130.44999999999999</v>
      </c>
      <c r="AJ26" s="10">
        <v>120.12</v>
      </c>
      <c r="AK26" s="10">
        <v>140.56</v>
      </c>
      <c r="AL26" s="10">
        <v>125.12</v>
      </c>
      <c r="AM26" s="10">
        <v>130.78</v>
      </c>
      <c r="AN26" s="10">
        <v>115.34</v>
      </c>
      <c r="AO26" s="10">
        <v>130.12</v>
      </c>
      <c r="AP26" s="10">
        <v>125.45</v>
      </c>
      <c r="AQ26" s="10">
        <v>135.22999999999999</v>
      </c>
      <c r="AR26" s="10">
        <v>130.12</v>
      </c>
      <c r="AS26" s="10">
        <v>140.44999999999999</v>
      </c>
      <c r="AT26" s="10">
        <v>125.34</v>
      </c>
      <c r="AU26" s="10">
        <v>135.12</v>
      </c>
      <c r="AV26" s="10">
        <v>120.89</v>
      </c>
      <c r="AW26" s="10">
        <v>130.66999999999999</v>
      </c>
      <c r="AX26" s="10">
        <v>125.12</v>
      </c>
      <c r="AY26" s="10">
        <v>140.12</v>
      </c>
      <c r="AZ26" s="10">
        <v>135.22999999999999</v>
      </c>
      <c r="BA26" s="10">
        <v>120.67</v>
      </c>
      <c r="BB26" s="10">
        <v>125.45</v>
      </c>
      <c r="BC26" s="10">
        <v>130.78</v>
      </c>
      <c r="BD26" s="10">
        <v>140.34</v>
      </c>
      <c r="BE26" s="10">
        <v>125.12</v>
      </c>
      <c r="BF26" s="10">
        <v>130.44999999999999</v>
      </c>
      <c r="BG26" s="10">
        <v>135.12</v>
      </c>
      <c r="BH26" s="10">
        <v>120.23</v>
      </c>
      <c r="BI26" s="8"/>
    </row>
    <row r="27" spans="1:61" x14ac:dyDescent="0.3">
      <c r="A27" s="11" t="s">
        <v>80</v>
      </c>
      <c r="B27" s="12">
        <f>(B26/200)*100</f>
        <v>60.17</v>
      </c>
      <c r="C27" s="12">
        <f t="shared" ref="C27:BH27" si="16">(C26/200)*100</f>
        <v>65.28</v>
      </c>
      <c r="D27" s="12">
        <f t="shared" si="16"/>
        <v>70.06</v>
      </c>
      <c r="E27" s="12">
        <f t="shared" si="16"/>
        <v>55.390000000000008</v>
      </c>
      <c r="F27" s="12">
        <f t="shared" si="16"/>
        <v>57.989999999999995</v>
      </c>
      <c r="G27" s="12">
        <f t="shared" si="16"/>
        <v>67.834999999999994</v>
      </c>
      <c r="H27" s="12">
        <f t="shared" si="16"/>
        <v>62.56</v>
      </c>
      <c r="I27" s="12">
        <f t="shared" si="16"/>
        <v>70.224999999999994</v>
      </c>
      <c r="J27" s="12">
        <f t="shared" si="16"/>
        <v>65.39</v>
      </c>
      <c r="K27" s="12">
        <f t="shared" si="16"/>
        <v>61.224999999999994</v>
      </c>
      <c r="L27" s="12">
        <f t="shared" si="16"/>
        <v>72.614999999999995</v>
      </c>
      <c r="M27" s="12">
        <f t="shared" si="16"/>
        <v>69.06</v>
      </c>
      <c r="N27" s="12">
        <f t="shared" si="16"/>
        <v>62.67</v>
      </c>
      <c r="O27" s="12">
        <f t="shared" si="16"/>
        <v>65.334999999999994</v>
      </c>
      <c r="P27" s="12">
        <f t="shared" si="16"/>
        <v>70.114999999999995</v>
      </c>
      <c r="Q27" s="12">
        <f t="shared" si="16"/>
        <v>67.56</v>
      </c>
      <c r="R27" s="12">
        <f t="shared" si="16"/>
        <v>65.06</v>
      </c>
      <c r="S27" s="12">
        <f t="shared" si="16"/>
        <v>60.445000000000007</v>
      </c>
      <c r="T27" s="12">
        <f t="shared" si="16"/>
        <v>70.39</v>
      </c>
      <c r="U27" s="12">
        <f t="shared" si="16"/>
        <v>62.56</v>
      </c>
      <c r="V27" s="12">
        <f t="shared" si="16"/>
        <v>65.28</v>
      </c>
      <c r="W27" s="12">
        <f t="shared" si="16"/>
        <v>62.944999999999993</v>
      </c>
      <c r="X27" s="12">
        <f t="shared" si="16"/>
        <v>70.06</v>
      </c>
      <c r="Y27" s="12">
        <f t="shared" si="16"/>
        <v>57.89</v>
      </c>
      <c r="Z27" s="12">
        <f t="shared" si="16"/>
        <v>65.334999999999994</v>
      </c>
      <c r="AA27" s="12">
        <f t="shared" si="16"/>
        <v>67.614999999999995</v>
      </c>
      <c r="AB27" s="12">
        <f t="shared" si="16"/>
        <v>65.224999999999994</v>
      </c>
      <c r="AC27" s="12">
        <f t="shared" si="16"/>
        <v>60.17</v>
      </c>
      <c r="AD27" s="12">
        <f t="shared" si="16"/>
        <v>65.39</v>
      </c>
      <c r="AE27" s="12">
        <f t="shared" si="16"/>
        <v>70.06</v>
      </c>
      <c r="AF27" s="12">
        <f t="shared" si="16"/>
        <v>57.615000000000002</v>
      </c>
      <c r="AG27" s="12">
        <f t="shared" si="16"/>
        <v>62.724999999999994</v>
      </c>
      <c r="AH27" s="12">
        <f t="shared" si="16"/>
        <v>67.834999999999994</v>
      </c>
      <c r="AI27" s="12">
        <f t="shared" si="16"/>
        <v>65.224999999999994</v>
      </c>
      <c r="AJ27" s="12">
        <f t="shared" si="16"/>
        <v>60.06</v>
      </c>
      <c r="AK27" s="12">
        <f t="shared" si="16"/>
        <v>70.28</v>
      </c>
      <c r="AL27" s="12">
        <f t="shared" si="16"/>
        <v>62.56</v>
      </c>
      <c r="AM27" s="12">
        <f t="shared" si="16"/>
        <v>65.39</v>
      </c>
      <c r="AN27" s="12">
        <f t="shared" si="16"/>
        <v>57.67</v>
      </c>
      <c r="AO27" s="12">
        <f t="shared" si="16"/>
        <v>65.06</v>
      </c>
      <c r="AP27" s="12">
        <f t="shared" si="16"/>
        <v>62.724999999999994</v>
      </c>
      <c r="AQ27" s="12">
        <f t="shared" si="16"/>
        <v>67.614999999999995</v>
      </c>
      <c r="AR27" s="12">
        <f t="shared" si="16"/>
        <v>65.06</v>
      </c>
      <c r="AS27" s="12">
        <f t="shared" si="16"/>
        <v>70.224999999999994</v>
      </c>
      <c r="AT27" s="12">
        <f t="shared" si="16"/>
        <v>62.67</v>
      </c>
      <c r="AU27" s="12">
        <f t="shared" si="16"/>
        <v>67.56</v>
      </c>
      <c r="AV27" s="12">
        <f t="shared" si="16"/>
        <v>60.445000000000007</v>
      </c>
      <c r="AW27" s="12">
        <f t="shared" si="16"/>
        <v>65.334999999999994</v>
      </c>
      <c r="AX27" s="12">
        <f t="shared" si="16"/>
        <v>62.56</v>
      </c>
      <c r="AY27" s="12">
        <f t="shared" si="16"/>
        <v>70.06</v>
      </c>
      <c r="AZ27" s="12">
        <f t="shared" si="16"/>
        <v>67.614999999999995</v>
      </c>
      <c r="BA27" s="12">
        <f t="shared" si="16"/>
        <v>60.335000000000008</v>
      </c>
      <c r="BB27" s="12">
        <f t="shared" si="16"/>
        <v>62.724999999999994</v>
      </c>
      <c r="BC27" s="12">
        <f t="shared" si="16"/>
        <v>65.39</v>
      </c>
      <c r="BD27" s="12">
        <f t="shared" si="16"/>
        <v>70.17</v>
      </c>
      <c r="BE27" s="12">
        <f t="shared" si="16"/>
        <v>62.56</v>
      </c>
      <c r="BF27" s="12">
        <f t="shared" si="16"/>
        <v>65.224999999999994</v>
      </c>
      <c r="BG27" s="12">
        <f t="shared" si="16"/>
        <v>67.56</v>
      </c>
      <c r="BH27" s="12">
        <f t="shared" si="16"/>
        <v>60.115000000000009</v>
      </c>
      <c r="BI27" s="8"/>
    </row>
    <row r="28" spans="1:61" x14ac:dyDescent="0.3">
      <c r="A28" s="11" t="s">
        <v>81</v>
      </c>
      <c r="B28" s="12">
        <f>0.073*B27</f>
        <v>4.3924099999999999</v>
      </c>
      <c r="C28" s="12">
        <f t="shared" ref="C28:BH28" si="17">0.073*C27</f>
        <v>4.7654399999999999</v>
      </c>
      <c r="D28" s="12">
        <f t="shared" si="17"/>
        <v>5.1143799999999997</v>
      </c>
      <c r="E28" s="12">
        <f t="shared" si="17"/>
        <v>4.0434700000000001</v>
      </c>
      <c r="F28" s="12">
        <f t="shared" si="17"/>
        <v>4.2332699999999992</v>
      </c>
      <c r="G28" s="12">
        <f t="shared" si="17"/>
        <v>4.951954999999999</v>
      </c>
      <c r="H28" s="12">
        <f t="shared" si="17"/>
        <v>4.5668800000000003</v>
      </c>
      <c r="I28" s="12">
        <f t="shared" si="17"/>
        <v>5.1264249999999993</v>
      </c>
      <c r="J28" s="12">
        <f t="shared" si="17"/>
        <v>4.7734699999999997</v>
      </c>
      <c r="K28" s="12">
        <f t="shared" si="17"/>
        <v>4.4694249999999993</v>
      </c>
      <c r="L28" s="12">
        <f t="shared" si="17"/>
        <v>5.3008949999999997</v>
      </c>
      <c r="M28" s="12">
        <f t="shared" si="17"/>
        <v>5.0413800000000002</v>
      </c>
      <c r="N28" s="12">
        <f t="shared" si="17"/>
        <v>4.57491</v>
      </c>
      <c r="O28" s="12">
        <f t="shared" si="17"/>
        <v>4.7694549999999989</v>
      </c>
      <c r="P28" s="12">
        <f t="shared" si="17"/>
        <v>5.1183949999999996</v>
      </c>
      <c r="Q28" s="12">
        <f t="shared" si="17"/>
        <v>4.9318799999999996</v>
      </c>
      <c r="R28" s="12">
        <f t="shared" si="17"/>
        <v>4.7493799999999995</v>
      </c>
      <c r="S28" s="12">
        <f t="shared" si="17"/>
        <v>4.4124850000000002</v>
      </c>
      <c r="T28" s="12">
        <f t="shared" si="17"/>
        <v>5.1384699999999999</v>
      </c>
      <c r="U28" s="12">
        <f t="shared" si="17"/>
        <v>4.5668800000000003</v>
      </c>
      <c r="V28" s="12">
        <f t="shared" si="17"/>
        <v>4.7654399999999999</v>
      </c>
      <c r="W28" s="12">
        <f t="shared" si="17"/>
        <v>4.5949849999999994</v>
      </c>
      <c r="X28" s="12">
        <f t="shared" si="17"/>
        <v>5.1143799999999997</v>
      </c>
      <c r="Y28" s="12">
        <f t="shared" si="17"/>
        <v>4.2259699999999993</v>
      </c>
      <c r="Z28" s="12">
        <f t="shared" si="17"/>
        <v>4.7694549999999989</v>
      </c>
      <c r="AA28" s="12">
        <f t="shared" si="17"/>
        <v>4.9358949999999995</v>
      </c>
      <c r="AB28" s="12">
        <f t="shared" si="17"/>
        <v>4.7614249999999991</v>
      </c>
      <c r="AC28" s="12">
        <f t="shared" si="17"/>
        <v>4.3924099999999999</v>
      </c>
      <c r="AD28" s="12">
        <f t="shared" si="17"/>
        <v>4.7734699999999997</v>
      </c>
      <c r="AE28" s="12">
        <f t="shared" si="17"/>
        <v>5.1143799999999997</v>
      </c>
      <c r="AF28" s="12">
        <f t="shared" si="17"/>
        <v>4.2058949999999999</v>
      </c>
      <c r="AG28" s="12">
        <f t="shared" si="17"/>
        <v>4.578924999999999</v>
      </c>
      <c r="AH28" s="12">
        <f t="shared" si="17"/>
        <v>4.951954999999999</v>
      </c>
      <c r="AI28" s="12">
        <f t="shared" si="17"/>
        <v>4.7614249999999991</v>
      </c>
      <c r="AJ28" s="12">
        <f t="shared" si="17"/>
        <v>4.3843800000000002</v>
      </c>
      <c r="AK28" s="12">
        <f t="shared" si="17"/>
        <v>5.1304400000000001</v>
      </c>
      <c r="AL28" s="12">
        <f t="shared" si="17"/>
        <v>4.5668800000000003</v>
      </c>
      <c r="AM28" s="12">
        <f t="shared" si="17"/>
        <v>4.7734699999999997</v>
      </c>
      <c r="AN28" s="12">
        <f t="shared" si="17"/>
        <v>4.2099099999999998</v>
      </c>
      <c r="AO28" s="12">
        <f t="shared" si="17"/>
        <v>4.7493799999999995</v>
      </c>
      <c r="AP28" s="12">
        <f t="shared" si="17"/>
        <v>4.578924999999999</v>
      </c>
      <c r="AQ28" s="12">
        <f t="shared" si="17"/>
        <v>4.9358949999999995</v>
      </c>
      <c r="AR28" s="12">
        <f t="shared" si="17"/>
        <v>4.7493799999999995</v>
      </c>
      <c r="AS28" s="12">
        <f t="shared" si="17"/>
        <v>5.1264249999999993</v>
      </c>
      <c r="AT28" s="12">
        <f t="shared" si="17"/>
        <v>4.57491</v>
      </c>
      <c r="AU28" s="12">
        <f t="shared" si="17"/>
        <v>4.9318799999999996</v>
      </c>
      <c r="AV28" s="12">
        <f t="shared" si="17"/>
        <v>4.4124850000000002</v>
      </c>
      <c r="AW28" s="12">
        <f t="shared" si="17"/>
        <v>4.7694549999999989</v>
      </c>
      <c r="AX28" s="12">
        <f t="shared" si="17"/>
        <v>4.5668800000000003</v>
      </c>
      <c r="AY28" s="12">
        <f t="shared" si="17"/>
        <v>5.1143799999999997</v>
      </c>
      <c r="AZ28" s="12">
        <f t="shared" si="17"/>
        <v>4.9358949999999995</v>
      </c>
      <c r="BA28" s="12">
        <f t="shared" si="17"/>
        <v>4.4044550000000005</v>
      </c>
      <c r="BB28" s="12">
        <f t="shared" si="17"/>
        <v>4.578924999999999</v>
      </c>
      <c r="BC28" s="12">
        <f t="shared" si="17"/>
        <v>4.7734699999999997</v>
      </c>
      <c r="BD28" s="12">
        <f t="shared" si="17"/>
        <v>5.1224099999999995</v>
      </c>
      <c r="BE28" s="12">
        <f t="shared" si="17"/>
        <v>4.5668800000000003</v>
      </c>
      <c r="BF28" s="12">
        <f t="shared" si="17"/>
        <v>4.7614249999999991</v>
      </c>
      <c r="BG28" s="12">
        <f t="shared" si="17"/>
        <v>4.9318799999999996</v>
      </c>
      <c r="BH28" s="12">
        <f t="shared" si="17"/>
        <v>4.388395</v>
      </c>
      <c r="BI28" s="8"/>
    </row>
    <row r="29" spans="1:61" ht="18" x14ac:dyDescent="0.3">
      <c r="A29" s="9" t="s">
        <v>88</v>
      </c>
      <c r="B29" s="10">
        <v>180.45</v>
      </c>
      <c r="C29" s="10">
        <v>165.45</v>
      </c>
      <c r="D29" s="10">
        <v>190.67</v>
      </c>
      <c r="E29" s="10">
        <v>150.12</v>
      </c>
      <c r="F29" s="10">
        <v>160.44999999999999</v>
      </c>
      <c r="G29" s="10">
        <v>180.23</v>
      </c>
      <c r="H29" s="10">
        <v>170.89</v>
      </c>
      <c r="I29" s="10">
        <v>190.78</v>
      </c>
      <c r="J29" s="10">
        <v>160.22999999999999</v>
      </c>
      <c r="K29" s="10">
        <v>175.45</v>
      </c>
      <c r="L29" s="10">
        <v>185.67</v>
      </c>
      <c r="M29" s="10">
        <v>200.12</v>
      </c>
      <c r="N29" s="10">
        <v>168.34</v>
      </c>
      <c r="O29" s="10">
        <v>180.67</v>
      </c>
      <c r="P29" s="10">
        <v>190.45</v>
      </c>
      <c r="Q29" s="10">
        <v>172.89</v>
      </c>
      <c r="R29" s="10">
        <v>165.23</v>
      </c>
      <c r="S29" s="10">
        <v>180.23</v>
      </c>
      <c r="T29" s="10">
        <v>175.67</v>
      </c>
      <c r="U29" s="10">
        <v>168.45</v>
      </c>
      <c r="V29" s="10">
        <v>170.67</v>
      </c>
      <c r="W29" s="10">
        <v>160.44999999999999</v>
      </c>
      <c r="X29" s="10">
        <v>180.23</v>
      </c>
      <c r="Y29" s="10">
        <v>150.78</v>
      </c>
      <c r="Z29" s="10">
        <v>170.45</v>
      </c>
      <c r="AA29" s="10">
        <v>160.66999999999999</v>
      </c>
      <c r="AB29" s="10">
        <v>155.88999999999999</v>
      </c>
      <c r="AC29" s="10">
        <v>170.56</v>
      </c>
      <c r="AD29" s="10">
        <v>180.12</v>
      </c>
      <c r="AE29" s="10">
        <v>190.78</v>
      </c>
      <c r="AF29" s="10">
        <v>160.22999999999999</v>
      </c>
      <c r="AG29" s="10">
        <v>155.78</v>
      </c>
      <c r="AH29" s="10">
        <v>180.45</v>
      </c>
      <c r="AI29" s="10">
        <v>170.67</v>
      </c>
      <c r="AJ29" s="10">
        <v>160.44999999999999</v>
      </c>
      <c r="AK29" s="10">
        <v>175.23</v>
      </c>
      <c r="AL29" s="10">
        <v>165.12</v>
      </c>
      <c r="AM29" s="10">
        <v>185.78</v>
      </c>
      <c r="AN29" s="10">
        <v>155.66999999999999</v>
      </c>
      <c r="AO29" s="10">
        <v>160.12</v>
      </c>
      <c r="AP29" s="10">
        <v>175.23</v>
      </c>
      <c r="AQ29" s="10">
        <v>180.56</v>
      </c>
      <c r="AR29" s="10">
        <v>155.66999999999999</v>
      </c>
      <c r="AS29" s="10">
        <v>170.12</v>
      </c>
      <c r="AT29" s="10">
        <v>160.22999999999999</v>
      </c>
      <c r="AU29" s="10">
        <v>175.45</v>
      </c>
      <c r="AV29" s="10">
        <v>150.66999999999999</v>
      </c>
      <c r="AW29" s="10">
        <v>165.45</v>
      </c>
      <c r="AX29" s="10">
        <v>180.23</v>
      </c>
      <c r="AY29" s="10">
        <v>170.12</v>
      </c>
      <c r="AZ29" s="10">
        <v>160.88999999999999</v>
      </c>
      <c r="BA29" s="10">
        <v>175.12</v>
      </c>
      <c r="BB29" s="10">
        <v>160.78</v>
      </c>
      <c r="BC29" s="10">
        <v>170.23</v>
      </c>
      <c r="BD29" s="10">
        <v>175.78</v>
      </c>
      <c r="BE29" s="10">
        <v>160.44999999999999</v>
      </c>
      <c r="BF29" s="10">
        <v>155.66999999999999</v>
      </c>
      <c r="BG29" s="10">
        <v>170.12</v>
      </c>
      <c r="BH29" s="10">
        <v>175.67</v>
      </c>
      <c r="BI29" s="8"/>
    </row>
    <row r="30" spans="1:61" x14ac:dyDescent="0.3">
      <c r="A30" s="11" t="s">
        <v>80</v>
      </c>
      <c r="B30" s="12">
        <f>(B29/120)*100</f>
        <v>150.375</v>
      </c>
      <c r="C30" s="12">
        <f t="shared" ref="C30:BH30" si="18">(C29/120)*100</f>
        <v>137.875</v>
      </c>
      <c r="D30" s="12">
        <f t="shared" si="18"/>
        <v>158.89166666666665</v>
      </c>
      <c r="E30" s="12">
        <f t="shared" si="18"/>
        <v>125.10000000000001</v>
      </c>
      <c r="F30" s="12">
        <f t="shared" si="18"/>
        <v>133.70833333333331</v>
      </c>
      <c r="G30" s="12">
        <f t="shared" si="18"/>
        <v>150.19166666666666</v>
      </c>
      <c r="H30" s="12">
        <f t="shared" si="18"/>
        <v>142.4083333333333</v>
      </c>
      <c r="I30" s="12">
        <f t="shared" si="18"/>
        <v>158.98333333333335</v>
      </c>
      <c r="J30" s="12">
        <f t="shared" si="18"/>
        <v>133.52499999999998</v>
      </c>
      <c r="K30" s="12">
        <f t="shared" si="18"/>
        <v>146.20833333333331</v>
      </c>
      <c r="L30" s="12">
        <f t="shared" si="18"/>
        <v>154.72499999999997</v>
      </c>
      <c r="M30" s="12">
        <f t="shared" si="18"/>
        <v>166.76666666666665</v>
      </c>
      <c r="N30" s="12">
        <f t="shared" si="18"/>
        <v>140.28333333333333</v>
      </c>
      <c r="O30" s="12">
        <f t="shared" si="18"/>
        <v>150.55833333333334</v>
      </c>
      <c r="P30" s="12">
        <f t="shared" si="18"/>
        <v>158.70833333333331</v>
      </c>
      <c r="Q30" s="12">
        <f t="shared" si="18"/>
        <v>144.07499999999999</v>
      </c>
      <c r="R30" s="12">
        <f t="shared" si="18"/>
        <v>137.69166666666666</v>
      </c>
      <c r="S30" s="12">
        <f t="shared" si="18"/>
        <v>150.19166666666666</v>
      </c>
      <c r="T30" s="12">
        <f t="shared" si="18"/>
        <v>146.39166666666665</v>
      </c>
      <c r="U30" s="12">
        <f t="shared" si="18"/>
        <v>140.37499999999997</v>
      </c>
      <c r="V30" s="12">
        <f t="shared" si="18"/>
        <v>142.22499999999997</v>
      </c>
      <c r="W30" s="12">
        <f t="shared" si="18"/>
        <v>133.70833333333331</v>
      </c>
      <c r="X30" s="12">
        <f t="shared" si="18"/>
        <v>150.19166666666666</v>
      </c>
      <c r="Y30" s="12">
        <f t="shared" si="18"/>
        <v>125.64999999999999</v>
      </c>
      <c r="Z30" s="12">
        <f t="shared" si="18"/>
        <v>142.04166666666666</v>
      </c>
      <c r="AA30" s="12">
        <f t="shared" si="18"/>
        <v>133.89166666666665</v>
      </c>
      <c r="AB30" s="12">
        <f t="shared" si="18"/>
        <v>129.9083333333333</v>
      </c>
      <c r="AC30" s="12">
        <f t="shared" si="18"/>
        <v>142.13333333333333</v>
      </c>
      <c r="AD30" s="12">
        <f t="shared" si="18"/>
        <v>150.10000000000002</v>
      </c>
      <c r="AE30" s="12">
        <f t="shared" si="18"/>
        <v>158.98333333333335</v>
      </c>
      <c r="AF30" s="12">
        <f t="shared" si="18"/>
        <v>133.52499999999998</v>
      </c>
      <c r="AG30" s="12">
        <f t="shared" si="18"/>
        <v>129.81666666666666</v>
      </c>
      <c r="AH30" s="12">
        <f t="shared" si="18"/>
        <v>150.375</v>
      </c>
      <c r="AI30" s="12">
        <f t="shared" si="18"/>
        <v>142.22499999999997</v>
      </c>
      <c r="AJ30" s="12">
        <f t="shared" si="18"/>
        <v>133.70833333333331</v>
      </c>
      <c r="AK30" s="12">
        <f t="shared" si="18"/>
        <v>146.02499999999998</v>
      </c>
      <c r="AL30" s="12">
        <f t="shared" si="18"/>
        <v>137.60000000000002</v>
      </c>
      <c r="AM30" s="12">
        <f t="shared" si="18"/>
        <v>154.81666666666666</v>
      </c>
      <c r="AN30" s="12">
        <f t="shared" si="18"/>
        <v>129.72499999999997</v>
      </c>
      <c r="AO30" s="12">
        <f t="shared" si="18"/>
        <v>133.43333333333334</v>
      </c>
      <c r="AP30" s="12">
        <f t="shared" si="18"/>
        <v>146.02499999999998</v>
      </c>
      <c r="AQ30" s="12">
        <f t="shared" si="18"/>
        <v>150.46666666666667</v>
      </c>
      <c r="AR30" s="12">
        <f t="shared" si="18"/>
        <v>129.72499999999997</v>
      </c>
      <c r="AS30" s="12">
        <f t="shared" si="18"/>
        <v>141.76666666666665</v>
      </c>
      <c r="AT30" s="12">
        <f t="shared" si="18"/>
        <v>133.52499999999998</v>
      </c>
      <c r="AU30" s="12">
        <f t="shared" si="18"/>
        <v>146.20833333333331</v>
      </c>
      <c r="AV30" s="12">
        <f t="shared" si="18"/>
        <v>125.55833333333332</v>
      </c>
      <c r="AW30" s="12">
        <f t="shared" si="18"/>
        <v>137.875</v>
      </c>
      <c r="AX30" s="12">
        <f t="shared" si="18"/>
        <v>150.19166666666666</v>
      </c>
      <c r="AY30" s="12">
        <f t="shared" si="18"/>
        <v>141.76666666666665</v>
      </c>
      <c r="AZ30" s="12">
        <f t="shared" si="18"/>
        <v>134.07499999999999</v>
      </c>
      <c r="BA30" s="12">
        <f t="shared" si="18"/>
        <v>145.93333333333334</v>
      </c>
      <c r="BB30" s="12">
        <f t="shared" si="18"/>
        <v>133.98333333333335</v>
      </c>
      <c r="BC30" s="12">
        <f t="shared" si="18"/>
        <v>141.85833333333332</v>
      </c>
      <c r="BD30" s="12">
        <f t="shared" si="18"/>
        <v>146.48333333333335</v>
      </c>
      <c r="BE30" s="12">
        <f t="shared" si="18"/>
        <v>133.70833333333331</v>
      </c>
      <c r="BF30" s="12">
        <f t="shared" si="18"/>
        <v>129.72499999999997</v>
      </c>
      <c r="BG30" s="12">
        <f t="shared" si="18"/>
        <v>141.76666666666665</v>
      </c>
      <c r="BH30" s="12">
        <f t="shared" si="18"/>
        <v>146.39166666666665</v>
      </c>
      <c r="BI30" s="8"/>
    </row>
    <row r="31" spans="1:61" x14ac:dyDescent="0.3">
      <c r="A31" s="11" t="s">
        <v>81</v>
      </c>
      <c r="B31" s="12">
        <f>0.073*B30</f>
        <v>10.977374999999999</v>
      </c>
      <c r="C31" s="12">
        <f t="shared" ref="C31:BH31" si="19">0.073*C30</f>
        <v>10.064874999999999</v>
      </c>
      <c r="D31" s="12">
        <f t="shared" si="19"/>
        <v>11.599091666666665</v>
      </c>
      <c r="E31" s="12">
        <f t="shared" si="19"/>
        <v>9.1323000000000008</v>
      </c>
      <c r="F31" s="12">
        <f t="shared" si="19"/>
        <v>9.7607083333333318</v>
      </c>
      <c r="G31" s="12">
        <f t="shared" si="19"/>
        <v>10.963991666666665</v>
      </c>
      <c r="H31" s="12">
        <f t="shared" si="19"/>
        <v>10.395808333333331</v>
      </c>
      <c r="I31" s="12">
        <f t="shared" si="19"/>
        <v>11.605783333333333</v>
      </c>
      <c r="J31" s="12">
        <f t="shared" si="19"/>
        <v>9.7473249999999982</v>
      </c>
      <c r="K31" s="12">
        <f t="shared" si="19"/>
        <v>10.673208333333331</v>
      </c>
      <c r="L31" s="12">
        <f t="shared" si="19"/>
        <v>11.294924999999997</v>
      </c>
      <c r="M31" s="12">
        <f t="shared" si="19"/>
        <v>12.173966666666665</v>
      </c>
      <c r="N31" s="12">
        <f t="shared" si="19"/>
        <v>10.240683333333333</v>
      </c>
      <c r="O31" s="12">
        <f t="shared" si="19"/>
        <v>10.990758333333332</v>
      </c>
      <c r="P31" s="12">
        <f t="shared" si="19"/>
        <v>11.585708333333331</v>
      </c>
      <c r="Q31" s="12">
        <f t="shared" si="19"/>
        <v>10.517474999999999</v>
      </c>
      <c r="R31" s="12">
        <f t="shared" si="19"/>
        <v>10.051491666666665</v>
      </c>
      <c r="S31" s="12">
        <f t="shared" si="19"/>
        <v>10.963991666666665</v>
      </c>
      <c r="T31" s="12">
        <f t="shared" si="19"/>
        <v>10.686591666666665</v>
      </c>
      <c r="U31" s="12">
        <f t="shared" si="19"/>
        <v>10.247374999999998</v>
      </c>
      <c r="V31" s="12">
        <f t="shared" si="19"/>
        <v>10.382424999999996</v>
      </c>
      <c r="W31" s="12">
        <f t="shared" si="19"/>
        <v>9.7607083333333318</v>
      </c>
      <c r="X31" s="12">
        <f t="shared" si="19"/>
        <v>10.963991666666665</v>
      </c>
      <c r="Y31" s="12">
        <f t="shared" si="19"/>
        <v>9.1724499999999995</v>
      </c>
      <c r="Z31" s="12">
        <f t="shared" si="19"/>
        <v>10.369041666666666</v>
      </c>
      <c r="AA31" s="12">
        <f t="shared" si="19"/>
        <v>9.7740916666666653</v>
      </c>
      <c r="AB31" s="12">
        <f t="shared" si="19"/>
        <v>9.4833083333333299</v>
      </c>
      <c r="AC31" s="12">
        <f t="shared" si="19"/>
        <v>10.375733333333333</v>
      </c>
      <c r="AD31" s="12">
        <f t="shared" si="19"/>
        <v>10.957300000000002</v>
      </c>
      <c r="AE31" s="12">
        <f t="shared" si="19"/>
        <v>11.605783333333333</v>
      </c>
      <c r="AF31" s="12">
        <f t="shared" si="19"/>
        <v>9.7473249999999982</v>
      </c>
      <c r="AG31" s="12">
        <f t="shared" si="19"/>
        <v>9.4766166666666649</v>
      </c>
      <c r="AH31" s="12">
        <f t="shared" si="19"/>
        <v>10.977374999999999</v>
      </c>
      <c r="AI31" s="12">
        <f t="shared" si="19"/>
        <v>10.382424999999996</v>
      </c>
      <c r="AJ31" s="12">
        <f t="shared" si="19"/>
        <v>9.7607083333333318</v>
      </c>
      <c r="AK31" s="12">
        <f t="shared" si="19"/>
        <v>10.659824999999998</v>
      </c>
      <c r="AL31" s="12">
        <f t="shared" si="19"/>
        <v>10.0448</v>
      </c>
      <c r="AM31" s="12">
        <f t="shared" si="19"/>
        <v>11.301616666666666</v>
      </c>
      <c r="AN31" s="12">
        <f t="shared" si="19"/>
        <v>9.4699249999999964</v>
      </c>
      <c r="AO31" s="12">
        <f t="shared" si="19"/>
        <v>9.7406333333333333</v>
      </c>
      <c r="AP31" s="12">
        <f t="shared" si="19"/>
        <v>10.659824999999998</v>
      </c>
      <c r="AQ31" s="12">
        <f t="shared" si="19"/>
        <v>10.984066666666665</v>
      </c>
      <c r="AR31" s="12">
        <f t="shared" si="19"/>
        <v>9.4699249999999964</v>
      </c>
      <c r="AS31" s="12">
        <f t="shared" si="19"/>
        <v>10.348966666666666</v>
      </c>
      <c r="AT31" s="12">
        <f t="shared" si="19"/>
        <v>9.7473249999999982</v>
      </c>
      <c r="AU31" s="12">
        <f t="shared" si="19"/>
        <v>10.673208333333331</v>
      </c>
      <c r="AV31" s="12">
        <f t="shared" si="19"/>
        <v>9.1657583333333328</v>
      </c>
      <c r="AW31" s="12">
        <f t="shared" si="19"/>
        <v>10.064874999999999</v>
      </c>
      <c r="AX31" s="12">
        <f t="shared" si="19"/>
        <v>10.963991666666665</v>
      </c>
      <c r="AY31" s="12">
        <f t="shared" si="19"/>
        <v>10.348966666666666</v>
      </c>
      <c r="AZ31" s="12">
        <f t="shared" si="19"/>
        <v>9.7874749999999988</v>
      </c>
      <c r="BA31" s="12">
        <f t="shared" si="19"/>
        <v>10.653133333333333</v>
      </c>
      <c r="BB31" s="12">
        <f t="shared" si="19"/>
        <v>9.7807833333333338</v>
      </c>
      <c r="BC31" s="12">
        <f t="shared" si="19"/>
        <v>10.355658333333333</v>
      </c>
      <c r="BD31" s="12">
        <f t="shared" si="19"/>
        <v>10.693283333333333</v>
      </c>
      <c r="BE31" s="12">
        <f t="shared" si="19"/>
        <v>9.7607083333333318</v>
      </c>
      <c r="BF31" s="12">
        <f t="shared" si="19"/>
        <v>9.4699249999999964</v>
      </c>
      <c r="BG31" s="12">
        <f t="shared" si="19"/>
        <v>10.348966666666666</v>
      </c>
      <c r="BH31" s="12">
        <f t="shared" si="19"/>
        <v>10.686591666666665</v>
      </c>
      <c r="BI31" s="8"/>
    </row>
    <row r="32" spans="1:61" ht="18" x14ac:dyDescent="0.3">
      <c r="A32" s="9" t="s">
        <v>89</v>
      </c>
      <c r="B32" s="10">
        <v>55.67</v>
      </c>
      <c r="C32" s="10">
        <v>48.98</v>
      </c>
      <c r="D32" s="10">
        <v>60.23</v>
      </c>
      <c r="E32" s="10">
        <v>42.34</v>
      </c>
      <c r="F32" s="10">
        <v>52.12</v>
      </c>
      <c r="G32" s="10">
        <v>50.45</v>
      </c>
      <c r="H32" s="10">
        <v>58.67</v>
      </c>
      <c r="I32" s="10">
        <v>48.56</v>
      </c>
      <c r="J32" s="10">
        <v>47.45</v>
      </c>
      <c r="K32" s="10">
        <v>54.23</v>
      </c>
      <c r="L32" s="10">
        <v>60.78</v>
      </c>
      <c r="M32" s="10">
        <v>53.45</v>
      </c>
      <c r="N32" s="10">
        <v>51.78</v>
      </c>
      <c r="O32" s="10">
        <v>59.23</v>
      </c>
      <c r="P32" s="10">
        <v>55.12</v>
      </c>
      <c r="Q32" s="10">
        <v>50.45</v>
      </c>
      <c r="R32" s="10">
        <v>49.12</v>
      </c>
      <c r="S32" s="10">
        <v>48.45</v>
      </c>
      <c r="T32" s="10">
        <v>60.34</v>
      </c>
      <c r="U32" s="10">
        <v>55.78</v>
      </c>
      <c r="V32" s="10">
        <v>54.23</v>
      </c>
      <c r="W32" s="10">
        <v>57.12</v>
      </c>
      <c r="X32" s="10">
        <v>50.67</v>
      </c>
      <c r="Y32" s="10">
        <v>52.34</v>
      </c>
      <c r="Z32" s="10">
        <v>48.12</v>
      </c>
      <c r="AA32" s="10">
        <v>56.78</v>
      </c>
      <c r="AB32" s="10">
        <v>50.23</v>
      </c>
      <c r="AC32" s="10">
        <v>49.12</v>
      </c>
      <c r="AD32" s="10">
        <v>58.23</v>
      </c>
      <c r="AE32" s="10">
        <v>55.45</v>
      </c>
      <c r="AF32" s="10">
        <v>47.67</v>
      </c>
      <c r="AG32" s="10">
        <v>48.23</v>
      </c>
      <c r="AH32" s="10">
        <v>52.12</v>
      </c>
      <c r="AI32" s="10">
        <v>50.45</v>
      </c>
      <c r="AJ32" s="10">
        <v>58.23</v>
      </c>
      <c r="AK32" s="10">
        <v>53.45</v>
      </c>
      <c r="AL32" s="10">
        <v>49.67</v>
      </c>
      <c r="AM32" s="10">
        <v>50.23</v>
      </c>
      <c r="AN32" s="10">
        <v>56.45</v>
      </c>
      <c r="AO32" s="10">
        <v>52.34</v>
      </c>
      <c r="AP32" s="10">
        <v>48.12</v>
      </c>
      <c r="AQ32" s="10">
        <v>49.45</v>
      </c>
      <c r="AR32" s="10">
        <v>56.78</v>
      </c>
      <c r="AS32" s="10">
        <v>50.67</v>
      </c>
      <c r="AT32" s="10">
        <v>57.12</v>
      </c>
      <c r="AU32" s="10">
        <v>58.23</v>
      </c>
      <c r="AV32" s="10">
        <v>49.12</v>
      </c>
      <c r="AW32" s="10">
        <v>53.45</v>
      </c>
      <c r="AX32" s="10">
        <v>50.12</v>
      </c>
      <c r="AY32" s="10">
        <v>51.78</v>
      </c>
      <c r="AZ32" s="10">
        <v>56.12</v>
      </c>
      <c r="BA32" s="10">
        <v>50.34</v>
      </c>
      <c r="BB32" s="10">
        <v>53.45</v>
      </c>
      <c r="BC32" s="10">
        <v>54.12</v>
      </c>
      <c r="BD32" s="10">
        <v>58.12</v>
      </c>
      <c r="BE32" s="10">
        <v>49.45</v>
      </c>
      <c r="BF32" s="10">
        <v>51.23</v>
      </c>
      <c r="BG32" s="10">
        <v>50.34</v>
      </c>
      <c r="BH32" s="10">
        <v>56.23</v>
      </c>
      <c r="BI32" s="8"/>
    </row>
    <row r="33" spans="1:61" x14ac:dyDescent="0.3">
      <c r="A33" s="11" t="s">
        <v>80</v>
      </c>
      <c r="B33" s="12">
        <f>(B32/45)*100</f>
        <v>123.71111111111111</v>
      </c>
      <c r="C33" s="12">
        <f t="shared" ref="C33:BH33" si="20">(C32/45)*100</f>
        <v>108.84444444444443</v>
      </c>
      <c r="D33" s="12">
        <f t="shared" si="20"/>
        <v>133.84444444444443</v>
      </c>
      <c r="E33" s="12">
        <f t="shared" si="20"/>
        <v>94.088888888888903</v>
      </c>
      <c r="F33" s="12">
        <f t="shared" si="20"/>
        <v>115.82222222222222</v>
      </c>
      <c r="G33" s="12">
        <f t="shared" si="20"/>
        <v>112.11111111111111</v>
      </c>
      <c r="H33" s="12">
        <f t="shared" si="20"/>
        <v>130.37777777777779</v>
      </c>
      <c r="I33" s="12">
        <f t="shared" si="20"/>
        <v>107.91111111111111</v>
      </c>
      <c r="J33" s="12">
        <f t="shared" si="20"/>
        <v>105.44444444444446</v>
      </c>
      <c r="K33" s="12">
        <f t="shared" si="20"/>
        <v>120.51111111111111</v>
      </c>
      <c r="L33" s="12">
        <f t="shared" si="20"/>
        <v>135.06666666666666</v>
      </c>
      <c r="M33" s="12">
        <f t="shared" si="20"/>
        <v>118.77777777777779</v>
      </c>
      <c r="N33" s="12">
        <f t="shared" si="20"/>
        <v>115.06666666666668</v>
      </c>
      <c r="O33" s="12">
        <f t="shared" si="20"/>
        <v>131.62222222222221</v>
      </c>
      <c r="P33" s="12">
        <f t="shared" si="20"/>
        <v>122.48888888888889</v>
      </c>
      <c r="Q33" s="12">
        <f t="shared" si="20"/>
        <v>112.11111111111111</v>
      </c>
      <c r="R33" s="12">
        <f t="shared" si="20"/>
        <v>109.15555555555554</v>
      </c>
      <c r="S33" s="12">
        <f t="shared" si="20"/>
        <v>107.66666666666667</v>
      </c>
      <c r="T33" s="12">
        <f t="shared" si="20"/>
        <v>134.0888888888889</v>
      </c>
      <c r="U33" s="12">
        <f t="shared" si="20"/>
        <v>123.95555555555555</v>
      </c>
      <c r="V33" s="12">
        <f t="shared" si="20"/>
        <v>120.51111111111111</v>
      </c>
      <c r="W33" s="12">
        <f t="shared" si="20"/>
        <v>126.93333333333332</v>
      </c>
      <c r="X33" s="12">
        <f t="shared" si="20"/>
        <v>112.60000000000001</v>
      </c>
      <c r="Y33" s="12">
        <f t="shared" si="20"/>
        <v>116.31111111111112</v>
      </c>
      <c r="Z33" s="12">
        <f t="shared" si="20"/>
        <v>106.93333333333332</v>
      </c>
      <c r="AA33" s="12">
        <f t="shared" si="20"/>
        <v>126.17777777777779</v>
      </c>
      <c r="AB33" s="12">
        <f t="shared" si="20"/>
        <v>111.62222222222222</v>
      </c>
      <c r="AC33" s="12">
        <f t="shared" si="20"/>
        <v>109.15555555555554</v>
      </c>
      <c r="AD33" s="12">
        <f t="shared" si="20"/>
        <v>129.4</v>
      </c>
      <c r="AE33" s="12">
        <f t="shared" si="20"/>
        <v>123.22222222222223</v>
      </c>
      <c r="AF33" s="12">
        <f t="shared" si="20"/>
        <v>105.93333333333335</v>
      </c>
      <c r="AG33" s="12">
        <f t="shared" si="20"/>
        <v>107.17777777777778</v>
      </c>
      <c r="AH33" s="12">
        <f t="shared" si="20"/>
        <v>115.82222222222222</v>
      </c>
      <c r="AI33" s="12">
        <f t="shared" si="20"/>
        <v>112.11111111111111</v>
      </c>
      <c r="AJ33" s="12">
        <f t="shared" si="20"/>
        <v>129.4</v>
      </c>
      <c r="AK33" s="12">
        <f t="shared" si="20"/>
        <v>118.77777777777779</v>
      </c>
      <c r="AL33" s="12">
        <f t="shared" si="20"/>
        <v>110.37777777777778</v>
      </c>
      <c r="AM33" s="12">
        <f t="shared" si="20"/>
        <v>111.62222222222222</v>
      </c>
      <c r="AN33" s="12">
        <f t="shared" si="20"/>
        <v>125.44444444444444</v>
      </c>
      <c r="AO33" s="12">
        <f t="shared" si="20"/>
        <v>116.31111111111112</v>
      </c>
      <c r="AP33" s="12">
        <f t="shared" si="20"/>
        <v>106.93333333333332</v>
      </c>
      <c r="AQ33" s="12">
        <f t="shared" si="20"/>
        <v>109.8888888888889</v>
      </c>
      <c r="AR33" s="12">
        <f t="shared" si="20"/>
        <v>126.17777777777779</v>
      </c>
      <c r="AS33" s="12">
        <f t="shared" si="20"/>
        <v>112.60000000000001</v>
      </c>
      <c r="AT33" s="12">
        <f t="shared" si="20"/>
        <v>126.93333333333332</v>
      </c>
      <c r="AU33" s="12">
        <f t="shared" si="20"/>
        <v>129.4</v>
      </c>
      <c r="AV33" s="12">
        <f t="shared" si="20"/>
        <v>109.15555555555554</v>
      </c>
      <c r="AW33" s="12">
        <f t="shared" si="20"/>
        <v>118.77777777777779</v>
      </c>
      <c r="AX33" s="12">
        <f t="shared" si="20"/>
        <v>111.37777777777778</v>
      </c>
      <c r="AY33" s="12">
        <f t="shared" si="20"/>
        <v>115.06666666666668</v>
      </c>
      <c r="AZ33" s="12">
        <f t="shared" si="20"/>
        <v>124.71111111111111</v>
      </c>
      <c r="BA33" s="12">
        <f t="shared" si="20"/>
        <v>111.86666666666667</v>
      </c>
      <c r="BB33" s="12">
        <f t="shared" si="20"/>
        <v>118.77777777777779</v>
      </c>
      <c r="BC33" s="12">
        <f t="shared" si="20"/>
        <v>120.26666666666665</v>
      </c>
      <c r="BD33" s="12">
        <f t="shared" si="20"/>
        <v>129.15555555555557</v>
      </c>
      <c r="BE33" s="12">
        <f t="shared" si="20"/>
        <v>109.8888888888889</v>
      </c>
      <c r="BF33" s="12">
        <f t="shared" si="20"/>
        <v>113.84444444444443</v>
      </c>
      <c r="BG33" s="12">
        <f t="shared" si="20"/>
        <v>111.86666666666667</v>
      </c>
      <c r="BH33" s="12">
        <f t="shared" si="20"/>
        <v>124.95555555555555</v>
      </c>
      <c r="BI33" s="8"/>
    </row>
    <row r="34" spans="1:61" x14ac:dyDescent="0.3">
      <c r="A34" s="11" t="s">
        <v>81</v>
      </c>
      <c r="B34" s="12">
        <f>0.122*B33</f>
        <v>15.092755555555556</v>
      </c>
      <c r="C34" s="12">
        <f t="shared" ref="C34:BH34" si="21">0.122*C33</f>
        <v>13.279022222222221</v>
      </c>
      <c r="D34" s="12">
        <f t="shared" si="21"/>
        <v>16.329022222222221</v>
      </c>
      <c r="E34" s="12">
        <f t="shared" si="21"/>
        <v>11.478844444444446</v>
      </c>
      <c r="F34" s="12">
        <f t="shared" si="21"/>
        <v>14.13031111111111</v>
      </c>
      <c r="G34" s="12">
        <f t="shared" si="21"/>
        <v>13.677555555555555</v>
      </c>
      <c r="H34" s="12">
        <f t="shared" si="21"/>
        <v>15.90608888888889</v>
      </c>
      <c r="I34" s="12">
        <f t="shared" si="21"/>
        <v>13.165155555555556</v>
      </c>
      <c r="J34" s="12">
        <f t="shared" si="21"/>
        <v>12.864222222222223</v>
      </c>
      <c r="K34" s="12">
        <f t="shared" si="21"/>
        <v>14.702355555555554</v>
      </c>
      <c r="L34" s="12">
        <f t="shared" si="21"/>
        <v>16.478133333333332</v>
      </c>
      <c r="M34" s="12">
        <f t="shared" si="21"/>
        <v>14.49088888888889</v>
      </c>
      <c r="N34" s="12">
        <f t="shared" si="21"/>
        <v>14.038133333333334</v>
      </c>
      <c r="O34" s="12">
        <f t="shared" si="21"/>
        <v>16.05791111111111</v>
      </c>
      <c r="P34" s="12">
        <f t="shared" si="21"/>
        <v>14.943644444444445</v>
      </c>
      <c r="Q34" s="12">
        <f t="shared" si="21"/>
        <v>13.677555555555555</v>
      </c>
      <c r="R34" s="12">
        <f t="shared" si="21"/>
        <v>13.316977777777776</v>
      </c>
      <c r="S34" s="12">
        <f t="shared" si="21"/>
        <v>13.135333333333334</v>
      </c>
      <c r="T34" s="12">
        <f t="shared" si="21"/>
        <v>16.358844444444447</v>
      </c>
      <c r="U34" s="12">
        <f t="shared" si="21"/>
        <v>15.122577777777776</v>
      </c>
      <c r="V34" s="12">
        <f t="shared" si="21"/>
        <v>14.702355555555554</v>
      </c>
      <c r="W34" s="12">
        <f t="shared" si="21"/>
        <v>15.485866666666665</v>
      </c>
      <c r="X34" s="12">
        <f t="shared" si="21"/>
        <v>13.737200000000001</v>
      </c>
      <c r="Y34" s="12">
        <f t="shared" si="21"/>
        <v>14.189955555555557</v>
      </c>
      <c r="Z34" s="12">
        <f t="shared" si="21"/>
        <v>13.045866666666665</v>
      </c>
      <c r="AA34" s="12">
        <f t="shared" si="21"/>
        <v>15.393688888888891</v>
      </c>
      <c r="AB34" s="12">
        <f t="shared" si="21"/>
        <v>13.617911111111111</v>
      </c>
      <c r="AC34" s="12">
        <f t="shared" si="21"/>
        <v>13.316977777777776</v>
      </c>
      <c r="AD34" s="12">
        <f t="shared" si="21"/>
        <v>15.786799999999999</v>
      </c>
      <c r="AE34" s="12">
        <f t="shared" si="21"/>
        <v>15.033111111111111</v>
      </c>
      <c r="AF34" s="12">
        <f t="shared" si="21"/>
        <v>12.923866666666669</v>
      </c>
      <c r="AG34" s="12">
        <f t="shared" si="21"/>
        <v>13.075688888888889</v>
      </c>
      <c r="AH34" s="12">
        <f t="shared" si="21"/>
        <v>14.13031111111111</v>
      </c>
      <c r="AI34" s="12">
        <f t="shared" si="21"/>
        <v>13.677555555555555</v>
      </c>
      <c r="AJ34" s="12">
        <f t="shared" si="21"/>
        <v>15.786799999999999</v>
      </c>
      <c r="AK34" s="12">
        <f t="shared" si="21"/>
        <v>14.49088888888889</v>
      </c>
      <c r="AL34" s="12">
        <f t="shared" si="21"/>
        <v>13.466088888888889</v>
      </c>
      <c r="AM34" s="12">
        <f t="shared" si="21"/>
        <v>13.617911111111111</v>
      </c>
      <c r="AN34" s="12">
        <f t="shared" si="21"/>
        <v>15.304222222222222</v>
      </c>
      <c r="AO34" s="12">
        <f t="shared" si="21"/>
        <v>14.189955555555557</v>
      </c>
      <c r="AP34" s="12">
        <f t="shared" si="21"/>
        <v>13.045866666666665</v>
      </c>
      <c r="AQ34" s="12">
        <f t="shared" si="21"/>
        <v>13.406444444444446</v>
      </c>
      <c r="AR34" s="12">
        <f t="shared" si="21"/>
        <v>15.393688888888891</v>
      </c>
      <c r="AS34" s="12">
        <f t="shared" si="21"/>
        <v>13.737200000000001</v>
      </c>
      <c r="AT34" s="12">
        <f t="shared" si="21"/>
        <v>15.485866666666665</v>
      </c>
      <c r="AU34" s="12">
        <f t="shared" si="21"/>
        <v>15.786799999999999</v>
      </c>
      <c r="AV34" s="12">
        <f t="shared" si="21"/>
        <v>13.316977777777776</v>
      </c>
      <c r="AW34" s="12">
        <f t="shared" si="21"/>
        <v>14.49088888888889</v>
      </c>
      <c r="AX34" s="12">
        <f t="shared" si="21"/>
        <v>13.588088888888889</v>
      </c>
      <c r="AY34" s="12">
        <f t="shared" si="21"/>
        <v>14.038133333333334</v>
      </c>
      <c r="AZ34" s="12">
        <f t="shared" si="21"/>
        <v>15.214755555555556</v>
      </c>
      <c r="BA34" s="12">
        <f t="shared" si="21"/>
        <v>13.647733333333335</v>
      </c>
      <c r="BB34" s="12">
        <f t="shared" si="21"/>
        <v>14.49088888888889</v>
      </c>
      <c r="BC34" s="12">
        <f t="shared" si="21"/>
        <v>14.67253333333333</v>
      </c>
      <c r="BD34" s="12">
        <f t="shared" si="21"/>
        <v>15.756977777777779</v>
      </c>
      <c r="BE34" s="12">
        <f t="shared" si="21"/>
        <v>13.406444444444446</v>
      </c>
      <c r="BF34" s="12">
        <f t="shared" si="21"/>
        <v>13.88902222222222</v>
      </c>
      <c r="BG34" s="12">
        <f t="shared" si="21"/>
        <v>13.647733333333335</v>
      </c>
      <c r="BH34" s="12">
        <f t="shared" si="21"/>
        <v>15.244577777777776</v>
      </c>
      <c r="BI34" s="8"/>
    </row>
    <row r="35" spans="1:61" ht="16.8" x14ac:dyDescent="0.3">
      <c r="A35" s="9" t="s">
        <v>90</v>
      </c>
      <c r="B35" s="10">
        <v>1.25</v>
      </c>
      <c r="C35" s="10">
        <v>1.47</v>
      </c>
      <c r="D35" s="10">
        <v>1.05</v>
      </c>
      <c r="E35" s="10">
        <v>0.47</v>
      </c>
      <c r="F35" s="10">
        <v>1.36</v>
      </c>
      <c r="G35" s="10">
        <v>1.84</v>
      </c>
      <c r="H35" s="10">
        <v>1.04</v>
      </c>
      <c r="I35" s="10">
        <v>0.84</v>
      </c>
      <c r="J35" s="10">
        <v>1.21</v>
      </c>
      <c r="K35" s="10">
        <v>1.65</v>
      </c>
      <c r="L35" s="10">
        <v>0.87</v>
      </c>
      <c r="M35" s="10">
        <v>1.47</v>
      </c>
      <c r="N35" s="10">
        <v>1.25</v>
      </c>
      <c r="O35" s="10">
        <v>1.23</v>
      </c>
      <c r="P35" s="10">
        <v>1.54</v>
      </c>
      <c r="Q35" s="10">
        <v>1.35</v>
      </c>
      <c r="R35" s="10">
        <v>0.98</v>
      </c>
      <c r="S35" s="10">
        <v>1.02</v>
      </c>
      <c r="T35" s="10">
        <v>0.65</v>
      </c>
      <c r="U35" s="10">
        <v>1.54</v>
      </c>
      <c r="V35" s="10">
        <v>1.36</v>
      </c>
      <c r="W35" s="10">
        <v>0.87</v>
      </c>
      <c r="X35" s="10">
        <v>0.47</v>
      </c>
      <c r="Y35" s="10">
        <v>1.35</v>
      </c>
      <c r="Z35" s="10">
        <v>1.45</v>
      </c>
      <c r="AA35" s="10">
        <v>1.55</v>
      </c>
      <c r="AB35" s="10">
        <v>1.25</v>
      </c>
      <c r="AC35" s="10">
        <v>0.65</v>
      </c>
      <c r="AD35" s="10">
        <v>1.36</v>
      </c>
      <c r="AE35" s="10">
        <v>2.54</v>
      </c>
      <c r="AF35" s="10">
        <v>2.35</v>
      </c>
      <c r="AG35" s="10">
        <v>1.87</v>
      </c>
      <c r="AH35" s="10">
        <v>1.25</v>
      </c>
      <c r="AI35" s="10">
        <v>1.35</v>
      </c>
      <c r="AJ35" s="10">
        <v>0.65</v>
      </c>
      <c r="AK35" s="10">
        <v>0.25</v>
      </c>
      <c r="AL35" s="10">
        <v>1.02</v>
      </c>
      <c r="AM35" s="10">
        <v>1.5</v>
      </c>
      <c r="AN35" s="10">
        <v>1.6</v>
      </c>
      <c r="AO35" s="10">
        <v>1.55</v>
      </c>
      <c r="AP35" s="10">
        <v>1.25</v>
      </c>
      <c r="AQ35" s="10">
        <v>1.54</v>
      </c>
      <c r="AR35" s="10">
        <v>1.25</v>
      </c>
      <c r="AS35" s="10">
        <v>1.45</v>
      </c>
      <c r="AT35" s="10">
        <v>1.65</v>
      </c>
      <c r="AU35" s="10">
        <v>1.4</v>
      </c>
      <c r="AV35" s="10">
        <v>1.25</v>
      </c>
      <c r="AW35" s="10">
        <v>1.3</v>
      </c>
      <c r="AX35" s="10">
        <v>1.25</v>
      </c>
      <c r="AY35" s="10">
        <v>1.33</v>
      </c>
      <c r="AZ35" s="10">
        <v>1.24</v>
      </c>
      <c r="BA35" s="10">
        <v>1.36</v>
      </c>
      <c r="BB35" s="10">
        <v>1.52</v>
      </c>
      <c r="BC35" s="10">
        <v>1.69</v>
      </c>
      <c r="BD35" s="10">
        <v>0.48</v>
      </c>
      <c r="BE35" s="10">
        <v>0.75</v>
      </c>
      <c r="BF35" s="10">
        <v>1.65</v>
      </c>
      <c r="BG35" s="10">
        <v>1.35</v>
      </c>
      <c r="BH35" s="10">
        <v>1.1299999999999999</v>
      </c>
      <c r="BI35" s="8"/>
    </row>
    <row r="36" spans="1:61" x14ac:dyDescent="0.3">
      <c r="A36" s="11" t="s">
        <v>80</v>
      </c>
      <c r="B36" s="13">
        <f>(B35/1.5)*100</f>
        <v>83.333333333333343</v>
      </c>
      <c r="C36" s="13">
        <f t="shared" ref="C36:BH36" si="22">(C35/1.5)*100</f>
        <v>98</v>
      </c>
      <c r="D36" s="13">
        <f t="shared" si="22"/>
        <v>70</v>
      </c>
      <c r="E36" s="13">
        <f t="shared" si="22"/>
        <v>31.333333333333329</v>
      </c>
      <c r="F36" s="13">
        <f t="shared" si="22"/>
        <v>90.666666666666671</v>
      </c>
      <c r="G36" s="13">
        <f t="shared" si="22"/>
        <v>122.66666666666669</v>
      </c>
      <c r="H36" s="13">
        <f t="shared" si="22"/>
        <v>69.333333333333343</v>
      </c>
      <c r="I36" s="13">
        <f t="shared" si="22"/>
        <v>55.999999999999993</v>
      </c>
      <c r="J36" s="13">
        <f t="shared" si="22"/>
        <v>80.666666666666657</v>
      </c>
      <c r="K36" s="13">
        <f t="shared" si="22"/>
        <v>109.99999999999999</v>
      </c>
      <c r="L36" s="13">
        <f t="shared" si="22"/>
        <v>57.999999999999993</v>
      </c>
      <c r="M36" s="13">
        <f t="shared" si="22"/>
        <v>98</v>
      </c>
      <c r="N36" s="13">
        <f t="shared" si="22"/>
        <v>83.333333333333343</v>
      </c>
      <c r="O36" s="13">
        <f t="shared" si="22"/>
        <v>82</v>
      </c>
      <c r="P36" s="13">
        <f t="shared" si="22"/>
        <v>102.66666666666666</v>
      </c>
      <c r="Q36" s="13">
        <f t="shared" si="22"/>
        <v>90</v>
      </c>
      <c r="R36" s="13">
        <f t="shared" si="22"/>
        <v>65.333333333333329</v>
      </c>
      <c r="S36" s="13">
        <f t="shared" si="22"/>
        <v>68</v>
      </c>
      <c r="T36" s="13">
        <f t="shared" si="22"/>
        <v>43.333333333333336</v>
      </c>
      <c r="U36" s="13">
        <f t="shared" si="22"/>
        <v>102.66666666666666</v>
      </c>
      <c r="V36" s="13">
        <f t="shared" si="22"/>
        <v>90.666666666666671</v>
      </c>
      <c r="W36" s="13">
        <f t="shared" si="22"/>
        <v>57.999999999999993</v>
      </c>
      <c r="X36" s="13">
        <f t="shared" si="22"/>
        <v>31.333333333333329</v>
      </c>
      <c r="Y36" s="13">
        <f t="shared" si="22"/>
        <v>90</v>
      </c>
      <c r="Z36" s="13">
        <f t="shared" si="22"/>
        <v>96.666666666666671</v>
      </c>
      <c r="AA36" s="13">
        <f t="shared" si="22"/>
        <v>103.33333333333334</v>
      </c>
      <c r="AB36" s="13">
        <f t="shared" si="22"/>
        <v>83.333333333333343</v>
      </c>
      <c r="AC36" s="13">
        <f t="shared" si="22"/>
        <v>43.333333333333336</v>
      </c>
      <c r="AD36" s="13">
        <f t="shared" si="22"/>
        <v>90.666666666666671</v>
      </c>
      <c r="AE36" s="13">
        <f t="shared" si="22"/>
        <v>169.33333333333334</v>
      </c>
      <c r="AF36" s="13">
        <f t="shared" si="22"/>
        <v>156.66666666666666</v>
      </c>
      <c r="AG36" s="13">
        <f t="shared" si="22"/>
        <v>124.66666666666669</v>
      </c>
      <c r="AH36" s="13">
        <f t="shared" si="22"/>
        <v>83.333333333333343</v>
      </c>
      <c r="AI36" s="13">
        <f t="shared" si="22"/>
        <v>90</v>
      </c>
      <c r="AJ36" s="13">
        <f t="shared" si="22"/>
        <v>43.333333333333336</v>
      </c>
      <c r="AK36" s="13">
        <f t="shared" si="22"/>
        <v>16.666666666666664</v>
      </c>
      <c r="AL36" s="13">
        <f t="shared" si="22"/>
        <v>68</v>
      </c>
      <c r="AM36" s="13">
        <f t="shared" si="22"/>
        <v>100</v>
      </c>
      <c r="AN36" s="13">
        <f t="shared" si="22"/>
        <v>106.66666666666667</v>
      </c>
      <c r="AO36" s="13">
        <f t="shared" si="22"/>
        <v>103.33333333333334</v>
      </c>
      <c r="AP36" s="13">
        <f t="shared" si="22"/>
        <v>83.333333333333343</v>
      </c>
      <c r="AQ36" s="13">
        <f t="shared" si="22"/>
        <v>102.66666666666666</v>
      </c>
      <c r="AR36" s="13">
        <f t="shared" si="22"/>
        <v>83.333333333333343</v>
      </c>
      <c r="AS36" s="13">
        <f t="shared" si="22"/>
        <v>96.666666666666671</v>
      </c>
      <c r="AT36" s="13">
        <f t="shared" si="22"/>
        <v>109.99999999999999</v>
      </c>
      <c r="AU36" s="13">
        <f t="shared" si="22"/>
        <v>93.333333333333329</v>
      </c>
      <c r="AV36" s="13">
        <f t="shared" si="22"/>
        <v>83.333333333333343</v>
      </c>
      <c r="AW36" s="13">
        <f t="shared" si="22"/>
        <v>86.666666666666671</v>
      </c>
      <c r="AX36" s="13">
        <f t="shared" si="22"/>
        <v>83.333333333333343</v>
      </c>
      <c r="AY36" s="13">
        <f t="shared" si="22"/>
        <v>88.666666666666671</v>
      </c>
      <c r="AZ36" s="13">
        <f t="shared" si="22"/>
        <v>82.666666666666671</v>
      </c>
      <c r="BA36" s="13">
        <f t="shared" si="22"/>
        <v>90.666666666666671</v>
      </c>
      <c r="BB36" s="13">
        <f t="shared" si="22"/>
        <v>101.33333333333334</v>
      </c>
      <c r="BC36" s="13">
        <f t="shared" si="22"/>
        <v>112.66666666666667</v>
      </c>
      <c r="BD36" s="13">
        <f t="shared" si="22"/>
        <v>32</v>
      </c>
      <c r="BE36" s="13">
        <f t="shared" si="22"/>
        <v>50</v>
      </c>
      <c r="BF36" s="13">
        <f t="shared" si="22"/>
        <v>109.99999999999999</v>
      </c>
      <c r="BG36" s="13">
        <f t="shared" si="22"/>
        <v>90</v>
      </c>
      <c r="BH36" s="13">
        <f t="shared" si="22"/>
        <v>75.333333333333329</v>
      </c>
      <c r="BI36" s="8"/>
    </row>
    <row r="37" spans="1:61" x14ac:dyDescent="0.3">
      <c r="A37" s="11" t="s">
        <v>81</v>
      </c>
      <c r="B37" s="13">
        <f>0.122*B36</f>
        <v>10.166666666666668</v>
      </c>
      <c r="C37" s="13">
        <f t="shared" ref="C37:BH37" si="23">0.122*C36</f>
        <v>11.956</v>
      </c>
      <c r="D37" s="13">
        <f t="shared" si="23"/>
        <v>8.5399999999999991</v>
      </c>
      <c r="E37" s="13">
        <f t="shared" si="23"/>
        <v>3.8226666666666662</v>
      </c>
      <c r="F37" s="13">
        <f t="shared" si="23"/>
        <v>11.061333333333334</v>
      </c>
      <c r="G37" s="13">
        <f t="shared" si="23"/>
        <v>14.965333333333335</v>
      </c>
      <c r="H37" s="13">
        <f t="shared" si="23"/>
        <v>8.4586666666666677</v>
      </c>
      <c r="I37" s="13">
        <f t="shared" si="23"/>
        <v>6.831999999999999</v>
      </c>
      <c r="J37" s="13">
        <f t="shared" si="23"/>
        <v>9.8413333333333313</v>
      </c>
      <c r="K37" s="13">
        <f t="shared" si="23"/>
        <v>13.419999999999998</v>
      </c>
      <c r="L37" s="13">
        <f t="shared" si="23"/>
        <v>7.0759999999999987</v>
      </c>
      <c r="M37" s="13">
        <f t="shared" si="23"/>
        <v>11.956</v>
      </c>
      <c r="N37" s="13">
        <f t="shared" si="23"/>
        <v>10.166666666666668</v>
      </c>
      <c r="O37" s="13">
        <f t="shared" si="23"/>
        <v>10.004</v>
      </c>
      <c r="P37" s="13">
        <f t="shared" si="23"/>
        <v>12.525333333333332</v>
      </c>
      <c r="Q37" s="13">
        <f t="shared" si="23"/>
        <v>10.98</v>
      </c>
      <c r="R37" s="13">
        <f t="shared" si="23"/>
        <v>7.9706666666666663</v>
      </c>
      <c r="S37" s="13">
        <f t="shared" si="23"/>
        <v>8.2959999999999994</v>
      </c>
      <c r="T37" s="13">
        <f t="shared" si="23"/>
        <v>5.2866666666666671</v>
      </c>
      <c r="U37" s="13">
        <f t="shared" si="23"/>
        <v>12.525333333333332</v>
      </c>
      <c r="V37" s="13">
        <f t="shared" si="23"/>
        <v>11.061333333333334</v>
      </c>
      <c r="W37" s="13">
        <f t="shared" si="23"/>
        <v>7.0759999999999987</v>
      </c>
      <c r="X37" s="13">
        <f t="shared" si="23"/>
        <v>3.8226666666666662</v>
      </c>
      <c r="Y37" s="13">
        <f t="shared" si="23"/>
        <v>10.98</v>
      </c>
      <c r="Z37" s="13">
        <f t="shared" si="23"/>
        <v>11.793333333333333</v>
      </c>
      <c r="AA37" s="13">
        <f t="shared" si="23"/>
        <v>12.606666666666667</v>
      </c>
      <c r="AB37" s="13">
        <f t="shared" si="23"/>
        <v>10.166666666666668</v>
      </c>
      <c r="AC37" s="13">
        <f t="shared" si="23"/>
        <v>5.2866666666666671</v>
      </c>
      <c r="AD37" s="13">
        <f t="shared" si="23"/>
        <v>11.061333333333334</v>
      </c>
      <c r="AE37" s="13">
        <f t="shared" si="23"/>
        <v>20.658666666666669</v>
      </c>
      <c r="AF37" s="13">
        <f t="shared" si="23"/>
        <v>19.113333333333333</v>
      </c>
      <c r="AG37" s="13">
        <f t="shared" si="23"/>
        <v>15.209333333333335</v>
      </c>
      <c r="AH37" s="13">
        <f t="shared" si="23"/>
        <v>10.166666666666668</v>
      </c>
      <c r="AI37" s="13">
        <f t="shared" si="23"/>
        <v>10.98</v>
      </c>
      <c r="AJ37" s="13">
        <f t="shared" si="23"/>
        <v>5.2866666666666671</v>
      </c>
      <c r="AK37" s="13">
        <f t="shared" si="23"/>
        <v>2.0333333333333332</v>
      </c>
      <c r="AL37" s="13">
        <f t="shared" si="23"/>
        <v>8.2959999999999994</v>
      </c>
      <c r="AM37" s="13">
        <f t="shared" si="23"/>
        <v>12.2</v>
      </c>
      <c r="AN37" s="13">
        <f t="shared" si="23"/>
        <v>13.013333333333334</v>
      </c>
      <c r="AO37" s="13">
        <f t="shared" si="23"/>
        <v>12.606666666666667</v>
      </c>
      <c r="AP37" s="13">
        <f t="shared" si="23"/>
        <v>10.166666666666668</v>
      </c>
      <c r="AQ37" s="13">
        <f t="shared" si="23"/>
        <v>12.525333333333332</v>
      </c>
      <c r="AR37" s="13">
        <f t="shared" si="23"/>
        <v>10.166666666666668</v>
      </c>
      <c r="AS37" s="13">
        <f t="shared" si="23"/>
        <v>11.793333333333333</v>
      </c>
      <c r="AT37" s="13">
        <f t="shared" si="23"/>
        <v>13.419999999999998</v>
      </c>
      <c r="AU37" s="13">
        <f t="shared" si="23"/>
        <v>11.386666666666667</v>
      </c>
      <c r="AV37" s="13">
        <f t="shared" si="23"/>
        <v>10.166666666666668</v>
      </c>
      <c r="AW37" s="13">
        <f t="shared" si="23"/>
        <v>10.573333333333334</v>
      </c>
      <c r="AX37" s="13">
        <f t="shared" si="23"/>
        <v>10.166666666666668</v>
      </c>
      <c r="AY37" s="13">
        <f t="shared" si="23"/>
        <v>10.817333333333334</v>
      </c>
      <c r="AZ37" s="13">
        <f t="shared" si="23"/>
        <v>10.085333333333333</v>
      </c>
      <c r="BA37" s="13">
        <f t="shared" si="23"/>
        <v>11.061333333333334</v>
      </c>
      <c r="BB37" s="13">
        <f t="shared" si="23"/>
        <v>12.362666666666668</v>
      </c>
      <c r="BC37" s="13">
        <f t="shared" si="23"/>
        <v>13.745333333333333</v>
      </c>
      <c r="BD37" s="13">
        <f t="shared" si="23"/>
        <v>3.9039999999999999</v>
      </c>
      <c r="BE37" s="13">
        <f t="shared" si="23"/>
        <v>6.1</v>
      </c>
      <c r="BF37" s="13">
        <f t="shared" si="23"/>
        <v>13.419999999999998</v>
      </c>
      <c r="BG37" s="13">
        <f t="shared" si="23"/>
        <v>10.98</v>
      </c>
      <c r="BH37" s="13">
        <f t="shared" si="23"/>
        <v>9.1906666666666652</v>
      </c>
      <c r="BI37" s="8"/>
    </row>
    <row r="38" spans="1:61" x14ac:dyDescent="0.3">
      <c r="A38" s="14" t="s">
        <v>91</v>
      </c>
      <c r="B38" s="15">
        <f>B37+B34+B31+B28+B25+B22+B19+B16+B13+B10+B7+B4</f>
        <v>245.91191720261438</v>
      </c>
      <c r="C38" s="15">
        <f t="shared" ref="C38:BH38" si="24">C37+C34+C31+C28+C25+C22+C19+C16+C13+C10+C7+C4</f>
        <v>326.91142832026145</v>
      </c>
      <c r="D38" s="15">
        <f t="shared" si="24"/>
        <v>407.38937765359475</v>
      </c>
      <c r="E38" s="15">
        <f t="shared" si="24"/>
        <v>350.18315383660126</v>
      </c>
      <c r="F38" s="15">
        <f t="shared" si="24"/>
        <v>344.12375836601308</v>
      </c>
      <c r="G38" s="15">
        <f t="shared" si="24"/>
        <v>358.2393441045752</v>
      </c>
      <c r="H38" s="15">
        <f t="shared" si="24"/>
        <v>338.9041307712418</v>
      </c>
      <c r="I38" s="15">
        <f t="shared" si="24"/>
        <v>429.12033404575163</v>
      </c>
      <c r="J38" s="15">
        <f t="shared" si="24"/>
        <v>386.71885194771238</v>
      </c>
      <c r="K38" s="15">
        <f t="shared" si="24"/>
        <v>291.50034896732029</v>
      </c>
      <c r="L38" s="15">
        <f t="shared" si="24"/>
        <v>354.65155613725489</v>
      </c>
      <c r="M38" s="15">
        <f t="shared" si="24"/>
        <v>341.01058375163399</v>
      </c>
      <c r="N38" s="15">
        <f t="shared" si="24"/>
        <v>421.40775368627453</v>
      </c>
      <c r="O38" s="15">
        <f t="shared" si="24"/>
        <v>431.26743264052288</v>
      </c>
      <c r="P38" s="15">
        <f t="shared" si="24"/>
        <v>338.04874226797381</v>
      </c>
      <c r="Q38" s="15">
        <f t="shared" si="24"/>
        <v>388.71388496732027</v>
      </c>
      <c r="R38" s="15">
        <f t="shared" si="24"/>
        <v>368.58410364052281</v>
      </c>
      <c r="S38" s="15">
        <f t="shared" si="24"/>
        <v>371.62010994117645</v>
      </c>
      <c r="T38" s="15">
        <f t="shared" si="24"/>
        <v>465.09548828758165</v>
      </c>
      <c r="U38" s="15">
        <f t="shared" si="24"/>
        <v>395.06290434640522</v>
      </c>
      <c r="V38" s="15">
        <f t="shared" si="24"/>
        <v>361.56571873202614</v>
      </c>
      <c r="W38" s="15">
        <f t="shared" si="24"/>
        <v>336.33043298039217</v>
      </c>
      <c r="X38" s="15">
        <f t="shared" si="24"/>
        <v>317.04813164705882</v>
      </c>
      <c r="Y38" s="15">
        <f t="shared" si="24"/>
        <v>173.6980140261438</v>
      </c>
      <c r="Z38" s="15">
        <f t="shared" si="24"/>
        <v>387.19257252941173</v>
      </c>
      <c r="AA38" s="15">
        <f t="shared" si="24"/>
        <v>403.96189892810457</v>
      </c>
      <c r="AB38" s="15">
        <f t="shared" si="24"/>
        <v>343.46759787581692</v>
      </c>
      <c r="AC38" s="15">
        <f t="shared" si="24"/>
        <v>400.33367987581698</v>
      </c>
      <c r="AD38" s="15">
        <f t="shared" si="24"/>
        <v>438.17483445098037</v>
      </c>
      <c r="AE38" s="15">
        <f t="shared" si="24"/>
        <v>500.9560475424837</v>
      </c>
      <c r="AF38" s="15">
        <f t="shared" si="24"/>
        <v>461.09674407843136</v>
      </c>
      <c r="AG38" s="15">
        <f t="shared" si="24"/>
        <v>440.91835830065355</v>
      </c>
      <c r="AH38" s="15">
        <f t="shared" si="24"/>
        <v>462.11401095424833</v>
      </c>
      <c r="AI38" s="15">
        <f t="shared" si="24"/>
        <v>341.64974532026139</v>
      </c>
      <c r="AJ38" s="15">
        <f t="shared" si="24"/>
        <v>474.44269260784313</v>
      </c>
      <c r="AK38" s="15">
        <f t="shared" si="24"/>
        <v>454.13625618300648</v>
      </c>
      <c r="AL38" s="15">
        <f t="shared" si="24"/>
        <v>460.09520761437909</v>
      </c>
      <c r="AM38" s="15">
        <f t="shared" si="24"/>
        <v>454.97004697385614</v>
      </c>
      <c r="AN38" s="15">
        <f t="shared" si="24"/>
        <v>410.76783747712415</v>
      </c>
      <c r="AO38" s="15">
        <f t="shared" si="24"/>
        <v>343.06913702614384</v>
      </c>
      <c r="AP38" s="15">
        <f t="shared" si="24"/>
        <v>312.61311549019604</v>
      </c>
      <c r="AQ38" s="15">
        <f t="shared" si="24"/>
        <v>304.00844166013076</v>
      </c>
      <c r="AR38" s="15">
        <f t="shared" si="24"/>
        <v>324.86166773202621</v>
      </c>
      <c r="AS38" s="15">
        <f t="shared" si="24"/>
        <v>283.27939901960781</v>
      </c>
      <c r="AT38" s="15">
        <f t="shared" si="24"/>
        <v>351.08305380392147</v>
      </c>
      <c r="AU38" s="15">
        <f t="shared" si="24"/>
        <v>225.16994382352939</v>
      </c>
      <c r="AV38" s="15">
        <f t="shared" si="24"/>
        <v>267.27552283660128</v>
      </c>
      <c r="AW38" s="15">
        <f t="shared" si="24"/>
        <v>278.09313751633988</v>
      </c>
      <c r="AX38" s="15">
        <f t="shared" si="24"/>
        <v>325.8896894575164</v>
      </c>
      <c r="AY38" s="15">
        <f t="shared" si="24"/>
        <v>263.64605970588235</v>
      </c>
      <c r="AZ38" s="15">
        <f t="shared" si="24"/>
        <v>307.00757318300657</v>
      </c>
      <c r="BA38" s="15">
        <f t="shared" si="24"/>
        <v>282.60140872549022</v>
      </c>
      <c r="BB38" s="15">
        <f t="shared" si="24"/>
        <v>286.87656624183006</v>
      </c>
      <c r="BC38" s="15">
        <f t="shared" si="24"/>
        <v>299.86431098039213</v>
      </c>
      <c r="BD38" s="15">
        <f t="shared" si="24"/>
        <v>281.47099038562089</v>
      </c>
      <c r="BE38" s="15">
        <f t="shared" si="24"/>
        <v>335.11017805228761</v>
      </c>
      <c r="BF38" s="15">
        <f t="shared" si="24"/>
        <v>337.83527367320266</v>
      </c>
      <c r="BG38" s="15">
        <f t="shared" si="24"/>
        <v>348.76649056862738</v>
      </c>
      <c r="BH38" s="15">
        <f t="shared" si="24"/>
        <v>345.64786877777777</v>
      </c>
      <c r="BI38" s="24">
        <f>AVERAGE(B38:BH38)</f>
        <v>357.31448918034789</v>
      </c>
    </row>
    <row r="39" spans="1:6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spans="1:61" ht="55.2" x14ac:dyDescent="0.3">
      <c r="A40" s="9" t="s">
        <v>92</v>
      </c>
      <c r="B40" s="11" t="s">
        <v>3</v>
      </c>
      <c r="C40" s="11" t="s">
        <v>5</v>
      </c>
      <c r="D40" s="11" t="s">
        <v>6</v>
      </c>
      <c r="E40" s="11" t="s">
        <v>93</v>
      </c>
      <c r="F40" s="11" t="s">
        <v>94</v>
      </c>
      <c r="G40" s="11" t="s">
        <v>95</v>
      </c>
      <c r="H40" s="11" t="s">
        <v>96</v>
      </c>
      <c r="I40" s="11" t="s">
        <v>97</v>
      </c>
      <c r="J40" s="11" t="s">
        <v>98</v>
      </c>
      <c r="K40" s="11" t="s">
        <v>99</v>
      </c>
      <c r="L40" s="11" t="s">
        <v>100</v>
      </c>
      <c r="M40" s="11" t="s">
        <v>101</v>
      </c>
      <c r="N40" s="16"/>
      <c r="O40" s="17" t="s">
        <v>102</v>
      </c>
      <c r="P40" s="17" t="s">
        <v>103</v>
      </c>
      <c r="Q40" s="17" t="s">
        <v>104</v>
      </c>
      <c r="R40" s="18" t="s">
        <v>105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spans="1:61" ht="27.6" x14ac:dyDescent="0.3">
      <c r="A41" s="9" t="s">
        <v>106</v>
      </c>
      <c r="B41" s="16">
        <v>8.5</v>
      </c>
      <c r="C41" s="16">
        <v>500</v>
      </c>
      <c r="D41" s="16">
        <v>200</v>
      </c>
      <c r="E41" s="16">
        <v>200</v>
      </c>
      <c r="F41" s="16">
        <v>12</v>
      </c>
      <c r="G41" s="16">
        <v>200</v>
      </c>
      <c r="H41" s="16">
        <v>30</v>
      </c>
      <c r="I41" s="16">
        <v>250</v>
      </c>
      <c r="J41" s="16">
        <v>200</v>
      </c>
      <c r="K41" s="16">
        <v>120</v>
      </c>
      <c r="L41" s="16">
        <v>45</v>
      </c>
      <c r="M41" s="16">
        <v>1.5</v>
      </c>
      <c r="N41" s="16"/>
      <c r="O41" s="19" t="s">
        <v>107</v>
      </c>
      <c r="P41" s="19" t="s">
        <v>108</v>
      </c>
      <c r="Q41" s="19">
        <v>0</v>
      </c>
      <c r="R41" s="20">
        <f>Q41/59</f>
        <v>0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spans="1:61" x14ac:dyDescent="0.3">
      <c r="A42" s="11" t="s">
        <v>109</v>
      </c>
      <c r="B42" s="16">
        <v>3</v>
      </c>
      <c r="C42" s="16">
        <v>5</v>
      </c>
      <c r="D42" s="16">
        <v>3</v>
      </c>
      <c r="E42" s="16">
        <v>2</v>
      </c>
      <c r="F42" s="16">
        <v>2</v>
      </c>
      <c r="G42" s="16">
        <v>3</v>
      </c>
      <c r="H42" s="16">
        <v>3</v>
      </c>
      <c r="I42" s="16">
        <v>4</v>
      </c>
      <c r="J42" s="16">
        <v>3</v>
      </c>
      <c r="K42" s="16">
        <v>3</v>
      </c>
      <c r="L42" s="16">
        <v>5</v>
      </c>
      <c r="M42" s="16">
        <v>5</v>
      </c>
      <c r="N42" s="16">
        <v>41</v>
      </c>
      <c r="O42" s="19" t="s">
        <v>110</v>
      </c>
      <c r="P42" s="19" t="s">
        <v>111</v>
      </c>
      <c r="Q42" s="19">
        <v>0</v>
      </c>
      <c r="R42" s="20">
        <f t="shared" ref="R42:R45" si="25">Q42/59</f>
        <v>0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spans="1:61" x14ac:dyDescent="0.3">
      <c r="A43" s="11" t="s">
        <v>112</v>
      </c>
      <c r="B43" s="21">
        <f>B42/41</f>
        <v>7.3170731707317069E-2</v>
      </c>
      <c r="C43" s="21">
        <f>C42/41</f>
        <v>0.12195121951219512</v>
      </c>
      <c r="D43" s="21">
        <f t="shared" ref="D43:M43" si="26">D42/41</f>
        <v>7.3170731707317069E-2</v>
      </c>
      <c r="E43" s="21">
        <f t="shared" si="26"/>
        <v>4.878048780487805E-2</v>
      </c>
      <c r="F43" s="21">
        <f t="shared" si="26"/>
        <v>4.878048780487805E-2</v>
      </c>
      <c r="G43" s="21">
        <f t="shared" si="26"/>
        <v>7.3170731707317069E-2</v>
      </c>
      <c r="H43" s="21">
        <f t="shared" si="26"/>
        <v>7.3170731707317069E-2</v>
      </c>
      <c r="I43" s="21">
        <f t="shared" si="26"/>
        <v>9.7560975609756101E-2</v>
      </c>
      <c r="J43" s="21">
        <f t="shared" si="26"/>
        <v>7.3170731707317069E-2</v>
      </c>
      <c r="K43" s="21">
        <f t="shared" si="26"/>
        <v>7.3170731707317069E-2</v>
      </c>
      <c r="L43" s="21">
        <f t="shared" si="26"/>
        <v>0.12195121951219512</v>
      </c>
      <c r="M43" s="21">
        <f t="shared" si="26"/>
        <v>0.12195121951219512</v>
      </c>
      <c r="N43" s="16"/>
      <c r="O43" s="19" t="s">
        <v>113</v>
      </c>
      <c r="P43" s="19" t="s">
        <v>114</v>
      </c>
      <c r="Q43" s="19">
        <v>1</v>
      </c>
      <c r="R43" s="20">
        <f t="shared" si="25"/>
        <v>1.6949152542372881E-2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9" t="s">
        <v>115</v>
      </c>
      <c r="P44" s="19" t="s">
        <v>116</v>
      </c>
      <c r="Q44" s="19">
        <v>11</v>
      </c>
      <c r="R44" s="20">
        <f t="shared" si="25"/>
        <v>0.1864406779661017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9" t="s">
        <v>117</v>
      </c>
      <c r="P45" s="19" t="s">
        <v>118</v>
      </c>
      <c r="Q45" s="19">
        <v>47</v>
      </c>
      <c r="R45" s="20">
        <f t="shared" si="25"/>
        <v>0.79661016949152541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ChaudharI</dc:creator>
  <cp:lastModifiedBy>Mukesh ChaudharI</cp:lastModifiedBy>
  <dcterms:created xsi:type="dcterms:W3CDTF">2025-09-04T09:43:38Z</dcterms:created>
  <dcterms:modified xsi:type="dcterms:W3CDTF">2025-09-04T09:45:12Z</dcterms:modified>
</cp:coreProperties>
</file>