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d research\"/>
    </mc:Choice>
  </mc:AlternateContent>
  <xr:revisionPtr revIDLastSave="0" documentId="8_{D27F4510-007A-48C3-AACA-41611B8109B7}" xr6:coauthVersionLast="47" xr6:coauthVersionMax="47" xr10:uidLastSave="{00000000-0000-0000-0000-000000000000}"/>
  <bookViews>
    <workbookView xWindow="-108" yWindow="-108" windowWidth="23256" windowHeight="12456" xr2:uid="{57A72F00-2A09-41F0-BA37-756EAD726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O39" i="1" l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H17" i="1"/>
  <c r="H16" i="1"/>
  <c r="I33" i="1"/>
  <c r="H33" i="1"/>
  <c r="H10" i="1"/>
  <c r="H11" i="1"/>
  <c r="I17" i="1"/>
  <c r="I16" i="1"/>
  <c r="I11" i="1"/>
  <c r="I10" i="1"/>
  <c r="H25" i="1" l="1"/>
  <c r="H39" i="1"/>
  <c r="H38" i="1"/>
  <c r="H37" i="1"/>
  <c r="H36" i="1"/>
  <c r="H35" i="1"/>
  <c r="H34" i="1"/>
  <c r="H32" i="1"/>
  <c r="H31" i="1"/>
  <c r="H30" i="1"/>
  <c r="H29" i="1"/>
  <c r="H28" i="1"/>
  <c r="H27" i="1"/>
  <c r="H26" i="1"/>
  <c r="H24" i="1"/>
  <c r="H23" i="1"/>
  <c r="H22" i="1"/>
  <c r="H21" i="1"/>
  <c r="H20" i="1"/>
  <c r="H19" i="1"/>
  <c r="H18" i="1"/>
  <c r="H15" i="1"/>
  <c r="H14" i="1"/>
  <c r="H13" i="1"/>
  <c r="H12" i="1"/>
  <c r="H9" i="1"/>
  <c r="H8" i="1"/>
  <c r="H7" i="1"/>
  <c r="H6" i="1"/>
  <c r="H5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H4" i="1" l="1"/>
  <c r="Q9" i="1"/>
  <c r="Q8" i="1"/>
  <c r="Q17" i="1"/>
  <c r="Q19" i="1"/>
  <c r="I25" i="1"/>
  <c r="I6" i="1"/>
  <c r="I19" i="1"/>
  <c r="R19" i="1" l="1"/>
  <c r="R17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R25" i="1" s="1"/>
  <c r="Q24" i="1"/>
  <c r="Q23" i="1"/>
  <c r="Q22" i="1"/>
  <c r="Q21" i="1"/>
  <c r="Q20" i="1"/>
  <c r="Q18" i="1"/>
  <c r="Q16" i="1"/>
  <c r="R16" i="1" s="1"/>
  <c r="Q15" i="1"/>
  <c r="Q14" i="1"/>
  <c r="Q13" i="1"/>
  <c r="Q12" i="1"/>
  <c r="Q11" i="1"/>
  <c r="Q10" i="1"/>
  <c r="Q7" i="1"/>
  <c r="Q6" i="1"/>
  <c r="R6" i="1" s="1"/>
  <c r="Q5" i="1"/>
  <c r="I39" i="1"/>
  <c r="I38" i="1"/>
  <c r="I37" i="1"/>
  <c r="I36" i="1"/>
  <c r="I35" i="1"/>
  <c r="I34" i="1"/>
  <c r="I32" i="1"/>
  <c r="I31" i="1"/>
  <c r="I30" i="1"/>
  <c r="I29" i="1"/>
  <c r="I28" i="1"/>
  <c r="I27" i="1"/>
  <c r="I26" i="1"/>
  <c r="I24" i="1"/>
  <c r="I23" i="1"/>
  <c r="I22" i="1"/>
  <c r="I21" i="1"/>
  <c r="I20" i="1"/>
  <c r="I18" i="1"/>
  <c r="I15" i="1"/>
  <c r="I14" i="1"/>
  <c r="I13" i="1"/>
  <c r="I12" i="1"/>
  <c r="I9" i="1"/>
  <c r="R9" i="1" s="1"/>
  <c r="I8" i="1"/>
  <c r="R8" i="1" s="1"/>
  <c r="I7" i="1"/>
  <c r="I5" i="1"/>
  <c r="I4" i="1"/>
  <c r="R37" i="1" l="1"/>
  <c r="R29" i="1"/>
  <c r="R32" i="1"/>
  <c r="R7" i="1"/>
  <c r="S6" i="1" s="1"/>
  <c r="T6" i="1" s="1"/>
  <c r="R36" i="1"/>
  <c r="R35" i="1"/>
  <c r="R18" i="1"/>
  <c r="S18" i="1" s="1"/>
  <c r="T18" i="1" s="1"/>
  <c r="R10" i="1"/>
  <c r="R20" i="1"/>
  <c r="R22" i="1"/>
  <c r="S16" i="1"/>
  <c r="T16" i="1" s="1"/>
  <c r="R15" i="1"/>
  <c r="R13" i="1"/>
  <c r="R23" i="1"/>
  <c r="R27" i="1"/>
  <c r="R11" i="1"/>
  <c r="R12" i="1"/>
  <c r="R30" i="1"/>
  <c r="R38" i="1"/>
  <c r="R28" i="1"/>
  <c r="S28" i="1" s="1"/>
  <c r="T28" i="1" s="1"/>
  <c r="R31" i="1"/>
  <c r="R14" i="1"/>
  <c r="R24" i="1"/>
  <c r="S24" i="1" s="1"/>
  <c r="T24" i="1" s="1"/>
  <c r="S8" i="1"/>
  <c r="T8" i="1" s="1"/>
  <c r="R39" i="1"/>
  <c r="R5" i="1"/>
  <c r="R33" i="1"/>
  <c r="S32" i="1" s="1"/>
  <c r="T32" i="1" s="1"/>
  <c r="R26" i="1"/>
  <c r="R34" i="1"/>
  <c r="R21" i="1"/>
  <c r="S36" i="1" l="1"/>
  <c r="T36" i="1" s="1"/>
  <c r="S38" i="1"/>
  <c r="T38" i="1" s="1"/>
  <c r="S34" i="1"/>
  <c r="T34" i="1" s="1"/>
  <c r="S26" i="1"/>
  <c r="T26" i="1" s="1"/>
  <c r="S10" i="1"/>
  <c r="T10" i="1" s="1"/>
  <c r="S14" i="1"/>
  <c r="T14" i="1" s="1"/>
  <c r="S20" i="1"/>
  <c r="T20" i="1" s="1"/>
  <c r="S22" i="1"/>
  <c r="T22" i="1" s="1"/>
  <c r="S12" i="1"/>
  <c r="T12" i="1" s="1"/>
  <c r="S30" i="1"/>
  <c r="T30" i="1" s="1"/>
  <c r="Q4" i="1"/>
  <c r="R4" i="1" s="1"/>
  <c r="S4" i="1" s="1"/>
  <c r="T4" i="1" s="1"/>
  <c r="P4" i="1"/>
</calcChain>
</file>

<file path=xl/sharedStrings.xml><?xml version="1.0" encoding="utf-8"?>
<sst xmlns="http://schemas.openxmlformats.org/spreadsheetml/2006/main" count="61" uniqueCount="52">
  <si>
    <t>Sample ID</t>
  </si>
  <si>
    <t>Ct1</t>
  </si>
  <si>
    <t>Ct2</t>
  </si>
  <si>
    <t>Ct3</t>
  </si>
  <si>
    <t>average Ct</t>
  </si>
  <si>
    <t>Test Samples</t>
  </si>
  <si>
    <t>housekeeping</t>
  </si>
  <si>
    <t>HMT-1</t>
  </si>
  <si>
    <t>HMN-1</t>
  </si>
  <si>
    <t>HMT-2</t>
  </si>
  <si>
    <t>HMN-2</t>
  </si>
  <si>
    <t>HMT-3</t>
  </si>
  <si>
    <t>HMN-3</t>
  </si>
  <si>
    <t>HMT-4</t>
  </si>
  <si>
    <t>HMN-4</t>
  </si>
  <si>
    <t>HMT-5</t>
  </si>
  <si>
    <t>HMN-5</t>
  </si>
  <si>
    <t>HMT-6</t>
  </si>
  <si>
    <t>HMN-6</t>
  </si>
  <si>
    <t>HMT-7</t>
  </si>
  <si>
    <t>HMN-7</t>
  </si>
  <si>
    <t>HMT-8</t>
  </si>
  <si>
    <t>HMN-8</t>
  </si>
  <si>
    <t>HMT-9</t>
  </si>
  <si>
    <t>HMN-9</t>
  </si>
  <si>
    <t>HMT-10</t>
  </si>
  <si>
    <t>HMN-10</t>
  </si>
  <si>
    <t>HMT-11</t>
  </si>
  <si>
    <t>HMN-11</t>
  </si>
  <si>
    <t xml:space="preserve">HMT-12 </t>
  </si>
  <si>
    <t>HMN-12</t>
  </si>
  <si>
    <t>HMT-13</t>
  </si>
  <si>
    <t>HMN-13</t>
  </si>
  <si>
    <t>HMT-15</t>
  </si>
  <si>
    <t>HMN-15</t>
  </si>
  <si>
    <t>HMT-16</t>
  </si>
  <si>
    <t>HMN-16</t>
  </si>
  <si>
    <t>HMT-17</t>
  </si>
  <si>
    <t>HMN-17</t>
  </si>
  <si>
    <t>HMT-18</t>
  </si>
  <si>
    <t>HMN-18</t>
  </si>
  <si>
    <t>HMT-19</t>
  </si>
  <si>
    <t>HMN-19</t>
  </si>
  <si>
    <t>Human CDK4 Gene Expression</t>
  </si>
  <si>
    <t xml:space="preserve"> </t>
  </si>
  <si>
    <t>Min</t>
  </si>
  <si>
    <t>Max</t>
  </si>
  <si>
    <t>Range</t>
  </si>
  <si>
    <r>
      <rPr>
        <b/>
        <sz val="7"/>
        <color theme="1"/>
        <rFont val="Symbol"/>
        <family val="1"/>
        <charset val="2"/>
      </rPr>
      <t>D</t>
    </r>
    <r>
      <rPr>
        <b/>
        <sz val="7"/>
        <color theme="1"/>
        <rFont val="Calibri"/>
        <family val="2"/>
        <scheme val="minor"/>
      </rPr>
      <t>Ct Value</t>
    </r>
  </si>
  <si>
    <r>
      <rPr>
        <b/>
        <sz val="7"/>
        <color theme="1"/>
        <rFont val="Symbol"/>
        <family val="1"/>
        <charset val="2"/>
      </rPr>
      <t>DD</t>
    </r>
    <r>
      <rPr>
        <b/>
        <sz val="7"/>
        <color theme="1"/>
        <rFont val="Calibri"/>
        <family val="2"/>
        <scheme val="minor"/>
      </rPr>
      <t>Ct Value</t>
    </r>
  </si>
  <si>
    <r>
      <t>2^-</t>
    </r>
    <r>
      <rPr>
        <b/>
        <sz val="7"/>
        <color theme="1"/>
        <rFont val="Symbol"/>
        <family val="1"/>
        <charset val="2"/>
      </rPr>
      <t>DD</t>
    </r>
    <r>
      <rPr>
        <b/>
        <sz val="7"/>
        <color theme="1"/>
        <rFont val="Calibri"/>
        <family val="2"/>
        <scheme val="minor"/>
      </rPr>
      <t>Ct Value</t>
    </r>
  </si>
  <si>
    <t>St. deviation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</si>
</sst>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1"/>
      <charset val="2"/>
      <scheme val="minor"/>
    </font>
    <font>
      <b/>
      <sz val="7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1" xfId="0" applyFont="1" applyBorder="1"/>
    <xf numFmtId="0" fontId="4" fillId="0" borderId="10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2" fillId="0" borderId="17" xfId="0" applyFont="1" applyBorder="1"/>
    <xf numFmtId="0" fontId="3" fillId="0" borderId="18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5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B04E1-C43C-41EC-9713-F9845ADBB2FB}">
  <dimension ref="A1:V41"/>
  <sheetViews>
    <sheetView tabSelected="1" topLeftCell="A8" zoomScale="120" zoomScaleNormal="120" workbookViewId="0">
      <selection activeCell="X37" sqref="X37"/>
    </sheetView>
  </sheetViews>
  <sheetFormatPr defaultRowHeight="9.6"/>
  <cols>
    <col min="1" max="1" width="8.88671875" style="2"/>
    <col min="2" max="2" width="5.5546875" style="2" customWidth="1"/>
    <col min="3" max="3" width="6.33203125" style="2" customWidth="1"/>
    <col min="4" max="4" width="6" style="2" customWidth="1"/>
    <col min="5" max="5" width="5.6640625" style="2" customWidth="1"/>
    <col min="6" max="6" width="5.21875" style="2" customWidth="1"/>
    <col min="7" max="7" width="5.6640625" style="2" customWidth="1"/>
    <col min="8" max="8" width="10.109375" style="2" customWidth="1"/>
    <col min="9" max="9" width="10" style="2" customWidth="1"/>
    <col min="10" max="10" width="5.77734375" style="2" customWidth="1"/>
    <col min="11" max="11" width="4.6640625" style="2" customWidth="1"/>
    <col min="12" max="13" width="5.5546875" style="2" customWidth="1"/>
    <col min="14" max="14" width="5.88671875" style="2" customWidth="1"/>
    <col min="15" max="15" width="5.6640625" style="2" customWidth="1"/>
    <col min="16" max="16" width="10" style="2" customWidth="1"/>
    <col min="17" max="17" width="10.77734375" style="2" customWidth="1"/>
    <col min="18" max="18" width="10.44140625" style="2" customWidth="1"/>
    <col min="19" max="19" width="11" style="2" customWidth="1"/>
    <col min="20" max="20" width="14.5546875" style="2" customWidth="1"/>
    <col min="21" max="16384" width="8.88671875" style="2"/>
  </cols>
  <sheetData>
    <row r="1" spans="1:20" ht="10.199999999999999" thickBot="1">
      <c r="A1" s="24" t="s">
        <v>43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6"/>
    </row>
    <row r="2" spans="1:20" ht="10.199999999999999" thickBot="1">
      <c r="A2" s="24" t="s">
        <v>5</v>
      </c>
      <c r="B2" s="25"/>
      <c r="C2" s="25"/>
      <c r="D2" s="25"/>
      <c r="E2" s="25"/>
      <c r="F2" s="25"/>
      <c r="G2" s="25"/>
      <c r="H2" s="25"/>
      <c r="I2" s="26"/>
      <c r="J2" s="21" t="s">
        <v>6</v>
      </c>
      <c r="K2" s="22"/>
      <c r="L2" s="22"/>
      <c r="M2" s="22"/>
      <c r="N2" s="22"/>
      <c r="O2" s="22"/>
      <c r="P2" s="22"/>
      <c r="Q2" s="23"/>
      <c r="T2" s="8"/>
    </row>
    <row r="3" spans="1:20">
      <c r="A3" s="9" t="s">
        <v>0</v>
      </c>
      <c r="B3" s="3" t="s">
        <v>1</v>
      </c>
      <c r="C3" s="3" t="s">
        <v>2</v>
      </c>
      <c r="D3" s="3" t="s">
        <v>3</v>
      </c>
      <c r="E3" s="3" t="s">
        <v>45</v>
      </c>
      <c r="F3" s="3" t="s">
        <v>46</v>
      </c>
      <c r="G3" s="3" t="s">
        <v>47</v>
      </c>
      <c r="H3" s="3" t="s">
        <v>51</v>
      </c>
      <c r="I3" s="16" t="s">
        <v>4</v>
      </c>
      <c r="J3" s="9" t="s">
        <v>1</v>
      </c>
      <c r="K3" s="3" t="s">
        <v>2</v>
      </c>
      <c r="L3" s="3" t="s">
        <v>3</v>
      </c>
      <c r="M3" s="4" t="s">
        <v>45</v>
      </c>
      <c r="N3" s="3" t="s">
        <v>46</v>
      </c>
      <c r="O3" s="3" t="s">
        <v>47</v>
      </c>
      <c r="P3" s="3" t="s">
        <v>51</v>
      </c>
      <c r="Q3" s="16" t="s">
        <v>4</v>
      </c>
      <c r="R3" s="5" t="s">
        <v>48</v>
      </c>
      <c r="S3" s="5" t="s">
        <v>49</v>
      </c>
      <c r="T3" s="10" t="s">
        <v>50</v>
      </c>
    </row>
    <row r="4" spans="1:20">
      <c r="A4" s="11" t="s">
        <v>7</v>
      </c>
      <c r="B4" s="6">
        <v>28.29</v>
      </c>
      <c r="C4" s="6">
        <v>29.18</v>
      </c>
      <c r="D4" s="6">
        <v>28.5</v>
      </c>
      <c r="E4" s="6">
        <v>28.29</v>
      </c>
      <c r="F4" s="6">
        <v>29.18</v>
      </c>
      <c r="G4" s="6">
        <f t="shared" ref="G4:G39" si="0">F4-E4</f>
        <v>0.89000000000000057</v>
      </c>
      <c r="H4" s="6">
        <f>STDEV(B4:D4)</f>
        <v>0.46522396040330244</v>
      </c>
      <c r="I4" s="17">
        <f t="shared" ref="I4:I29" si="1">AVERAGE(B4:D4)</f>
        <v>28.656666666666666</v>
      </c>
      <c r="J4" s="18">
        <v>33.450000000000003</v>
      </c>
      <c r="K4" s="6">
        <v>33.5</v>
      </c>
      <c r="L4" s="6">
        <v>34.1</v>
      </c>
      <c r="M4" s="2">
        <v>33.450000000000003</v>
      </c>
      <c r="N4" s="6">
        <v>34.1</v>
      </c>
      <c r="O4" s="6">
        <f t="shared" ref="O4:O29" si="2">N4-M4</f>
        <v>0.64999999999999858</v>
      </c>
      <c r="P4" s="6">
        <f t="shared" ref="P4:P29" si="3">_xlfn.STDEV.S(J4:L4)</f>
        <v>0.36170890690351165</v>
      </c>
      <c r="Q4" s="17">
        <f t="shared" ref="Q4:Q29" si="4">AVERAGE(J4:L4)</f>
        <v>33.683333333333337</v>
      </c>
      <c r="R4" s="2">
        <f t="shared" ref="R4:R29" si="5">I4-Q4</f>
        <v>-5.0266666666666708</v>
      </c>
      <c r="S4" s="2">
        <f>R4-R5</f>
        <v>-10.900000000000006</v>
      </c>
      <c r="T4" s="8">
        <f>2^-(S4)</f>
        <v>1910.8515666673884</v>
      </c>
    </row>
    <row r="5" spans="1:20">
      <c r="A5" s="12" t="s">
        <v>8</v>
      </c>
      <c r="B5" s="2">
        <v>31.94</v>
      </c>
      <c r="C5" s="2">
        <v>31.98</v>
      </c>
      <c r="D5" s="2">
        <v>31.82</v>
      </c>
      <c r="E5" s="2">
        <v>31.82</v>
      </c>
      <c r="F5" s="2">
        <v>31.98</v>
      </c>
      <c r="G5" s="2">
        <f t="shared" si="0"/>
        <v>0.16000000000000014</v>
      </c>
      <c r="H5" s="2">
        <f t="shared" ref="H5:H29" si="6">_xlfn.STDEV.S(B5:D5)</f>
        <v>8.3266639978645515E-2</v>
      </c>
      <c r="I5" s="8">
        <f t="shared" si="1"/>
        <v>31.913333333333338</v>
      </c>
      <c r="J5" s="19">
        <v>26.07</v>
      </c>
      <c r="K5" s="2">
        <v>26.04</v>
      </c>
      <c r="L5" s="2">
        <v>26.01</v>
      </c>
      <c r="M5" s="2">
        <v>26.01</v>
      </c>
      <c r="N5" s="2">
        <v>26.07</v>
      </c>
      <c r="O5" s="2">
        <f t="shared" si="2"/>
        <v>5.9999999999998721E-2</v>
      </c>
      <c r="P5" s="2">
        <f t="shared" si="3"/>
        <v>2.9999999999999361E-2</v>
      </c>
      <c r="Q5" s="8">
        <f t="shared" si="4"/>
        <v>26.040000000000003</v>
      </c>
      <c r="R5" s="2">
        <f t="shared" si="5"/>
        <v>5.8733333333333348</v>
      </c>
      <c r="T5" s="8"/>
    </row>
    <row r="6" spans="1:20">
      <c r="A6" s="12" t="s">
        <v>9</v>
      </c>
      <c r="B6" s="2">
        <v>29.68</v>
      </c>
      <c r="C6" s="2">
        <v>29.46</v>
      </c>
      <c r="D6" s="2">
        <v>29.3</v>
      </c>
      <c r="E6" s="2">
        <v>29.3</v>
      </c>
      <c r="F6" s="2">
        <v>29.68</v>
      </c>
      <c r="G6" s="2">
        <f t="shared" si="0"/>
        <v>0.37999999999999901</v>
      </c>
      <c r="H6" s="2">
        <f t="shared" si="6"/>
        <v>0.1907878402833886</v>
      </c>
      <c r="I6" s="8">
        <f t="shared" si="1"/>
        <v>29.48</v>
      </c>
      <c r="J6" s="19">
        <v>30.5</v>
      </c>
      <c r="K6" s="2">
        <v>30.3</v>
      </c>
      <c r="L6" s="2">
        <v>30.43</v>
      </c>
      <c r="M6" s="2">
        <v>30.3</v>
      </c>
      <c r="N6" s="2">
        <v>30.5</v>
      </c>
      <c r="O6" s="2">
        <f t="shared" si="2"/>
        <v>0.19999999999999929</v>
      </c>
      <c r="P6" s="2">
        <f t="shared" si="3"/>
        <v>0.10148891565092179</v>
      </c>
      <c r="Q6" s="8">
        <f t="shared" si="4"/>
        <v>30.409999999999997</v>
      </c>
      <c r="R6" s="2">
        <f t="shared" si="5"/>
        <v>-0.92999999999999616</v>
      </c>
      <c r="S6" s="2">
        <f>R6-R7</f>
        <v>-2.8799999999999955</v>
      </c>
      <c r="T6" s="8">
        <f>2^-(S6)</f>
        <v>7.3615012049989774</v>
      </c>
    </row>
    <row r="7" spans="1:20">
      <c r="A7" s="12" t="s">
        <v>10</v>
      </c>
      <c r="B7" s="2">
        <v>26.85</v>
      </c>
      <c r="C7" s="2">
        <v>27.7</v>
      </c>
      <c r="D7" s="2">
        <v>26.96</v>
      </c>
      <c r="E7" s="2">
        <v>26.85</v>
      </c>
      <c r="F7" s="2">
        <v>27.7</v>
      </c>
      <c r="G7" s="2">
        <f t="shared" si="0"/>
        <v>0.84999999999999787</v>
      </c>
      <c r="H7" s="2">
        <f t="shared" si="6"/>
        <v>0.46227697325304767</v>
      </c>
      <c r="I7" s="8">
        <f t="shared" si="1"/>
        <v>27.169999999999998</v>
      </c>
      <c r="J7" s="19">
        <v>25.05</v>
      </c>
      <c r="K7" s="2">
        <v>25.21</v>
      </c>
      <c r="L7" s="2">
        <v>25.4</v>
      </c>
      <c r="M7" s="2">
        <v>25.05</v>
      </c>
      <c r="N7" s="2">
        <v>25.4</v>
      </c>
      <c r="O7" s="2">
        <f t="shared" si="2"/>
        <v>0.34999999999999787</v>
      </c>
      <c r="P7" s="2">
        <f t="shared" si="3"/>
        <v>0.17521415467935123</v>
      </c>
      <c r="Q7" s="8">
        <f t="shared" si="4"/>
        <v>25.22</v>
      </c>
      <c r="R7" s="2">
        <f t="shared" si="5"/>
        <v>1.9499999999999993</v>
      </c>
      <c r="T7" s="8"/>
    </row>
    <row r="8" spans="1:20">
      <c r="A8" s="12" t="s">
        <v>11</v>
      </c>
      <c r="B8" s="2">
        <v>30.91</v>
      </c>
      <c r="C8" s="2">
        <v>30.41</v>
      </c>
      <c r="D8" s="2">
        <v>30.87</v>
      </c>
      <c r="E8" s="2">
        <v>30.41</v>
      </c>
      <c r="F8" s="2">
        <v>30.91</v>
      </c>
      <c r="G8" s="2">
        <f t="shared" si="0"/>
        <v>0.5</v>
      </c>
      <c r="H8" s="2">
        <f t="shared" si="6"/>
        <v>0.27784887978899631</v>
      </c>
      <c r="I8" s="8">
        <f t="shared" si="1"/>
        <v>30.73</v>
      </c>
      <c r="J8" s="19">
        <v>26.87</v>
      </c>
      <c r="K8" s="2">
        <v>26.55</v>
      </c>
      <c r="L8" s="2">
        <v>26.33</v>
      </c>
      <c r="M8" s="2">
        <v>26.33</v>
      </c>
      <c r="N8" s="2">
        <v>26.87</v>
      </c>
      <c r="O8" s="2">
        <f t="shared" si="2"/>
        <v>0.5400000000000027</v>
      </c>
      <c r="P8" s="2">
        <f t="shared" si="3"/>
        <v>0.27153882472555196</v>
      </c>
      <c r="Q8" s="8">
        <f t="shared" si="4"/>
        <v>26.583333333333332</v>
      </c>
      <c r="R8" s="2">
        <f t="shared" si="5"/>
        <v>4.1466666666666683</v>
      </c>
      <c r="S8" s="2">
        <f>R8-R9</f>
        <v>0.40333333333333243</v>
      </c>
      <c r="T8" s="8">
        <f>2^-(S8)</f>
        <v>0.75610928011991341</v>
      </c>
    </row>
    <row r="9" spans="1:20">
      <c r="A9" s="12" t="s">
        <v>12</v>
      </c>
      <c r="B9" s="2">
        <v>31.43</v>
      </c>
      <c r="C9" s="2">
        <v>31.31</v>
      </c>
      <c r="D9" s="2">
        <v>31.51</v>
      </c>
      <c r="E9" s="2">
        <v>31.31</v>
      </c>
      <c r="F9" s="2">
        <v>31.51</v>
      </c>
      <c r="G9" s="2">
        <f t="shared" si="0"/>
        <v>0.20000000000000284</v>
      </c>
      <c r="H9" s="2">
        <f t="shared" si="6"/>
        <v>0.10066445913694472</v>
      </c>
      <c r="I9" s="8">
        <f t="shared" si="1"/>
        <v>31.416666666666668</v>
      </c>
      <c r="J9" s="19">
        <v>27.87</v>
      </c>
      <c r="K9" s="2">
        <v>27.7</v>
      </c>
      <c r="L9" s="2">
        <v>27.45</v>
      </c>
      <c r="M9" s="2">
        <v>27.45</v>
      </c>
      <c r="N9" s="2">
        <v>27.87</v>
      </c>
      <c r="O9" s="2">
        <f t="shared" si="2"/>
        <v>0.42000000000000171</v>
      </c>
      <c r="P9" s="2">
        <f t="shared" si="3"/>
        <v>0.21126602503321176</v>
      </c>
      <c r="Q9" s="8">
        <f t="shared" si="4"/>
        <v>27.673333333333332</v>
      </c>
      <c r="R9" s="2">
        <f t="shared" si="5"/>
        <v>3.7433333333333358</v>
      </c>
      <c r="T9" s="8"/>
    </row>
    <row r="10" spans="1:20">
      <c r="A10" s="12" t="s">
        <v>13</v>
      </c>
      <c r="B10" s="2">
        <v>34.229999999999997</v>
      </c>
      <c r="C10" s="2">
        <v>34.31</v>
      </c>
      <c r="D10" s="2">
        <v>34.33</v>
      </c>
      <c r="E10" s="2">
        <v>34.229999999999997</v>
      </c>
      <c r="F10" s="2">
        <v>34.33</v>
      </c>
      <c r="G10" s="2">
        <f t="shared" si="0"/>
        <v>0.10000000000000142</v>
      </c>
      <c r="H10" s="2">
        <f>_xlfn.STDEV.S(B10:D10)</f>
        <v>5.2915026221293363E-2</v>
      </c>
      <c r="I10" s="8">
        <f>AVERAGE(B10:D10)</f>
        <v>34.29</v>
      </c>
      <c r="J10" s="19">
        <v>30.98</v>
      </c>
      <c r="K10" s="2">
        <v>31.74</v>
      </c>
      <c r="L10" s="2">
        <v>31.13</v>
      </c>
      <c r="M10" s="2">
        <v>30.98</v>
      </c>
      <c r="N10" s="2">
        <v>31.13</v>
      </c>
      <c r="O10" s="2">
        <f t="shared" si="2"/>
        <v>0.14999999999999858</v>
      </c>
      <c r="P10" s="2">
        <f t="shared" si="3"/>
        <v>0.40253364248635498</v>
      </c>
      <c r="Q10" s="8">
        <f t="shared" si="4"/>
        <v>31.283333333333331</v>
      </c>
      <c r="R10" s="2">
        <f t="shared" si="5"/>
        <v>3.0066666666666677</v>
      </c>
      <c r="S10" s="2">
        <f>R10-R11</f>
        <v>6.8233333333333306</v>
      </c>
      <c r="T10" s="8">
        <f>2^-(S10)</f>
        <v>8.8302296036965461E-3</v>
      </c>
    </row>
    <row r="11" spans="1:20">
      <c r="A11" s="12" t="s">
        <v>14</v>
      </c>
      <c r="B11" s="2">
        <v>27.3</v>
      </c>
      <c r="C11" s="2">
        <v>27.31</v>
      </c>
      <c r="D11" s="2">
        <v>27.33</v>
      </c>
      <c r="E11" s="2">
        <v>27.3</v>
      </c>
      <c r="F11" s="2">
        <v>27.33</v>
      </c>
      <c r="G11" s="2">
        <f t="shared" si="0"/>
        <v>2.9999999999997584E-2</v>
      </c>
      <c r="H11" s="2">
        <f>_xlfn.STDEV.S(B11:D11)</f>
        <v>1.5275252316518365E-2</v>
      </c>
      <c r="I11" s="8">
        <f>AVERAGE(B11:D11)</f>
        <v>27.313333333333333</v>
      </c>
      <c r="J11" s="19">
        <v>31.56</v>
      </c>
      <c r="K11" s="2">
        <v>30.79</v>
      </c>
      <c r="L11" s="2">
        <v>31.04</v>
      </c>
      <c r="M11" s="2">
        <v>30.79</v>
      </c>
      <c r="N11" s="2">
        <v>31.56</v>
      </c>
      <c r="O11" s="2">
        <f t="shared" si="2"/>
        <v>0.76999999999999957</v>
      </c>
      <c r="P11" s="2">
        <f t="shared" si="3"/>
        <v>0.39281038682804686</v>
      </c>
      <c r="Q11" s="8">
        <f t="shared" si="4"/>
        <v>31.129999999999995</v>
      </c>
      <c r="R11" s="2">
        <f t="shared" si="5"/>
        <v>-3.8166666666666629</v>
      </c>
      <c r="T11" s="8"/>
    </row>
    <row r="12" spans="1:20">
      <c r="A12" s="12" t="s">
        <v>15</v>
      </c>
      <c r="B12" s="2">
        <v>17.32</v>
      </c>
      <c r="C12" s="2">
        <v>17.77</v>
      </c>
      <c r="D12" s="2">
        <v>17.940000000000001</v>
      </c>
      <c r="E12" s="2">
        <v>17.32</v>
      </c>
      <c r="F12" s="2">
        <v>17.940000000000001</v>
      </c>
      <c r="G12" s="2">
        <f t="shared" si="0"/>
        <v>0.62000000000000099</v>
      </c>
      <c r="H12" s="2">
        <f t="shared" si="6"/>
        <v>0.32036437588054872</v>
      </c>
      <c r="I12" s="8">
        <f t="shared" si="1"/>
        <v>17.676666666666666</v>
      </c>
      <c r="J12" s="19">
        <v>28.39</v>
      </c>
      <c r="K12" s="2">
        <v>28.36</v>
      </c>
      <c r="L12" s="2">
        <v>28.33</v>
      </c>
      <c r="M12" s="2">
        <v>28.33</v>
      </c>
      <c r="N12" s="2">
        <v>28.39</v>
      </c>
      <c r="O12" s="2">
        <f t="shared" si="2"/>
        <v>6.0000000000002274E-2</v>
      </c>
      <c r="P12" s="2">
        <f t="shared" si="3"/>
        <v>3.0000000000001137E-2</v>
      </c>
      <c r="Q12" s="8">
        <f t="shared" si="4"/>
        <v>28.36</v>
      </c>
      <c r="R12" s="2">
        <f t="shared" si="5"/>
        <v>-10.683333333333334</v>
      </c>
      <c r="S12" s="2">
        <f>R12-R13</f>
        <v>-9.4566666666666706</v>
      </c>
      <c r="T12" s="8">
        <f>2^-(S12)</f>
        <v>702.65206294721713</v>
      </c>
    </row>
    <row r="13" spans="1:20">
      <c r="A13" s="12" t="s">
        <v>16</v>
      </c>
      <c r="B13" s="2">
        <v>28.3</v>
      </c>
      <c r="C13" s="2">
        <v>28.31</v>
      </c>
      <c r="D13" s="2">
        <v>28.28</v>
      </c>
      <c r="E13" s="2">
        <v>28.28</v>
      </c>
      <c r="F13" s="2">
        <v>28.31</v>
      </c>
      <c r="G13" s="2">
        <f t="shared" si="0"/>
        <v>2.9999999999997584E-2</v>
      </c>
      <c r="H13" s="2">
        <f t="shared" si="6"/>
        <v>1.5275252316518365E-2</v>
      </c>
      <c r="I13" s="8">
        <f t="shared" si="1"/>
        <v>28.296666666666667</v>
      </c>
      <c r="J13" s="19">
        <v>29.65</v>
      </c>
      <c r="K13" s="2">
        <v>29.61</v>
      </c>
      <c r="L13" s="2">
        <v>29.31</v>
      </c>
      <c r="M13" s="2">
        <v>29.31</v>
      </c>
      <c r="N13" s="2">
        <v>29.65</v>
      </c>
      <c r="O13" s="2">
        <f t="shared" si="2"/>
        <v>0.33999999999999986</v>
      </c>
      <c r="P13" s="2">
        <f t="shared" si="3"/>
        <v>0.18583146486355148</v>
      </c>
      <c r="Q13" s="8">
        <f t="shared" si="4"/>
        <v>29.52333333333333</v>
      </c>
      <c r="R13" s="2">
        <f t="shared" si="5"/>
        <v>-1.226666666666663</v>
      </c>
      <c r="T13" s="8"/>
    </row>
    <row r="14" spans="1:20">
      <c r="A14" s="12" t="s">
        <v>17</v>
      </c>
      <c r="B14" s="2">
        <v>28.43</v>
      </c>
      <c r="C14" s="2">
        <v>27.67</v>
      </c>
      <c r="D14" s="2">
        <v>28.43</v>
      </c>
      <c r="E14" s="2">
        <v>27.67</v>
      </c>
      <c r="F14" s="2">
        <v>28.43</v>
      </c>
      <c r="G14" s="2">
        <f t="shared" si="0"/>
        <v>0.75999999999999801</v>
      </c>
      <c r="H14" s="2">
        <f t="shared" si="6"/>
        <v>0.43878620458411444</v>
      </c>
      <c r="I14" s="8">
        <f t="shared" si="1"/>
        <v>28.176666666666666</v>
      </c>
      <c r="J14" s="19">
        <v>20.399999999999999</v>
      </c>
      <c r="K14" s="2">
        <v>19.64</v>
      </c>
      <c r="L14" s="2">
        <v>20.47</v>
      </c>
      <c r="M14" s="2">
        <v>19.64</v>
      </c>
      <c r="N14" s="2">
        <v>20.47</v>
      </c>
      <c r="O14" s="2">
        <f t="shared" si="2"/>
        <v>0.82999999999999829</v>
      </c>
      <c r="P14" s="2">
        <f t="shared" si="3"/>
        <v>0.46032597145935511</v>
      </c>
      <c r="Q14" s="8">
        <f t="shared" si="4"/>
        <v>20.169999999999998</v>
      </c>
      <c r="R14" s="2">
        <f t="shared" si="5"/>
        <v>8.0066666666666677</v>
      </c>
      <c r="S14" s="2">
        <f>R14-R15</f>
        <v>-2.1566666666666627</v>
      </c>
      <c r="T14" s="8">
        <f>2^-(S14)</f>
        <v>4.4588345463556758</v>
      </c>
    </row>
    <row r="15" spans="1:20">
      <c r="A15" s="12" t="s">
        <v>18</v>
      </c>
      <c r="B15" s="2">
        <v>32.520000000000003</v>
      </c>
      <c r="C15" s="2">
        <v>32.33</v>
      </c>
      <c r="D15" s="2">
        <v>32</v>
      </c>
      <c r="E15" s="2">
        <v>32</v>
      </c>
      <c r="F15" s="2">
        <v>32.520000000000003</v>
      </c>
      <c r="G15" s="2">
        <f t="shared" si="0"/>
        <v>0.52000000000000313</v>
      </c>
      <c r="H15" s="2">
        <f t="shared" si="6"/>
        <v>0.26312227829154639</v>
      </c>
      <c r="I15" s="8">
        <f t="shared" si="1"/>
        <v>32.283333333333331</v>
      </c>
      <c r="J15" s="19">
        <v>22.23</v>
      </c>
      <c r="K15" s="2">
        <v>21.77</v>
      </c>
      <c r="L15" s="2">
        <v>22.36</v>
      </c>
      <c r="M15" s="2">
        <v>21.77</v>
      </c>
      <c r="N15" s="2">
        <v>22.36</v>
      </c>
      <c r="O15" s="2">
        <f t="shared" si="2"/>
        <v>0.58999999999999986</v>
      </c>
      <c r="P15" s="2">
        <f t="shared" si="3"/>
        <v>0.31000000000000011</v>
      </c>
      <c r="Q15" s="8">
        <f t="shared" si="4"/>
        <v>22.12</v>
      </c>
      <c r="R15" s="2">
        <f t="shared" si="5"/>
        <v>10.16333333333333</v>
      </c>
      <c r="T15" s="8"/>
    </row>
    <row r="16" spans="1:20">
      <c r="A16" s="12" t="s">
        <v>19</v>
      </c>
      <c r="B16" s="2">
        <v>34.380000000000003</v>
      </c>
      <c r="C16" s="2">
        <v>34.520000000000003</v>
      </c>
      <c r="D16" s="2">
        <v>33.85</v>
      </c>
      <c r="E16" s="2">
        <v>33.85</v>
      </c>
      <c r="F16" s="2">
        <v>34.520000000000003</v>
      </c>
      <c r="G16" s="2">
        <f t="shared" si="0"/>
        <v>0.67000000000000171</v>
      </c>
      <c r="H16" s="2">
        <f>_xlfn.STDEV.S(B16:D16)</f>
        <v>0.35341194094144668</v>
      </c>
      <c r="I16" s="8">
        <f>AVERAGE(B16:D16)</f>
        <v>34.25</v>
      </c>
      <c r="J16" s="19">
        <v>29.65</v>
      </c>
      <c r="K16" s="2">
        <v>29.61</v>
      </c>
      <c r="L16" s="2">
        <v>29.31</v>
      </c>
      <c r="M16" s="2">
        <v>29.31</v>
      </c>
      <c r="N16" s="2">
        <v>29.65</v>
      </c>
      <c r="O16" s="2">
        <f t="shared" si="2"/>
        <v>0.33999999999999986</v>
      </c>
      <c r="P16" s="2">
        <f t="shared" si="3"/>
        <v>0.18583146486355148</v>
      </c>
      <c r="Q16" s="8">
        <f t="shared" si="4"/>
        <v>29.52333333333333</v>
      </c>
      <c r="R16" s="2">
        <f t="shared" si="5"/>
        <v>4.7266666666666701</v>
      </c>
      <c r="S16" s="2">
        <f>R16-R17</f>
        <v>-3.6433333333333344</v>
      </c>
      <c r="T16" s="8">
        <f>2^-(S16)</f>
        <v>12.4954706149591</v>
      </c>
    </row>
    <row r="17" spans="1:22">
      <c r="A17" s="12" t="s">
        <v>20</v>
      </c>
      <c r="B17" s="2">
        <v>31.94</v>
      </c>
      <c r="C17" s="2">
        <v>31.98</v>
      </c>
      <c r="D17" s="2">
        <v>31.82</v>
      </c>
      <c r="E17" s="2">
        <v>31.82</v>
      </c>
      <c r="F17" s="2">
        <v>31.98</v>
      </c>
      <c r="G17" s="2">
        <f t="shared" si="0"/>
        <v>0.16000000000000014</v>
      </c>
      <c r="H17" s="2">
        <f>_xlfn.STDEV.S(B17:D17)</f>
        <v>8.3266639978645515E-2</v>
      </c>
      <c r="I17" s="8">
        <f>AVERAGE(B17:D17)</f>
        <v>31.913333333333338</v>
      </c>
      <c r="J17" s="19">
        <v>23.5</v>
      </c>
      <c r="K17" s="2">
        <v>23.58</v>
      </c>
      <c r="L17" s="2">
        <v>23.55</v>
      </c>
      <c r="M17" s="2">
        <v>23.5</v>
      </c>
      <c r="N17" s="2">
        <v>23.58</v>
      </c>
      <c r="O17" s="2">
        <f t="shared" si="2"/>
        <v>7.9999999999998295E-2</v>
      </c>
      <c r="P17" s="2">
        <f t="shared" si="3"/>
        <v>4.0414518843273087E-2</v>
      </c>
      <c r="Q17" s="8">
        <f t="shared" si="4"/>
        <v>23.543333333333333</v>
      </c>
      <c r="R17" s="2">
        <f t="shared" si="5"/>
        <v>8.3700000000000045</v>
      </c>
      <c r="T17" s="8"/>
    </row>
    <row r="18" spans="1:22">
      <c r="A18" s="12" t="s">
        <v>21</v>
      </c>
      <c r="B18" s="2">
        <v>28.7</v>
      </c>
      <c r="C18" s="2">
        <v>28.76</v>
      </c>
      <c r="D18" s="2">
        <v>28.73</v>
      </c>
      <c r="E18" s="2">
        <v>28.7</v>
      </c>
      <c r="F18" s="2">
        <v>28.76</v>
      </c>
      <c r="G18" s="2">
        <f t="shared" si="0"/>
        <v>6.0000000000002274E-2</v>
      </c>
      <c r="H18" s="2">
        <f t="shared" si="6"/>
        <v>3.0000000000001137E-2</v>
      </c>
      <c r="I18" s="8">
        <f t="shared" si="1"/>
        <v>28.73</v>
      </c>
      <c r="J18" s="19">
        <v>29.9</v>
      </c>
      <c r="K18" s="2">
        <v>30.7</v>
      </c>
      <c r="L18" s="2">
        <v>30.34</v>
      </c>
      <c r="M18" s="2">
        <v>29.9</v>
      </c>
      <c r="N18" s="2">
        <v>30.7</v>
      </c>
      <c r="O18" s="2">
        <f t="shared" si="2"/>
        <v>0.80000000000000071</v>
      </c>
      <c r="P18" s="2">
        <f t="shared" si="3"/>
        <v>0.40066611203511293</v>
      </c>
      <c r="Q18" s="8">
        <f t="shared" si="4"/>
        <v>30.313333333333333</v>
      </c>
      <c r="R18" s="2">
        <f t="shared" si="5"/>
        <v>-1.5833333333333321</v>
      </c>
      <c r="S18" s="2">
        <f>R18-R19</f>
        <v>-8.8233333333333306</v>
      </c>
      <c r="T18" s="8">
        <f>2^-(S18)</f>
        <v>452.98935356397766</v>
      </c>
    </row>
    <row r="19" spans="1:22">
      <c r="A19" s="12" t="s">
        <v>22</v>
      </c>
      <c r="B19" s="2">
        <v>32.520000000000003</v>
      </c>
      <c r="C19" s="2">
        <v>32.33</v>
      </c>
      <c r="D19" s="2">
        <v>32</v>
      </c>
      <c r="E19" s="2">
        <v>32</v>
      </c>
      <c r="F19" s="2">
        <v>32.520000000000003</v>
      </c>
      <c r="G19" s="2">
        <f t="shared" si="0"/>
        <v>0.52000000000000313</v>
      </c>
      <c r="H19" s="2">
        <f t="shared" si="6"/>
        <v>0.26312227829154639</v>
      </c>
      <c r="I19" s="8">
        <f t="shared" si="1"/>
        <v>32.283333333333331</v>
      </c>
      <c r="J19" s="19">
        <v>25.02</v>
      </c>
      <c r="K19" s="2">
        <v>25.5</v>
      </c>
      <c r="L19" s="2">
        <v>24.61</v>
      </c>
      <c r="M19" s="2">
        <v>24.61</v>
      </c>
      <c r="N19" s="2">
        <v>25.02</v>
      </c>
      <c r="O19" s="2">
        <f t="shared" si="2"/>
        <v>0.41000000000000014</v>
      </c>
      <c r="P19" s="2">
        <f t="shared" si="3"/>
        <v>0.44545856522614269</v>
      </c>
      <c r="Q19" s="8">
        <f t="shared" si="4"/>
        <v>25.043333333333333</v>
      </c>
      <c r="R19" s="2">
        <f t="shared" si="5"/>
        <v>7.2399999999999984</v>
      </c>
      <c r="T19" s="8"/>
    </row>
    <row r="20" spans="1:22">
      <c r="A20" s="12" t="s">
        <v>23</v>
      </c>
      <c r="B20" s="2">
        <v>33.369999999999997</v>
      </c>
      <c r="C20" s="2">
        <v>33.94</v>
      </c>
      <c r="D20" s="2">
        <v>33.07</v>
      </c>
      <c r="E20" s="2">
        <v>33.07</v>
      </c>
      <c r="F20" s="2">
        <v>33.94</v>
      </c>
      <c r="G20" s="2">
        <f t="shared" si="0"/>
        <v>0.86999999999999744</v>
      </c>
      <c r="H20" s="2">
        <f t="shared" si="6"/>
        <v>0.44192759587968594</v>
      </c>
      <c r="I20" s="8">
        <f t="shared" si="1"/>
        <v>33.46</v>
      </c>
      <c r="J20" s="19">
        <v>29.27</v>
      </c>
      <c r="K20" s="2">
        <v>28.91</v>
      </c>
      <c r="L20" s="2">
        <v>29.5</v>
      </c>
      <c r="M20" s="2">
        <v>28.91</v>
      </c>
      <c r="N20" s="2">
        <v>29.27</v>
      </c>
      <c r="O20" s="2">
        <f t="shared" si="2"/>
        <v>0.35999999999999943</v>
      </c>
      <c r="P20" s="2">
        <f t="shared" si="3"/>
        <v>0.29737742572921244</v>
      </c>
      <c r="Q20" s="8">
        <f t="shared" si="4"/>
        <v>29.22666666666667</v>
      </c>
      <c r="R20" s="2">
        <f t="shared" si="5"/>
        <v>4.2333333333333307</v>
      </c>
      <c r="S20" s="2">
        <f>R20-R21</f>
        <v>2.7033333333333296</v>
      </c>
      <c r="T20" s="8">
        <f>2^-(S20)</f>
        <v>0.15353789367114726</v>
      </c>
    </row>
    <row r="21" spans="1:22">
      <c r="A21" s="12" t="s">
        <v>24</v>
      </c>
      <c r="B21" s="2">
        <v>28.16</v>
      </c>
      <c r="C21" s="2">
        <v>28.16</v>
      </c>
      <c r="D21" s="2">
        <v>28.02</v>
      </c>
      <c r="E21" s="2">
        <v>28.02</v>
      </c>
      <c r="F21" s="2">
        <v>28.16</v>
      </c>
      <c r="G21" s="2">
        <f t="shared" si="0"/>
        <v>0.14000000000000057</v>
      </c>
      <c r="H21" s="2">
        <f t="shared" si="6"/>
        <v>8.0829037686547936E-2</v>
      </c>
      <c r="I21" s="8">
        <f t="shared" si="1"/>
        <v>28.113333333333333</v>
      </c>
      <c r="J21" s="19">
        <v>26.87</v>
      </c>
      <c r="K21" s="2">
        <v>26.55</v>
      </c>
      <c r="L21" s="2">
        <v>26.33</v>
      </c>
      <c r="M21" s="2">
        <v>26.33</v>
      </c>
      <c r="N21" s="2">
        <v>26.87</v>
      </c>
      <c r="O21" s="2">
        <f t="shared" si="2"/>
        <v>0.5400000000000027</v>
      </c>
      <c r="P21" s="2">
        <f t="shared" si="3"/>
        <v>0.27153882472555196</v>
      </c>
      <c r="Q21" s="8">
        <f t="shared" si="4"/>
        <v>26.583333333333332</v>
      </c>
      <c r="R21" s="2">
        <f t="shared" si="5"/>
        <v>1.5300000000000011</v>
      </c>
      <c r="T21" s="8"/>
    </row>
    <row r="22" spans="1:22">
      <c r="A22" s="12" t="s">
        <v>25</v>
      </c>
      <c r="B22" s="2">
        <v>18.899999999999999</v>
      </c>
      <c r="C22" s="2">
        <v>18.93</v>
      </c>
      <c r="D22" s="2">
        <v>18.96</v>
      </c>
      <c r="E22" s="2">
        <v>18.899999999999999</v>
      </c>
      <c r="F22" s="2">
        <v>18.96</v>
      </c>
      <c r="G22" s="2">
        <f t="shared" si="0"/>
        <v>6.0000000000002274E-2</v>
      </c>
      <c r="H22" s="2">
        <f t="shared" si="6"/>
        <v>3.0000000000001137E-2</v>
      </c>
      <c r="I22" s="8">
        <f t="shared" si="1"/>
        <v>18.93</v>
      </c>
      <c r="J22" s="19">
        <v>29.1</v>
      </c>
      <c r="K22" s="2">
        <v>29.14</v>
      </c>
      <c r="L22" s="2">
        <v>29.19</v>
      </c>
      <c r="M22" s="2">
        <v>29.1</v>
      </c>
      <c r="N22" s="2">
        <v>29.19</v>
      </c>
      <c r="O22" s="2">
        <f t="shared" si="2"/>
        <v>8.9999999999999858E-2</v>
      </c>
      <c r="P22" s="2">
        <f t="shared" si="3"/>
        <v>4.50924975282289E-2</v>
      </c>
      <c r="Q22" s="8">
        <f t="shared" si="4"/>
        <v>29.143333333333334</v>
      </c>
      <c r="R22" s="2">
        <f t="shared" si="5"/>
        <v>-10.213333333333335</v>
      </c>
      <c r="S22" s="2">
        <f>R22-R23</f>
        <v>-10.939999999999998</v>
      </c>
      <c r="T22" s="8">
        <f>2^-(S22)</f>
        <v>1964.5729163781384</v>
      </c>
    </row>
    <row r="23" spans="1:22">
      <c r="A23" s="12" t="s">
        <v>26</v>
      </c>
      <c r="B23" s="2">
        <v>27.18</v>
      </c>
      <c r="C23" s="2">
        <v>27.2</v>
      </c>
      <c r="D23" s="2">
        <v>27.3</v>
      </c>
      <c r="E23" s="2">
        <v>27.18</v>
      </c>
      <c r="F23" s="2">
        <v>27.3</v>
      </c>
      <c r="G23" s="2">
        <f t="shared" si="0"/>
        <v>0.12000000000000099</v>
      </c>
      <c r="H23" s="2">
        <f t="shared" si="6"/>
        <v>6.4291005073287028E-2</v>
      </c>
      <c r="I23" s="8">
        <f t="shared" si="1"/>
        <v>27.226666666666663</v>
      </c>
      <c r="J23" s="19">
        <v>26.53</v>
      </c>
      <c r="K23" s="2">
        <v>26.5</v>
      </c>
      <c r="L23" s="2">
        <v>26.47</v>
      </c>
      <c r="M23" s="2">
        <v>26.47</v>
      </c>
      <c r="N23" s="2">
        <v>26.53</v>
      </c>
      <c r="O23" s="2">
        <f t="shared" si="2"/>
        <v>6.0000000000002274E-2</v>
      </c>
      <c r="P23" s="2">
        <f t="shared" si="3"/>
        <v>3.0000000000001137E-2</v>
      </c>
      <c r="Q23" s="8">
        <f t="shared" si="4"/>
        <v>26.5</v>
      </c>
      <c r="R23" s="2">
        <f t="shared" si="5"/>
        <v>0.72666666666666302</v>
      </c>
      <c r="T23" s="8"/>
    </row>
    <row r="24" spans="1:22">
      <c r="A24" s="12" t="s">
        <v>27</v>
      </c>
      <c r="B24" s="2">
        <v>30.53</v>
      </c>
      <c r="C24" s="2">
        <v>30.58</v>
      </c>
      <c r="D24" s="2">
        <v>30.55</v>
      </c>
      <c r="E24" s="2">
        <v>30.53</v>
      </c>
      <c r="F24" s="2">
        <v>30.58</v>
      </c>
      <c r="G24" s="2">
        <f t="shared" si="0"/>
        <v>4.9999999999997158E-2</v>
      </c>
      <c r="H24" s="2">
        <f t="shared" si="6"/>
        <v>2.5166114784234354E-2</v>
      </c>
      <c r="I24" s="8">
        <f t="shared" si="1"/>
        <v>30.553333333333331</v>
      </c>
      <c r="J24" s="19">
        <v>25.45</v>
      </c>
      <c r="K24" s="2">
        <v>24.62</v>
      </c>
      <c r="L24" s="2">
        <v>24.67</v>
      </c>
      <c r="M24" s="2">
        <v>24.62</v>
      </c>
      <c r="N24" s="2">
        <v>24.67</v>
      </c>
      <c r="O24" s="2">
        <f t="shared" si="2"/>
        <v>5.0000000000000711E-2</v>
      </c>
      <c r="P24" s="2">
        <f t="shared" si="3"/>
        <v>0.46543886100467829</v>
      </c>
      <c r="Q24" s="8">
        <f t="shared" si="4"/>
        <v>24.913333333333338</v>
      </c>
      <c r="R24" s="2">
        <f t="shared" si="5"/>
        <v>5.6399999999999935</v>
      </c>
      <c r="S24" s="2">
        <f>R24-R25</f>
        <v>-3.340000000000007</v>
      </c>
      <c r="T24" s="8">
        <f>2^-(S24)</f>
        <v>10.126052751762289</v>
      </c>
    </row>
    <row r="25" spans="1:22">
      <c r="A25" s="12" t="s">
        <v>28</v>
      </c>
      <c r="B25" s="2">
        <v>32.5</v>
      </c>
      <c r="C25" s="2">
        <v>32.770000000000003</v>
      </c>
      <c r="D25" s="2">
        <v>32.299999999999997</v>
      </c>
      <c r="E25" s="2">
        <v>32.299999999999997</v>
      </c>
      <c r="F25" s="2">
        <v>32.770000000000003</v>
      </c>
      <c r="G25" s="2">
        <f t="shared" si="0"/>
        <v>0.47000000000000597</v>
      </c>
      <c r="H25" s="2">
        <f>_xlfn.STDEV.S(B25:D25)</f>
        <v>0.23586719427112948</v>
      </c>
      <c r="I25" s="8">
        <f t="shared" si="1"/>
        <v>32.523333333333333</v>
      </c>
      <c r="J25" s="19">
        <v>23.5</v>
      </c>
      <c r="K25" s="2">
        <v>23.58</v>
      </c>
      <c r="L25" s="2">
        <v>23.55</v>
      </c>
      <c r="M25" s="2">
        <v>23.5</v>
      </c>
      <c r="N25" s="2">
        <v>23.58</v>
      </c>
      <c r="O25" s="2">
        <f t="shared" si="2"/>
        <v>7.9999999999998295E-2</v>
      </c>
      <c r="P25" s="2">
        <f t="shared" si="3"/>
        <v>4.0414518843273087E-2</v>
      </c>
      <c r="Q25" s="8">
        <f t="shared" si="4"/>
        <v>23.543333333333333</v>
      </c>
      <c r="R25" s="2">
        <f t="shared" si="5"/>
        <v>8.98</v>
      </c>
      <c r="T25" s="8"/>
    </row>
    <row r="26" spans="1:22">
      <c r="A26" s="12" t="s">
        <v>29</v>
      </c>
      <c r="B26" s="2">
        <v>28.83</v>
      </c>
      <c r="C26" s="2">
        <v>27.93</v>
      </c>
      <c r="D26" s="2">
        <v>28.75</v>
      </c>
      <c r="E26" s="2">
        <v>27.93</v>
      </c>
      <c r="F26" s="2">
        <v>28.83</v>
      </c>
      <c r="G26" s="2">
        <f t="shared" si="0"/>
        <v>0.89999999999999858</v>
      </c>
      <c r="H26" s="2">
        <f>_xlfn.STDEV.S(B26:D26)</f>
        <v>0.49812983581927006</v>
      </c>
      <c r="I26" s="8">
        <f>AVERAGE(B26:D26)</f>
        <v>28.50333333333333</v>
      </c>
      <c r="J26" s="19">
        <v>29.47</v>
      </c>
      <c r="K26" s="2">
        <v>29.37</v>
      </c>
      <c r="L26" s="2">
        <v>30.12</v>
      </c>
      <c r="M26" s="2">
        <v>29.37</v>
      </c>
      <c r="N26" s="2">
        <v>30.12</v>
      </c>
      <c r="O26" s="2">
        <f t="shared" si="2"/>
        <v>0.75</v>
      </c>
      <c r="P26" s="2">
        <f t="shared" si="3"/>
        <v>0.40722639076235434</v>
      </c>
      <c r="Q26" s="8">
        <f t="shared" si="4"/>
        <v>29.653333333333336</v>
      </c>
      <c r="R26" s="2">
        <f t="shared" si="5"/>
        <v>-1.1500000000000057</v>
      </c>
      <c r="S26" s="2">
        <f>R26-R27</f>
        <v>-8.3733333333333348</v>
      </c>
      <c r="T26" s="8">
        <f>2^-(S26)</f>
        <v>331.60761648433862</v>
      </c>
    </row>
    <row r="27" spans="1:22">
      <c r="A27" s="12" t="s">
        <v>30</v>
      </c>
      <c r="B27" s="2">
        <v>34.729999999999997</v>
      </c>
      <c r="C27" s="2">
        <v>34.75</v>
      </c>
      <c r="D27" s="2">
        <v>34.79</v>
      </c>
      <c r="E27" s="2">
        <v>34.729999999999997</v>
      </c>
      <c r="F27" s="2">
        <v>34.79</v>
      </c>
      <c r="G27" s="2">
        <f t="shared" si="0"/>
        <v>6.0000000000002274E-2</v>
      </c>
      <c r="H27" s="2">
        <f>_xlfn.STDEV.S(B27:D27)</f>
        <v>3.0550504633039832E-2</v>
      </c>
      <c r="I27" s="8">
        <f>AVERAGE(B27:D27)</f>
        <v>34.756666666666661</v>
      </c>
      <c r="J27" s="19">
        <v>27.5</v>
      </c>
      <c r="K27" s="2">
        <v>27.57</v>
      </c>
      <c r="L27" s="2">
        <v>27.53</v>
      </c>
      <c r="M27" s="2">
        <v>27.5</v>
      </c>
      <c r="N27" s="2">
        <v>27.57</v>
      </c>
      <c r="O27" s="2">
        <f t="shared" si="2"/>
        <v>7.0000000000000284E-2</v>
      </c>
      <c r="P27" s="2">
        <f t="shared" si="3"/>
        <v>3.5118845842842555E-2</v>
      </c>
      <c r="Q27" s="8">
        <f t="shared" si="4"/>
        <v>27.533333333333331</v>
      </c>
      <c r="R27" s="2">
        <f t="shared" si="5"/>
        <v>7.2233333333333292</v>
      </c>
      <c r="T27" s="8"/>
    </row>
    <row r="28" spans="1:22">
      <c r="A28" s="12" t="s">
        <v>31</v>
      </c>
      <c r="B28" s="2">
        <v>24.19</v>
      </c>
      <c r="C28" s="2">
        <v>24.22</v>
      </c>
      <c r="D28" s="2">
        <v>24.16</v>
      </c>
      <c r="E28" s="2">
        <v>24.16</v>
      </c>
      <c r="F28" s="2">
        <v>24.22</v>
      </c>
      <c r="G28" s="2">
        <f t="shared" si="0"/>
        <v>5.9999999999998721E-2</v>
      </c>
      <c r="H28" s="2">
        <f t="shared" si="6"/>
        <v>2.9999999999999361E-2</v>
      </c>
      <c r="I28" s="8">
        <f t="shared" si="1"/>
        <v>24.189999999999998</v>
      </c>
      <c r="J28" s="19">
        <v>21.49</v>
      </c>
      <c r="K28" s="2">
        <v>21.53</v>
      </c>
      <c r="L28" s="2">
        <v>21.59</v>
      </c>
      <c r="M28" s="2">
        <v>21.49</v>
      </c>
      <c r="N28" s="2">
        <v>21.59</v>
      </c>
      <c r="O28" s="2">
        <f t="shared" si="2"/>
        <v>0.10000000000000142</v>
      </c>
      <c r="P28" s="2">
        <f t="shared" si="3"/>
        <v>5.0332229568472234E-2</v>
      </c>
      <c r="Q28" s="8">
        <f t="shared" si="4"/>
        <v>21.536666666666665</v>
      </c>
      <c r="R28" s="2">
        <f t="shared" si="5"/>
        <v>2.6533333333333324</v>
      </c>
      <c r="S28" s="2">
        <f>R28-R29</f>
        <v>-8.6499999999999986</v>
      </c>
      <c r="T28" s="8">
        <f>2^-(S28)</f>
        <v>401.70705812313577</v>
      </c>
    </row>
    <row r="29" spans="1:22">
      <c r="A29" s="12" t="s">
        <v>32</v>
      </c>
      <c r="B29" s="2">
        <v>27.35</v>
      </c>
      <c r="C29" s="2">
        <v>27.2</v>
      </c>
      <c r="D29" s="2">
        <v>27.27</v>
      </c>
      <c r="E29" s="2">
        <v>27.2</v>
      </c>
      <c r="F29" s="2">
        <v>27.35</v>
      </c>
      <c r="G29" s="2">
        <f t="shared" si="0"/>
        <v>0.15000000000000213</v>
      </c>
      <c r="H29" s="2">
        <f t="shared" si="6"/>
        <v>7.5055534994652423E-2</v>
      </c>
      <c r="I29" s="8">
        <f t="shared" si="1"/>
        <v>27.27333333333333</v>
      </c>
      <c r="J29" s="19">
        <v>16.05</v>
      </c>
      <c r="K29" s="2">
        <v>15.91</v>
      </c>
      <c r="L29" s="2">
        <v>15.95</v>
      </c>
      <c r="M29" s="2">
        <v>15.91</v>
      </c>
      <c r="N29" s="2">
        <v>16.05</v>
      </c>
      <c r="O29" s="2">
        <f t="shared" si="2"/>
        <v>0.14000000000000057</v>
      </c>
      <c r="P29" s="2">
        <f t="shared" si="3"/>
        <v>7.211102550928021E-2</v>
      </c>
      <c r="Q29" s="8">
        <f t="shared" si="4"/>
        <v>15.969999999999999</v>
      </c>
      <c r="R29" s="2">
        <f t="shared" si="5"/>
        <v>11.303333333333331</v>
      </c>
      <c r="T29" s="8"/>
    </row>
    <row r="30" spans="1:22">
      <c r="A30" s="12" t="s">
        <v>33</v>
      </c>
      <c r="B30" s="2">
        <v>30.9</v>
      </c>
      <c r="C30" s="2">
        <v>30.95</v>
      </c>
      <c r="D30" s="2">
        <v>30.93</v>
      </c>
      <c r="E30" s="2">
        <v>30.9</v>
      </c>
      <c r="F30" s="2">
        <v>30.95</v>
      </c>
      <c r="G30" s="2">
        <f t="shared" si="0"/>
        <v>5.0000000000000711E-2</v>
      </c>
      <c r="H30" s="2">
        <f t="shared" ref="H30:H39" si="7">_xlfn.STDEV.S(B30:D30)</f>
        <v>2.5166114784236235E-2</v>
      </c>
      <c r="I30" s="8">
        <f t="shared" ref="I30:I39" si="8">AVERAGE(B30:D30)</f>
        <v>30.926666666666666</v>
      </c>
      <c r="J30" s="19">
        <v>24.36</v>
      </c>
      <c r="K30" s="2">
        <v>24.38</v>
      </c>
      <c r="L30" s="2">
        <v>24.67</v>
      </c>
      <c r="M30" s="2">
        <v>24.36</v>
      </c>
      <c r="N30" s="2">
        <v>24.67</v>
      </c>
      <c r="O30" s="2">
        <f t="shared" ref="O30:O39" si="9">N30-M30</f>
        <v>0.31000000000000227</v>
      </c>
      <c r="P30" s="2">
        <f t="shared" ref="P30:P39" si="10">_xlfn.STDEV.S(J30:L30)</f>
        <v>0.17349351572897614</v>
      </c>
      <c r="Q30" s="8">
        <f t="shared" ref="Q30:Q39" si="11">AVERAGE(J30:L30)</f>
        <v>24.47</v>
      </c>
      <c r="R30" s="2">
        <f t="shared" ref="R30:R39" si="12">I30-Q30</f>
        <v>6.456666666666667</v>
      </c>
      <c r="S30" s="2">
        <f>R30-R31</f>
        <v>-6.6899999999999977</v>
      </c>
      <c r="T30" s="8">
        <f>2^-(S30)</f>
        <v>103.25014518043201</v>
      </c>
      <c r="V30" s="7"/>
    </row>
    <row r="31" spans="1:22">
      <c r="A31" s="12" t="s">
        <v>34</v>
      </c>
      <c r="B31" s="2">
        <v>35.090000000000003</v>
      </c>
      <c r="C31" s="2">
        <v>35.130000000000003</v>
      </c>
      <c r="D31" s="2">
        <v>34.950000000000003</v>
      </c>
      <c r="E31" s="2">
        <v>34.950000000000003</v>
      </c>
      <c r="F31" s="2">
        <v>35.130000000000003</v>
      </c>
      <c r="G31" s="2">
        <f t="shared" si="0"/>
        <v>0.17999999999999972</v>
      </c>
      <c r="H31" s="2">
        <f t="shared" si="7"/>
        <v>9.451631252505216E-2</v>
      </c>
      <c r="I31" s="8">
        <f t="shared" si="8"/>
        <v>35.056666666666665</v>
      </c>
      <c r="J31" s="19">
        <v>21.95</v>
      </c>
      <c r="K31" s="2">
        <v>21.91</v>
      </c>
      <c r="L31" s="2">
        <v>21.87</v>
      </c>
      <c r="M31" s="2">
        <v>21.87</v>
      </c>
      <c r="N31" s="2">
        <v>21.95</v>
      </c>
      <c r="O31" s="2">
        <f t="shared" si="9"/>
        <v>7.9999999999998295E-2</v>
      </c>
      <c r="P31" s="2">
        <f t="shared" si="10"/>
        <v>3.9999999999999147E-2</v>
      </c>
      <c r="Q31" s="8">
        <f t="shared" si="11"/>
        <v>21.91</v>
      </c>
      <c r="R31" s="2">
        <f t="shared" si="12"/>
        <v>13.146666666666665</v>
      </c>
      <c r="T31" s="8"/>
    </row>
    <row r="32" spans="1:22">
      <c r="A32" s="12" t="s">
        <v>35</v>
      </c>
      <c r="B32" s="2">
        <v>28.64</v>
      </c>
      <c r="C32" s="2">
        <v>28.66</v>
      </c>
      <c r="D32" s="2">
        <v>28.68</v>
      </c>
      <c r="E32" s="2">
        <v>28.64</v>
      </c>
      <c r="F32" s="2">
        <v>28.68</v>
      </c>
      <c r="G32" s="2">
        <f t="shared" si="0"/>
        <v>3.9999999999999147E-2</v>
      </c>
      <c r="H32" s="2">
        <f t="shared" si="7"/>
        <v>1.9999999999999574E-2</v>
      </c>
      <c r="I32" s="8">
        <f t="shared" si="8"/>
        <v>28.659999999999997</v>
      </c>
      <c r="J32" s="19">
        <v>30.45</v>
      </c>
      <c r="K32" s="2">
        <v>30.38</v>
      </c>
      <c r="L32" s="2">
        <v>30.32</v>
      </c>
      <c r="M32" s="2">
        <v>30.32</v>
      </c>
      <c r="N32" s="2">
        <v>30.45</v>
      </c>
      <c r="O32" s="2">
        <f t="shared" si="9"/>
        <v>0.12999999999999901</v>
      </c>
      <c r="P32" s="2">
        <f t="shared" si="10"/>
        <v>6.5064070986476638E-2</v>
      </c>
      <c r="Q32" s="8">
        <f t="shared" si="11"/>
        <v>30.383333333333336</v>
      </c>
      <c r="R32" s="2">
        <f t="shared" si="12"/>
        <v>-1.7233333333333398</v>
      </c>
      <c r="S32" s="2">
        <f>R32-R33</f>
        <v>2.2333333333333236</v>
      </c>
      <c r="T32" s="8">
        <f>2^-(S32)</f>
        <v>0.21266679023771537</v>
      </c>
      <c r="V32" s="7"/>
    </row>
    <row r="33" spans="1:20">
      <c r="A33" s="12" t="s">
        <v>36</v>
      </c>
      <c r="B33" s="2">
        <v>25.86</v>
      </c>
      <c r="C33" s="2">
        <v>25.67</v>
      </c>
      <c r="D33" s="2">
        <v>26.09</v>
      </c>
      <c r="E33" s="2">
        <v>25.67</v>
      </c>
      <c r="F33" s="2">
        <v>26.09</v>
      </c>
      <c r="G33" s="2">
        <f t="shared" si="0"/>
        <v>0.41999999999999815</v>
      </c>
      <c r="H33" s="2">
        <f>_xlfn.STDEV.S(B33:D33)</f>
        <v>0.21031722072463052</v>
      </c>
      <c r="I33" s="8">
        <f>AVERAGE(B33:D33)</f>
        <v>25.873333333333335</v>
      </c>
      <c r="J33" s="19">
        <v>29.78</v>
      </c>
      <c r="K33" s="2">
        <v>29.88</v>
      </c>
      <c r="L33" s="2">
        <v>29.83</v>
      </c>
      <c r="M33" s="2">
        <v>29.78</v>
      </c>
      <c r="N33" s="2">
        <v>29.88</v>
      </c>
      <c r="O33" s="2">
        <f t="shared" si="9"/>
        <v>9.9999999999997868E-2</v>
      </c>
      <c r="P33" s="2">
        <f t="shared" si="10"/>
        <v>4.9999999999998941E-2</v>
      </c>
      <c r="Q33" s="8">
        <f t="shared" si="11"/>
        <v>29.83</v>
      </c>
      <c r="R33" s="2">
        <f t="shared" si="12"/>
        <v>-3.9566666666666634</v>
      </c>
      <c r="T33" s="8"/>
    </row>
    <row r="34" spans="1:20">
      <c r="A34" s="12" t="s">
        <v>37</v>
      </c>
      <c r="B34" s="2">
        <v>30.33</v>
      </c>
      <c r="C34" s="2">
        <v>30.45</v>
      </c>
      <c r="D34" s="2">
        <v>30.47</v>
      </c>
      <c r="E34" s="2">
        <v>30.33</v>
      </c>
      <c r="F34" s="2">
        <v>30.47</v>
      </c>
      <c r="G34" s="2">
        <f t="shared" si="0"/>
        <v>0.14000000000000057</v>
      </c>
      <c r="H34" s="2">
        <f t="shared" si="7"/>
        <v>7.571877794400407E-2</v>
      </c>
      <c r="I34" s="8">
        <f t="shared" si="8"/>
        <v>30.416666666666668</v>
      </c>
      <c r="J34" s="19">
        <v>24.5</v>
      </c>
      <c r="K34" s="2">
        <v>24.29</v>
      </c>
      <c r="L34" s="2">
        <v>24.46</v>
      </c>
      <c r="M34" s="2">
        <v>24.29</v>
      </c>
      <c r="N34" s="2">
        <v>24.5</v>
      </c>
      <c r="O34" s="2">
        <f t="shared" si="9"/>
        <v>0.21000000000000085</v>
      </c>
      <c r="P34" s="2">
        <f t="shared" si="10"/>
        <v>0.11150485789118553</v>
      </c>
      <c r="Q34" s="8">
        <f t="shared" si="11"/>
        <v>24.416666666666668</v>
      </c>
      <c r="R34" s="2">
        <f t="shared" si="12"/>
        <v>6</v>
      </c>
      <c r="S34" s="2">
        <f>R34-R35</f>
        <v>2.7566666666666677</v>
      </c>
      <c r="T34" s="8">
        <f>2^-(S34)</f>
        <v>0.14796556107372932</v>
      </c>
    </row>
    <row r="35" spans="1:20">
      <c r="A35" s="12" t="s">
        <v>38</v>
      </c>
      <c r="B35" s="2">
        <v>31.45</v>
      </c>
      <c r="C35" s="2">
        <v>31.55</v>
      </c>
      <c r="D35" s="2">
        <v>31.33</v>
      </c>
      <c r="E35" s="2">
        <v>31.33</v>
      </c>
      <c r="F35" s="2">
        <v>31.55</v>
      </c>
      <c r="G35" s="2">
        <f t="shared" si="0"/>
        <v>0.22000000000000242</v>
      </c>
      <c r="H35" s="2">
        <f t="shared" si="7"/>
        <v>0.11015141094572324</v>
      </c>
      <c r="I35" s="8">
        <f t="shared" si="8"/>
        <v>31.443333333333332</v>
      </c>
      <c r="J35" s="19">
        <v>28.01</v>
      </c>
      <c r="K35" s="2">
        <v>28.29</v>
      </c>
      <c r="L35" s="2">
        <v>28.3</v>
      </c>
      <c r="M35" s="2">
        <v>28.01</v>
      </c>
      <c r="N35" s="2">
        <v>28.3</v>
      </c>
      <c r="O35" s="2">
        <f t="shared" si="9"/>
        <v>0.28999999999999915</v>
      </c>
      <c r="P35" s="2">
        <f t="shared" si="10"/>
        <v>0.16462077633154237</v>
      </c>
      <c r="Q35" s="8">
        <f t="shared" si="11"/>
        <v>28.2</v>
      </c>
      <c r="R35" s="2">
        <f t="shared" si="12"/>
        <v>3.2433333333333323</v>
      </c>
      <c r="T35" s="8"/>
    </row>
    <row r="36" spans="1:20">
      <c r="A36" s="12" t="s">
        <v>39</v>
      </c>
      <c r="B36" s="2">
        <v>13.46</v>
      </c>
      <c r="C36" s="2">
        <v>13.42</v>
      </c>
      <c r="D36" s="2">
        <v>14.3</v>
      </c>
      <c r="E36" s="2">
        <v>13.42</v>
      </c>
      <c r="F36" s="2">
        <v>14.3</v>
      </c>
      <c r="G36" s="2">
        <f t="shared" si="0"/>
        <v>0.88000000000000078</v>
      </c>
      <c r="H36" s="2">
        <f t="shared" si="7"/>
        <v>0.49692387076224614</v>
      </c>
      <c r="I36" s="8">
        <f t="shared" si="8"/>
        <v>13.726666666666668</v>
      </c>
      <c r="J36" s="19">
        <v>31.57</v>
      </c>
      <c r="K36" s="2">
        <v>31.66</v>
      </c>
      <c r="L36" s="2">
        <v>31.63</v>
      </c>
      <c r="M36" s="2">
        <v>31.57</v>
      </c>
      <c r="N36" s="2">
        <v>31.66</v>
      </c>
      <c r="O36" s="2">
        <f t="shared" si="9"/>
        <v>8.9999999999999858E-2</v>
      </c>
      <c r="P36" s="2">
        <f t="shared" si="10"/>
        <v>4.5825756949558198E-2</v>
      </c>
      <c r="Q36" s="8">
        <f t="shared" si="11"/>
        <v>31.62</v>
      </c>
      <c r="R36" s="2">
        <f t="shared" si="12"/>
        <v>-17.893333333333331</v>
      </c>
      <c r="S36" s="2">
        <f>R36-R37</f>
        <v>-8.0733333333333306</v>
      </c>
      <c r="T36" s="8">
        <f>2^-(S36)</f>
        <v>269.3490811393828</v>
      </c>
    </row>
    <row r="37" spans="1:20">
      <c r="A37" s="12" t="s">
        <v>40</v>
      </c>
      <c r="B37" s="2">
        <v>18.71</v>
      </c>
      <c r="C37" s="2">
        <v>19.239999999999998</v>
      </c>
      <c r="D37" s="2">
        <v>19.149999999999999</v>
      </c>
      <c r="E37" s="2">
        <v>18.71</v>
      </c>
      <c r="F37" s="2">
        <v>19.239999999999998</v>
      </c>
      <c r="G37" s="2">
        <f t="shared" si="0"/>
        <v>0.52999999999999758</v>
      </c>
      <c r="H37" s="2">
        <f t="shared" si="7"/>
        <v>0.28360771028540915</v>
      </c>
      <c r="I37" s="8">
        <f t="shared" si="8"/>
        <v>19.033333333333335</v>
      </c>
      <c r="J37" s="19">
        <v>28.78</v>
      </c>
      <c r="K37" s="2">
        <v>28.88</v>
      </c>
      <c r="L37" s="2">
        <v>28.9</v>
      </c>
      <c r="M37" s="2">
        <v>28.78</v>
      </c>
      <c r="N37" s="2">
        <v>28.9</v>
      </c>
      <c r="O37" s="2">
        <f t="shared" si="9"/>
        <v>0.11999999999999744</v>
      </c>
      <c r="P37" s="2">
        <f t="shared" si="10"/>
        <v>6.4291005073285001E-2</v>
      </c>
      <c r="Q37" s="8">
        <f t="shared" si="11"/>
        <v>28.853333333333335</v>
      </c>
      <c r="R37" s="2">
        <f t="shared" si="12"/>
        <v>-9.82</v>
      </c>
      <c r="T37" s="8"/>
    </row>
    <row r="38" spans="1:20">
      <c r="A38" s="12" t="s">
        <v>41</v>
      </c>
      <c r="B38" s="2">
        <v>29.66</v>
      </c>
      <c r="C38" s="2">
        <v>29.56</v>
      </c>
      <c r="D38" s="2">
        <v>29.35</v>
      </c>
      <c r="E38" s="2">
        <v>29.35</v>
      </c>
      <c r="F38" s="2">
        <v>29.66</v>
      </c>
      <c r="G38" s="2">
        <f t="shared" si="0"/>
        <v>0.30999999999999872</v>
      </c>
      <c r="H38" s="2">
        <f t="shared" si="7"/>
        <v>0.15821925715074339</v>
      </c>
      <c r="I38" s="8">
        <f t="shared" si="8"/>
        <v>29.52333333333333</v>
      </c>
      <c r="J38" s="19">
        <v>28</v>
      </c>
      <c r="K38" s="2">
        <v>28.03</v>
      </c>
      <c r="L38" s="2">
        <v>28.07</v>
      </c>
      <c r="M38" s="2">
        <v>28</v>
      </c>
      <c r="N38" s="2">
        <v>28.07</v>
      </c>
      <c r="O38" s="2">
        <f t="shared" si="9"/>
        <v>7.0000000000000284E-2</v>
      </c>
      <c r="P38" s="2">
        <f t="shared" si="10"/>
        <v>3.5118845842842555E-2</v>
      </c>
      <c r="Q38" s="8">
        <f t="shared" si="11"/>
        <v>28.033333333333331</v>
      </c>
      <c r="R38" s="2">
        <f t="shared" si="12"/>
        <v>1.4899999999999984</v>
      </c>
      <c r="S38" s="2">
        <f>R38-R39</f>
        <v>0.77333333333333343</v>
      </c>
      <c r="T38" s="8">
        <f>2^-(S38)</f>
        <v>0.58506412660305696</v>
      </c>
    </row>
    <row r="39" spans="1:20" ht="10.199999999999999" thickBot="1">
      <c r="A39" s="13" t="s">
        <v>42</v>
      </c>
      <c r="B39" s="14">
        <v>26.7</v>
      </c>
      <c r="C39" s="14">
        <v>26.76</v>
      </c>
      <c r="D39" s="14">
        <v>26.56</v>
      </c>
      <c r="E39" s="14">
        <v>26.56</v>
      </c>
      <c r="F39" s="14">
        <v>26.76</v>
      </c>
      <c r="G39" s="14">
        <f t="shared" si="0"/>
        <v>0.20000000000000284</v>
      </c>
      <c r="H39" s="14">
        <f t="shared" si="7"/>
        <v>0.10263202878893896</v>
      </c>
      <c r="I39" s="15">
        <f t="shared" si="8"/>
        <v>26.673333333333332</v>
      </c>
      <c r="J39" s="20">
        <v>25.94</v>
      </c>
      <c r="K39" s="14">
        <v>26.03</v>
      </c>
      <c r="L39" s="14">
        <v>25.9</v>
      </c>
      <c r="M39" s="14">
        <v>25.9</v>
      </c>
      <c r="N39" s="14">
        <v>26.03</v>
      </c>
      <c r="O39" s="14">
        <f t="shared" si="9"/>
        <v>0.13000000000000256</v>
      </c>
      <c r="P39" s="14">
        <f t="shared" si="10"/>
        <v>6.6583281184795007E-2</v>
      </c>
      <c r="Q39" s="15">
        <f t="shared" si="11"/>
        <v>25.956666666666667</v>
      </c>
      <c r="R39" s="14">
        <f t="shared" si="12"/>
        <v>0.71666666666666501</v>
      </c>
      <c r="S39" s="14"/>
      <c r="T39" s="15"/>
    </row>
    <row r="41" spans="1:20">
      <c r="I41" s="2" t="s">
        <v>44</v>
      </c>
    </row>
  </sheetData>
  <mergeCells count="3">
    <mergeCell ref="J2:Q2"/>
    <mergeCell ref="A2:I2"/>
    <mergeCell ref="A1:T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0B21D-2374-4E1F-8D53-49ED30C19FED}">
  <dimension ref="A2:K33"/>
  <sheetViews>
    <sheetView workbookViewId="0">
      <selection activeCell="N17" sqref="N17"/>
    </sheetView>
  </sheetViews>
  <sheetFormatPr defaultRowHeight="14.4"/>
  <sheetData>
    <row r="2" spans="1:1">
      <c r="A2" s="1"/>
    </row>
    <row r="19" ht="16.2" customHeight="1"/>
    <row r="20" ht="18.600000000000001" customHeight="1"/>
    <row r="33" spans="11:11">
      <c r="K33" t="s">
        <v>44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Madeeha</dc:creator>
  <cp:lastModifiedBy>B384</cp:lastModifiedBy>
  <dcterms:created xsi:type="dcterms:W3CDTF">2022-12-10T10:37:32Z</dcterms:created>
  <dcterms:modified xsi:type="dcterms:W3CDTF">2025-09-03T10:49:23Z</dcterms:modified>
</cp:coreProperties>
</file>