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ls-my.sharepoint.com/personal/valentin_jamart_unil_ch/Documents/Bureau/Draft Alum Shale/Second Draft/"/>
    </mc:Choice>
  </mc:AlternateContent>
  <xr:revisionPtr revIDLastSave="422" documentId="8_{F4255213-64DA-4E4A-A047-B6980E85CF7A}" xr6:coauthVersionLast="47" xr6:coauthVersionMax="47" xr10:uidLastSave="{44ED9217-97AD-47DD-BD33-2F8BACF63BEE}"/>
  <bookViews>
    <workbookView xWindow="-54" yWindow="-54" windowWidth="23148" windowHeight="12468" activeTab="1" xr2:uid="{DD8C58D7-F5AD-42AD-8C5D-7EB53EFC1610}"/>
  </bookViews>
  <sheets>
    <sheet name="13Corg" sheetId="1" r:id="rId1"/>
    <sheet name="RockEval" sheetId="2" r:id="rId2"/>
    <sheet name="Biostratigraphy" sheetId="3" r:id="rId3"/>
    <sheet name="XRD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2" l="1"/>
  <c r="U35" i="2"/>
  <c r="U137" i="2"/>
  <c r="T3" i="2" l="1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2" i="2"/>
  <c r="E33" i="4"/>
  <c r="F33" i="4" s="1"/>
  <c r="E32" i="4"/>
  <c r="F32" i="4" s="1"/>
  <c r="F31" i="4"/>
  <c r="E31" i="4"/>
  <c r="E30" i="4"/>
  <c r="F30" i="4" s="1"/>
  <c r="E29" i="4"/>
  <c r="F29" i="4" s="1"/>
  <c r="E28" i="4"/>
  <c r="F28" i="4" s="1"/>
  <c r="F27" i="4"/>
  <c r="E27" i="4"/>
  <c r="E26" i="4"/>
  <c r="F26" i="4" s="1"/>
  <c r="E13" i="4"/>
  <c r="I13" i="4" s="1"/>
  <c r="I12" i="4"/>
  <c r="H12" i="4"/>
  <c r="G12" i="4"/>
  <c r="E12" i="4"/>
  <c r="E11" i="4"/>
  <c r="I11" i="4" s="1"/>
  <c r="I10" i="4"/>
  <c r="E10" i="4"/>
  <c r="H10" i="4" s="1"/>
  <c r="E9" i="4"/>
  <c r="I9" i="4" s="1"/>
  <c r="I8" i="4"/>
  <c r="H8" i="4"/>
  <c r="G8" i="4"/>
  <c r="E8" i="4"/>
  <c r="E7" i="4"/>
  <c r="I7" i="4" s="1"/>
  <c r="E6" i="4"/>
  <c r="I6" i="4" s="1"/>
  <c r="G6" i="4" l="1"/>
  <c r="G10" i="4"/>
  <c r="H6" i="4"/>
  <c r="G7" i="4"/>
  <c r="G11" i="4"/>
  <c r="H7" i="4"/>
  <c r="H11" i="4"/>
  <c r="G9" i="4"/>
  <c r="G13" i="4"/>
  <c r="H9" i="4"/>
  <c r="H13" i="4"/>
  <c r="F196" i="1" l="1"/>
  <c r="F94" i="1"/>
  <c r="C63" i="3" l="1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</authors>
  <commentList>
    <comment ref="J1" authorId="0" shapeId="0" xr:uid="{C3B3699E-B744-4F36-8DB1-5E53434E310C}">
      <text>
        <r>
          <rPr>
            <sz val="8"/>
            <color indexed="81"/>
            <rFont val="Tahoma"/>
            <family val="2"/>
          </rPr>
          <t>::
sans S3CO</t>
        </r>
      </text>
    </comment>
  </commentList>
</comments>
</file>

<file path=xl/sharedStrings.xml><?xml version="1.0" encoding="utf-8"?>
<sst xmlns="http://schemas.openxmlformats.org/spreadsheetml/2006/main" count="1228" uniqueCount="243">
  <si>
    <t>Stage</t>
  </si>
  <si>
    <t>Scandinavian Superzone</t>
  </si>
  <si>
    <t>Biozone</t>
  </si>
  <si>
    <t xml:space="preserve">Adjusted depth (m) </t>
  </si>
  <si>
    <t>Radioisotopically anchored astrolomical time (Ma)</t>
    <phoneticPr fontId="0" type="noConversion"/>
  </si>
  <si>
    <r>
      <t>δ</t>
    </r>
    <r>
      <rPr>
        <b/>
        <vertAlign val="superscript"/>
        <sz val="10"/>
        <rFont val="Arial"/>
        <family val="2"/>
      </rPr>
      <t>13</t>
    </r>
    <r>
      <rPr>
        <b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org</t>
    </r>
    <r>
      <rPr>
        <b/>
        <sz val="10"/>
        <rFont val="Arial"/>
        <family val="2"/>
      </rPr>
      <t xml:space="preserve">  (‰V-PDB)</t>
    </r>
  </si>
  <si>
    <t>Remarks</t>
  </si>
  <si>
    <t>Paibian</t>
  </si>
  <si>
    <t>Olenus</t>
  </si>
  <si>
    <t>Zhao et al (2022b) data</t>
  </si>
  <si>
    <t>This study data</t>
  </si>
  <si>
    <t>Guzhangian ?</t>
  </si>
  <si>
    <r>
      <t xml:space="preserve">P. forchhammeri </t>
    </r>
    <r>
      <rPr>
        <sz val="10"/>
        <color theme="1"/>
        <rFont val="Arial"/>
        <family val="2"/>
      </rPr>
      <t>?</t>
    </r>
  </si>
  <si>
    <t>P. forchhammeri ?</t>
  </si>
  <si>
    <t>Guzhangian</t>
  </si>
  <si>
    <t>P. forchhammeri</t>
  </si>
  <si>
    <t>P. forchammeri</t>
  </si>
  <si>
    <t>L. Laevigata</t>
  </si>
  <si>
    <t>Limestone?</t>
  </si>
  <si>
    <t>Andrarum Limestone</t>
  </si>
  <si>
    <t>Drumian</t>
  </si>
  <si>
    <t>G. nathorsti</t>
  </si>
  <si>
    <t xml:space="preserve">Mean of the above and below Corg values </t>
  </si>
  <si>
    <t>P. paradoxissimus</t>
  </si>
  <si>
    <t>P. punctuosus</t>
  </si>
  <si>
    <t>P. atavus</t>
  </si>
  <si>
    <t>Anthraconite (no influence on the Corg signal)</t>
  </si>
  <si>
    <t>Wuliuan</t>
  </si>
  <si>
    <t>P. gibbus</t>
  </si>
  <si>
    <t>Exullans limestone</t>
  </si>
  <si>
    <t>Core Box</t>
  </si>
  <si>
    <t>Formation</t>
  </si>
  <si>
    <t>Lithology</t>
  </si>
  <si>
    <t>Sample ID</t>
  </si>
  <si>
    <t>Core Depth [m]</t>
  </si>
  <si>
    <t>Corrected Depth [m]</t>
  </si>
  <si>
    <t>Adjusted depth [m]</t>
  </si>
  <si>
    <t>Time [Ma]</t>
  </si>
  <si>
    <t>PC [%]</t>
  </si>
  <si>
    <t>RC [%]</t>
  </si>
  <si>
    <t>TOC [%]</t>
  </si>
  <si>
    <t>MINC [%]</t>
  </si>
  <si>
    <t>HI [mg HC/g TOC]</t>
  </si>
  <si>
    <t>OI [mg CO2/g TOC]</t>
  </si>
  <si>
    <t>Tmax [°C]</t>
  </si>
  <si>
    <t>S1 [mg HC/g]</t>
  </si>
  <si>
    <t>S2a [mg HC/g]</t>
  </si>
  <si>
    <t>S2b [mg HC/g]</t>
  </si>
  <si>
    <t>S3</t>
  </si>
  <si>
    <t>% Carbonates</t>
  </si>
  <si>
    <r>
      <rPr>
        <b/>
        <sz val="10"/>
        <rFont val="Calibri"/>
        <family val="2"/>
      </rPr>
      <t>δ</t>
    </r>
    <r>
      <rPr>
        <b/>
        <sz val="10"/>
        <rFont val="Geneva"/>
      </rPr>
      <t>13C</t>
    </r>
    <r>
      <rPr>
        <b/>
        <vertAlign val="subscript"/>
        <sz val="10"/>
        <rFont val="Geneva"/>
      </rPr>
      <t>org</t>
    </r>
    <r>
      <rPr>
        <b/>
        <sz val="10"/>
        <rFont val="Geneva"/>
      </rPr>
      <t xml:space="preserve"> [‰]</t>
    </r>
    <r>
      <rPr>
        <b/>
        <sz val="10"/>
        <rFont val="Geneva"/>
        <family val="2"/>
      </rPr>
      <t xml:space="preserve"> - all</t>
    </r>
  </si>
  <si>
    <t>Alum Shale</t>
  </si>
  <si>
    <t>Shale</t>
  </si>
  <si>
    <t>ADC-1</t>
  </si>
  <si>
    <t>ADC-2</t>
  </si>
  <si>
    <t>ADC-3</t>
  </si>
  <si>
    <t>ADC-4</t>
  </si>
  <si>
    <t>ADC-5</t>
  </si>
  <si>
    <t>ADC-6</t>
  </si>
  <si>
    <t>ADC-7</t>
  </si>
  <si>
    <t>ADC-8</t>
  </si>
  <si>
    <t>ADC-9</t>
  </si>
  <si>
    <t>ADC-10</t>
  </si>
  <si>
    <t>ADC-11</t>
  </si>
  <si>
    <t>ADC-12</t>
  </si>
  <si>
    <t>ADC-13</t>
  </si>
  <si>
    <t>ADC-14</t>
  </si>
  <si>
    <t>ADC-15</t>
  </si>
  <si>
    <t>ADC-16</t>
  </si>
  <si>
    <t>ADC-17</t>
  </si>
  <si>
    <t>ADC-18</t>
  </si>
  <si>
    <t>ADC-19</t>
  </si>
  <si>
    <t>ADC-20</t>
  </si>
  <si>
    <t>ADC-21</t>
  </si>
  <si>
    <t>ADC-22</t>
  </si>
  <si>
    <t>ADC-23</t>
  </si>
  <si>
    <t>ADC-24</t>
  </si>
  <si>
    <t>Limestone</t>
  </si>
  <si>
    <t>ADC-25</t>
  </si>
  <si>
    <t>ADC-26</t>
  </si>
  <si>
    <t>ADC-27</t>
  </si>
  <si>
    <t>ADC-28</t>
  </si>
  <si>
    <t>ADC-29</t>
  </si>
  <si>
    <t>ADC-30</t>
  </si>
  <si>
    <t>ADC-31</t>
  </si>
  <si>
    <t>ADC-32</t>
  </si>
  <si>
    <t>ADC-33</t>
  </si>
  <si>
    <t>ADC-34</t>
  </si>
  <si>
    <t>ADC-35</t>
  </si>
  <si>
    <t>ADC-36</t>
  </si>
  <si>
    <t>ADC-37</t>
  </si>
  <si>
    <t>ADC-38</t>
  </si>
  <si>
    <t>ADC-39</t>
  </si>
  <si>
    <t>ADC-40</t>
  </si>
  <si>
    <t>ADC-41</t>
  </si>
  <si>
    <t>ADC-42</t>
  </si>
  <si>
    <t>ADC-43</t>
  </si>
  <si>
    <t>ADC-44</t>
  </si>
  <si>
    <t>ADC-45</t>
  </si>
  <si>
    <t>ADC-46</t>
  </si>
  <si>
    <t>ADC-47</t>
  </si>
  <si>
    <t>ADC-48</t>
  </si>
  <si>
    <t>ADC-49</t>
  </si>
  <si>
    <t>ADC-50</t>
  </si>
  <si>
    <t>ADC-51</t>
  </si>
  <si>
    <t>ADC-52</t>
  </si>
  <si>
    <t>ADC-53</t>
  </si>
  <si>
    <t>ADC-54</t>
  </si>
  <si>
    <t>ADC-55</t>
  </si>
  <si>
    <t>ADC-56</t>
  </si>
  <si>
    <t>ADC-57</t>
  </si>
  <si>
    <t>ADC-58</t>
  </si>
  <si>
    <t>ADC-59</t>
  </si>
  <si>
    <t>ADC-60</t>
  </si>
  <si>
    <t>ADC-61</t>
  </si>
  <si>
    <t>ADC-62</t>
  </si>
  <si>
    <t>ADC-63</t>
  </si>
  <si>
    <t>ADC-64</t>
  </si>
  <si>
    <t>ADC-65</t>
  </si>
  <si>
    <t>ADC-66</t>
  </si>
  <si>
    <t>ADC-67</t>
  </si>
  <si>
    <t>ADC-68</t>
  </si>
  <si>
    <t>ADC-69</t>
  </si>
  <si>
    <t>ADC-70</t>
  </si>
  <si>
    <t>ADC-71</t>
  </si>
  <si>
    <t>ADC-72</t>
  </si>
  <si>
    <t>ADC-73</t>
  </si>
  <si>
    <t>ADC-74</t>
  </si>
  <si>
    <t>ADC-75</t>
  </si>
  <si>
    <t>ADC-76</t>
  </si>
  <si>
    <t>ADC-77</t>
  </si>
  <si>
    <t>ADC-78</t>
  </si>
  <si>
    <t>ADC-79</t>
  </si>
  <si>
    <t>ADC-80</t>
  </si>
  <si>
    <t>ADC-81</t>
  </si>
  <si>
    <t>ADC-82</t>
  </si>
  <si>
    <t>ADC-83</t>
  </si>
  <si>
    <t>ADC-84</t>
  </si>
  <si>
    <t>ADC-85</t>
  </si>
  <si>
    <t>ADC-86</t>
  </si>
  <si>
    <t>ADC-87</t>
  </si>
  <si>
    <t>ADC-88</t>
  </si>
  <si>
    <t>ADC-89</t>
  </si>
  <si>
    <t>ADC-90</t>
  </si>
  <si>
    <t>ADC-91</t>
  </si>
  <si>
    <t>ADC-92</t>
  </si>
  <si>
    <t>ADC-93</t>
  </si>
  <si>
    <t>ADC-94</t>
  </si>
  <si>
    <t>ADC-95</t>
  </si>
  <si>
    <t>ADC-96</t>
  </si>
  <si>
    <t>ADC-97</t>
  </si>
  <si>
    <t>ADC-98</t>
  </si>
  <si>
    <t>ADC-99</t>
  </si>
  <si>
    <t>ADC-100</t>
  </si>
  <si>
    <t>ADC-101</t>
  </si>
  <si>
    <t>ADC-102</t>
  </si>
  <si>
    <t>ADC-103</t>
  </si>
  <si>
    <t>ADC-104</t>
  </si>
  <si>
    <t>ADC-105</t>
  </si>
  <si>
    <t>ADC-106</t>
  </si>
  <si>
    <t>ADC-107</t>
  </si>
  <si>
    <t>ADC-108</t>
  </si>
  <si>
    <t>ADC-109</t>
  </si>
  <si>
    <t>ADC-110</t>
  </si>
  <si>
    <t>ADC-111</t>
  </si>
  <si>
    <t>ADC-112</t>
  </si>
  <si>
    <t>ADC-113</t>
  </si>
  <si>
    <t>ADC-114</t>
  </si>
  <si>
    <t>ADC-115</t>
  </si>
  <si>
    <t>ADC-116</t>
  </si>
  <si>
    <t>ADC-117</t>
  </si>
  <si>
    <t>ADC-118</t>
  </si>
  <si>
    <t>ADC-119</t>
  </si>
  <si>
    <t>ADC-120</t>
  </si>
  <si>
    <t>ADC-121</t>
  </si>
  <si>
    <t>ADC-122</t>
  </si>
  <si>
    <t>ADC-123</t>
  </si>
  <si>
    <t>ADC-124</t>
  </si>
  <si>
    <t>ADC-125</t>
  </si>
  <si>
    <t>ADC-126</t>
  </si>
  <si>
    <t>ADC-127</t>
  </si>
  <si>
    <t>ADC-128</t>
  </si>
  <si>
    <t>ADC-129</t>
  </si>
  <si>
    <t>ADC-130</t>
  </si>
  <si>
    <t>ADC-131</t>
  </si>
  <si>
    <t>ADC-132</t>
  </si>
  <si>
    <t>ADC-133</t>
  </si>
  <si>
    <t>ADC-134</t>
  </si>
  <si>
    <t>ADC-135</t>
  </si>
  <si>
    <t>ADC-136</t>
  </si>
  <si>
    <t>ADC-137</t>
  </si>
  <si>
    <t>ADC-138</t>
  </si>
  <si>
    <t>ADC-139</t>
  </si>
  <si>
    <t>ADC-140</t>
  </si>
  <si>
    <t>ADC-141</t>
  </si>
  <si>
    <t>ADC-142</t>
  </si>
  <si>
    <t>ADC-143</t>
  </si>
  <si>
    <t>ADC-144</t>
  </si>
  <si>
    <t>ADC-145</t>
  </si>
  <si>
    <t>ADC-146</t>
  </si>
  <si>
    <t>ADC-147</t>
  </si>
  <si>
    <t>ADC-148</t>
  </si>
  <si>
    <t>ADC-149</t>
  </si>
  <si>
    <t>ADC-150</t>
  </si>
  <si>
    <t>ADC-151</t>
  </si>
  <si>
    <t>Fossil ID</t>
  </si>
  <si>
    <t>Depth core boxes (m)</t>
  </si>
  <si>
    <t>GR Corrected depth (m)</t>
  </si>
  <si>
    <t>Adjusted depth (m)</t>
  </si>
  <si>
    <t>Brachipod indet</t>
  </si>
  <si>
    <t>Lejopyge lundgreni</t>
  </si>
  <si>
    <t>Diplagnostus planicauda bilobatus</t>
  </si>
  <si>
    <t>Acadagnostus ferox</t>
  </si>
  <si>
    <t>Ptychagnostus punctuosus</t>
  </si>
  <si>
    <t>Ptychagnostus affinis</t>
  </si>
  <si>
    <t>? 219.72</t>
  </si>
  <si>
    <t>Doryagnostus incertus</t>
  </si>
  <si>
    <t>? Svenax pusillus</t>
  </si>
  <si>
    <t>? 221.92</t>
  </si>
  <si>
    <t>Acidusus atavus</t>
  </si>
  <si>
    <t>Parasolenopleura linnarssoni</t>
  </si>
  <si>
    <t>Hypagnostus mammillatus/pavifrons</t>
  </si>
  <si>
    <t>Fraction &lt;2µm</t>
  </si>
  <si>
    <t>Samples</t>
  </si>
  <si>
    <t>IS1_IS2</t>
  </si>
  <si>
    <t>Illite 001</t>
  </si>
  <si>
    <t>Chlorite 002</t>
  </si>
  <si>
    <t>Sum</t>
  </si>
  <si>
    <t>%IS</t>
  </si>
  <si>
    <t>% Illite</t>
  </si>
  <si>
    <t>% Chlorite</t>
  </si>
  <si>
    <t xml:space="preserve">Appréciation du % smectite dans les interstratifiés </t>
  </si>
  <si>
    <t>du type illite-smectite selon Reynolds (1989)</t>
  </si>
  <si>
    <t xml:space="preserve">References: </t>
  </si>
  <si>
    <t xml:space="preserve">MOORE, D.M. &amp; REYNOLDS, R.C. Jr. (1989) "X-ray diffraction and the identification </t>
  </si>
  <si>
    <t>and analysis of clay minerals. Ed: Oxford University Press.</t>
  </si>
  <si>
    <t>Equation:</t>
  </si>
  <si>
    <t>(Rolli 1993, after datas from Reynolds 1989)</t>
  </si>
  <si>
    <t>Sample N°</t>
  </si>
  <si>
    <t>Pos IS 002</t>
  </si>
  <si>
    <t>Pos IS 003</t>
  </si>
  <si>
    <t>∆ (003-002)</t>
  </si>
  <si>
    <t>%Sm in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</si>
</sst>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name val="Helv"/>
    </font>
    <font>
      <b/>
      <sz val="12"/>
      <name val="Helv"/>
    </font>
    <font>
      <sz val="10"/>
      <name val="Geneva"/>
      <family val="2"/>
      <charset val="1"/>
    </font>
    <font>
      <b/>
      <sz val="18"/>
      <name val="Helv"/>
    </font>
    <font>
      <sz val="12"/>
      <name val="Helv"/>
    </font>
    <font>
      <sz val="10"/>
      <name val="Helv"/>
    </font>
    <font>
      <b/>
      <u/>
      <sz val="10"/>
      <name val="Helv"/>
    </font>
    <font>
      <u/>
      <sz val="10"/>
      <name val="Helv"/>
    </font>
    <font>
      <b/>
      <sz val="10"/>
      <name val="Helv"/>
    </font>
    <font>
      <b/>
      <sz val="11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10"/>
      <name val="Geneva"/>
      <family val="2"/>
    </font>
    <font>
      <b/>
      <sz val="10"/>
      <name val="Calibri"/>
      <family val="2"/>
    </font>
    <font>
      <b/>
      <sz val="10"/>
      <name val="Geneva"/>
    </font>
    <font>
      <b/>
      <vertAlign val="subscript"/>
      <sz val="10"/>
      <name val="Geneva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7AB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12" fillId="0" borderId="1" applyFont="0" applyFill="0" applyBorder="0" applyAlignment="0" applyProtection="0"/>
    <xf numFmtId="1" fontId="15" fillId="0" borderId="0" applyFont="0" applyFill="0" applyBorder="0" applyAlignment="0" applyProtection="0"/>
    <xf numFmtId="0" fontId="15" fillId="0" borderId="8" applyNumberFormat="0" applyFon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0" fillId="6" borderId="0" xfId="0" applyFill="1" applyAlignment="1">
      <alignment horizontal="center" vertical="center"/>
    </xf>
    <xf numFmtId="0" fontId="5" fillId="7" borderId="0" xfId="0" applyFont="1" applyFill="1" applyAlignment="1">
      <alignment vertical="center" wrapText="1"/>
    </xf>
    <xf numFmtId="0" fontId="0" fillId="7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8" borderId="0" xfId="0" applyFont="1" applyFill="1" applyAlignment="1">
      <alignment vertical="center" wrapText="1"/>
    </xf>
    <xf numFmtId="0" fontId="0" fillId="8" borderId="0" xfId="0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5" fillId="10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2" fontId="7" fillId="11" borderId="0" xfId="0" applyNumberFormat="1" applyFont="1" applyFill="1" applyAlignment="1">
      <alignment horizontal="center"/>
    </xf>
    <xf numFmtId="2" fontId="7" fillId="11" borderId="0" xfId="0" applyNumberFormat="1" applyFont="1" applyFill="1" applyAlignment="1">
      <alignment horizontal="right"/>
    </xf>
    <xf numFmtId="2" fontId="0" fillId="9" borderId="0" xfId="0" applyNumberFormat="1" applyFill="1"/>
    <xf numFmtId="2" fontId="0" fillId="9" borderId="0" xfId="0" applyNumberFormat="1" applyFill="1" applyAlignment="1">
      <alignment horizontal="center"/>
    </xf>
    <xf numFmtId="2" fontId="0" fillId="12" borderId="0" xfId="0" applyNumberFormat="1" applyFill="1"/>
    <xf numFmtId="0" fontId="8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4" xfId="0" applyFont="1" applyBorder="1"/>
    <xf numFmtId="0" fontId="9" fillId="0" borderId="6" xfId="0" applyFont="1" applyBorder="1"/>
    <xf numFmtId="0" fontId="9" fillId="0" borderId="1" xfId="0" applyFont="1" applyBorder="1"/>
    <xf numFmtId="0" fontId="0" fillId="0" borderId="1" xfId="0" applyBorder="1"/>
    <xf numFmtId="1" fontId="0" fillId="0" borderId="7" xfId="0" applyNumberFormat="1" applyBorder="1"/>
    <xf numFmtId="2" fontId="8" fillId="0" borderId="1" xfId="0" applyNumberFormat="1" applyFont="1" applyBorder="1"/>
    <xf numFmtId="0" fontId="11" fillId="0" borderId="0" xfId="1" applyFont="1" applyAlignment="1">
      <alignment horizontal="left"/>
    </xf>
    <xf numFmtId="0" fontId="11" fillId="0" borderId="0" xfId="1" applyFont="1"/>
    <xf numFmtId="164" fontId="11" fillId="0" borderId="0" xfId="2" applyFont="1" applyBorder="1"/>
    <xf numFmtId="0" fontId="13" fillId="0" borderId="0" xfId="1" applyFont="1"/>
    <xf numFmtId="0" fontId="14" fillId="0" borderId="0" xfId="1" applyFont="1"/>
    <xf numFmtId="164" fontId="14" fillId="0" borderId="0" xfId="1" applyNumberFormat="1" applyFont="1"/>
    <xf numFmtId="1" fontId="15" fillId="0" borderId="0" xfId="3" applyFont="1"/>
    <xf numFmtId="0" fontId="16" fillId="0" borderId="0" xfId="1" applyFont="1" applyAlignment="1">
      <alignment horizontal="center"/>
    </xf>
    <xf numFmtId="0" fontId="15" fillId="0" borderId="0" xfId="1" applyFont="1"/>
    <xf numFmtId="164" fontId="15" fillId="0" borderId="0" xfId="1" applyNumberFormat="1" applyFont="1"/>
    <xf numFmtId="0" fontId="17" fillId="0" borderId="0" xfId="1" applyFont="1" applyAlignment="1">
      <alignment horizontal="left"/>
    </xf>
    <xf numFmtId="164" fontId="15" fillId="0" borderId="0" xfId="2" applyFont="1" applyBorder="1"/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8" fillId="0" borderId="3" xfId="4" applyFont="1" applyFill="1" applyBorder="1" applyAlignment="1">
      <alignment horizontal="center"/>
    </xf>
    <xf numFmtId="0" fontId="18" fillId="0" borderId="4" xfId="1" applyFont="1" applyFill="1" applyBorder="1" applyAlignment="1">
      <alignment horizontal="center"/>
    </xf>
    <xf numFmtId="164" fontId="18" fillId="0" borderId="4" xfId="4" applyNumberFormat="1" applyFont="1" applyFill="1" applyBorder="1" applyAlignment="1">
      <alignment horizontal="center"/>
    </xf>
    <xf numFmtId="1" fontId="18" fillId="0" borderId="5" xfId="3" applyFont="1" applyFill="1" applyBorder="1" applyAlignment="1">
      <alignment horizontal="center"/>
    </xf>
    <xf numFmtId="0" fontId="8" fillId="0" borderId="6" xfId="0" applyFont="1" applyBorder="1"/>
    <xf numFmtId="0" fontId="18" fillId="0" borderId="9" xfId="1" applyFont="1" applyFill="1" applyBorder="1" applyAlignment="1">
      <alignment horizontal="center"/>
    </xf>
    <xf numFmtId="2" fontId="19" fillId="0" borderId="9" xfId="4" applyNumberFormat="1" applyFont="1" applyFill="1" applyBorder="1" applyAlignment="1">
      <alignment horizontal="right"/>
    </xf>
    <xf numFmtId="2" fontId="20" fillId="0" borderId="1" xfId="2" applyNumberFormat="1" applyFont="1" applyFill="1" applyBorder="1"/>
    <xf numFmtId="2" fontId="20" fillId="0" borderId="7" xfId="3" applyNumberFormat="1" applyFont="1" applyFill="1" applyBorder="1"/>
    <xf numFmtId="0" fontId="18" fillId="0" borderId="10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2" fontId="19" fillId="0" borderId="11" xfId="4" applyNumberFormat="1" applyFont="1" applyFill="1" applyBorder="1" applyAlignment="1">
      <alignment horizontal="right"/>
    </xf>
    <xf numFmtId="0" fontId="18" fillId="0" borderId="1" xfId="1" applyFont="1" applyFill="1" applyBorder="1"/>
    <xf numFmtId="0" fontId="8" fillId="0" borderId="1" xfId="0" applyFont="1" applyBorder="1"/>
    <xf numFmtId="0" fontId="20" fillId="0" borderId="1" xfId="0" applyFont="1" applyBorder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2" fontId="0" fillId="12" borderId="0" xfId="0" applyNumberForma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5">
    <cellStyle name="Border-Title" xfId="4" xr:uid="{4EEC667C-B2DC-4397-958C-569305D70271}"/>
    <cellStyle name="Format [0.0000]" xfId="2" xr:uid="{89646821-7674-49A0-9E0B-1B453127654B}"/>
    <cellStyle name="Format [0]" xfId="3" xr:uid="{3E3765A2-D3FE-4DA3-BD61-039D5AA38A4A}"/>
    <cellStyle name="Helvetica 10" xfId="1" xr:uid="{6538846B-FCB1-4F82-BB1B-452C3C4E276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</xdr:colOff>
      <xdr:row>20</xdr:row>
      <xdr:rowOff>101600</xdr:rowOff>
    </xdr:from>
    <xdr:to>
      <xdr:col>7</xdr:col>
      <xdr:colOff>260349</xdr:colOff>
      <xdr:row>21</xdr:row>
      <xdr:rowOff>165099</xdr:rowOff>
    </xdr:to>
    <xdr:sp macro="" textlink="">
      <xdr:nvSpPr>
        <xdr:cNvPr id="2" name="Image 2">
          <a:extLst>
            <a:ext uri="{FF2B5EF4-FFF2-40B4-BE49-F238E27FC236}">
              <a16:creationId xmlns:a16="http://schemas.microsoft.com/office/drawing/2014/main" id="{F0BA6681-F985-4B01-821A-71AD70B103D1}"/>
            </a:ext>
          </a:extLst>
        </xdr:cNvPr>
        <xdr:cNvSpPr>
          <a:spLocks noChangeArrowheads="1"/>
        </xdr:cNvSpPr>
      </xdr:nvSpPr>
      <xdr:spPr bwMode="auto">
        <a:xfrm>
          <a:off x="1664970" y="4132580"/>
          <a:ext cx="4213859" cy="2349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DE4A-C3DB-4F43-BD5C-EEF0A7702D17}">
  <dimension ref="A1:J211"/>
  <sheetViews>
    <sheetView topLeftCell="B68" zoomScale="130" zoomScaleNormal="130" workbookViewId="0">
      <selection activeCell="K82" sqref="K82"/>
    </sheetView>
  </sheetViews>
  <sheetFormatPr baseColWidth="10" defaultColWidth="11.44140625" defaultRowHeight="14.4"/>
  <cols>
    <col min="1" max="1" width="9.109375" style="23" customWidth="1"/>
    <col min="2" max="2" width="12" style="23" customWidth="1"/>
    <col min="3" max="3" width="14.88671875" style="23" bestFit="1" customWidth="1"/>
    <col min="4" max="4" width="9.109375" style="23" customWidth="1"/>
    <col min="5" max="5" width="15.88671875" style="23" customWidth="1"/>
    <col min="6" max="6" width="9.109375" style="23" customWidth="1"/>
    <col min="7" max="7" width="11" style="23"/>
  </cols>
  <sheetData>
    <row r="1" spans="1:9" ht="52.8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5" t="s">
        <v>6</v>
      </c>
    </row>
    <row r="2" spans="1:9">
      <c r="A2" s="28" t="s">
        <v>7</v>
      </c>
      <c r="B2" s="28" t="s">
        <v>8</v>
      </c>
      <c r="C2" s="28" t="s">
        <v>8</v>
      </c>
      <c r="D2" s="28">
        <v>61.63</v>
      </c>
      <c r="E2" s="28">
        <v>497.00330000000002</v>
      </c>
      <c r="F2" s="28">
        <v>-28.47</v>
      </c>
      <c r="G2" s="27"/>
      <c r="H2" s="83" t="s">
        <v>9</v>
      </c>
      <c r="I2" s="83"/>
    </row>
    <row r="3" spans="1:9">
      <c r="A3" s="28" t="s">
        <v>7</v>
      </c>
      <c r="B3" s="28" t="s">
        <v>8</v>
      </c>
      <c r="C3" s="28" t="s">
        <v>8</v>
      </c>
      <c r="D3" s="28">
        <v>61.7</v>
      </c>
      <c r="E3" s="28">
        <v>497.01490000000001</v>
      </c>
      <c r="F3" s="28">
        <v>-29.17</v>
      </c>
      <c r="G3" s="27"/>
      <c r="H3" s="84" t="s">
        <v>10</v>
      </c>
      <c r="I3" s="84"/>
    </row>
    <row r="4" spans="1:9">
      <c r="A4" s="28" t="s">
        <v>7</v>
      </c>
      <c r="B4" s="28" t="s">
        <v>8</v>
      </c>
      <c r="C4" s="28" t="s">
        <v>8</v>
      </c>
      <c r="D4" s="28">
        <v>61.79</v>
      </c>
      <c r="E4" s="28">
        <v>497.0299</v>
      </c>
      <c r="F4" s="28">
        <v>-29.05</v>
      </c>
      <c r="G4" s="27"/>
    </row>
    <row r="5" spans="1:9">
      <c r="A5" s="28" t="s">
        <v>7</v>
      </c>
      <c r="B5" s="28" t="s">
        <v>8</v>
      </c>
      <c r="C5" s="28" t="s">
        <v>8</v>
      </c>
      <c r="D5" s="28">
        <v>61.96</v>
      </c>
      <c r="E5" s="28">
        <v>497.05829999999997</v>
      </c>
      <c r="F5" s="28">
        <v>-28.61</v>
      </c>
      <c r="G5" s="27"/>
    </row>
    <row r="6" spans="1:9">
      <c r="A6" s="28" t="s">
        <v>7</v>
      </c>
      <c r="B6" s="28" t="s">
        <v>8</v>
      </c>
      <c r="C6" s="28" t="s">
        <v>8</v>
      </c>
      <c r="D6" s="28">
        <v>61.97</v>
      </c>
      <c r="E6" s="28">
        <v>497.05990000000003</v>
      </c>
      <c r="F6" s="28">
        <v>-28.73</v>
      </c>
      <c r="G6" s="27"/>
    </row>
    <row r="7" spans="1:9">
      <c r="A7" s="28" t="s">
        <v>7</v>
      </c>
      <c r="B7" s="28" t="s">
        <v>8</v>
      </c>
      <c r="C7" s="28" t="s">
        <v>8</v>
      </c>
      <c r="D7" s="28">
        <v>62.16</v>
      </c>
      <c r="E7" s="28">
        <v>497.09160000000003</v>
      </c>
      <c r="F7" s="28">
        <v>-28.34</v>
      </c>
      <c r="G7" s="27"/>
    </row>
    <row r="8" spans="1:9">
      <c r="A8" s="28" t="s">
        <v>7</v>
      </c>
      <c r="B8" s="28" t="s">
        <v>8</v>
      </c>
      <c r="C8" s="28" t="s">
        <v>8</v>
      </c>
      <c r="D8" s="28">
        <v>62.26</v>
      </c>
      <c r="E8" s="28">
        <v>497.10820000000001</v>
      </c>
      <c r="F8" s="28">
        <v>-29.24</v>
      </c>
      <c r="G8" s="27"/>
    </row>
    <row r="9" spans="1:9">
      <c r="A9" s="28" t="s">
        <v>7</v>
      </c>
      <c r="B9" s="28" t="s">
        <v>8</v>
      </c>
      <c r="C9" s="28" t="s">
        <v>8</v>
      </c>
      <c r="D9" s="28">
        <v>62.4</v>
      </c>
      <c r="E9" s="28">
        <v>497.13159999999999</v>
      </c>
      <c r="F9" s="28">
        <v>-28.67</v>
      </c>
      <c r="G9" s="27"/>
    </row>
    <row r="10" spans="1:9">
      <c r="A10" s="28" t="s">
        <v>7</v>
      </c>
      <c r="B10" s="28" t="s">
        <v>8</v>
      </c>
      <c r="C10" s="28" t="s">
        <v>8</v>
      </c>
      <c r="D10" s="28">
        <v>62.58</v>
      </c>
      <c r="E10" s="28">
        <v>497.16149999999999</v>
      </c>
      <c r="F10" s="28">
        <v>-28.63</v>
      </c>
      <c r="G10" s="27"/>
    </row>
    <row r="11" spans="1:9">
      <c r="A11" s="28" t="s">
        <v>7</v>
      </c>
      <c r="B11" s="28" t="s">
        <v>8</v>
      </c>
      <c r="C11" s="28" t="s">
        <v>8</v>
      </c>
      <c r="D11" s="28">
        <v>62.71</v>
      </c>
      <c r="E11" s="28">
        <v>497.1832</v>
      </c>
      <c r="F11" s="28">
        <v>-29.03</v>
      </c>
      <c r="G11" s="27"/>
    </row>
    <row r="12" spans="1:9">
      <c r="A12" s="28" t="s">
        <v>7</v>
      </c>
      <c r="B12" s="28" t="s">
        <v>8</v>
      </c>
      <c r="C12" s="28" t="s">
        <v>8</v>
      </c>
      <c r="D12" s="28">
        <v>62.78</v>
      </c>
      <c r="E12" s="28">
        <v>497.19490000000002</v>
      </c>
      <c r="F12" s="28">
        <v>-28.8</v>
      </c>
      <c r="G12" s="27"/>
    </row>
    <row r="13" spans="1:9">
      <c r="A13" s="28" t="s">
        <v>7</v>
      </c>
      <c r="B13" s="28" t="s">
        <v>8</v>
      </c>
      <c r="C13" s="28" t="s">
        <v>8</v>
      </c>
      <c r="D13" s="28">
        <v>63.05</v>
      </c>
      <c r="E13" s="28">
        <v>497.2398</v>
      </c>
      <c r="F13" s="28">
        <v>-29.29</v>
      </c>
      <c r="G13" s="27"/>
    </row>
    <row r="14" spans="1:9">
      <c r="A14" s="28" t="s">
        <v>7</v>
      </c>
      <c r="B14" s="28" t="s">
        <v>8</v>
      </c>
      <c r="C14" s="28" t="s">
        <v>8</v>
      </c>
      <c r="D14" s="28">
        <v>63.14</v>
      </c>
      <c r="E14" s="28">
        <v>497.25479999999999</v>
      </c>
      <c r="F14" s="28">
        <v>-29.24</v>
      </c>
      <c r="G14" s="27"/>
    </row>
    <row r="15" spans="1:9">
      <c r="A15" s="28" t="s">
        <v>7</v>
      </c>
      <c r="B15" s="28" t="s">
        <v>8</v>
      </c>
      <c r="C15" s="28" t="s">
        <v>8</v>
      </c>
      <c r="D15" s="28">
        <v>63.27</v>
      </c>
      <c r="E15" s="28">
        <v>497.2765</v>
      </c>
      <c r="F15" s="28">
        <v>-28.91</v>
      </c>
      <c r="G15" s="27"/>
    </row>
    <row r="16" spans="1:9">
      <c r="A16" s="28" t="s">
        <v>11</v>
      </c>
      <c r="B16" s="28" t="s">
        <v>12</v>
      </c>
      <c r="C16" s="28" t="s">
        <v>13</v>
      </c>
      <c r="D16" s="28">
        <v>63.42</v>
      </c>
      <c r="E16" s="28">
        <v>497.30149999999998</v>
      </c>
      <c r="F16" s="28">
        <v>-29.23</v>
      </c>
      <c r="G16" s="27"/>
    </row>
    <row r="17" spans="1:7">
      <c r="A17" s="28" t="s">
        <v>11</v>
      </c>
      <c r="B17" s="28" t="s">
        <v>12</v>
      </c>
      <c r="C17" s="28" t="s">
        <v>13</v>
      </c>
      <c r="D17" s="28">
        <v>63.62</v>
      </c>
      <c r="E17" s="28">
        <v>497.33479999999997</v>
      </c>
      <c r="F17" s="28">
        <v>-29.1</v>
      </c>
      <c r="G17" s="27"/>
    </row>
    <row r="18" spans="1:7">
      <c r="A18" s="28" t="s">
        <v>11</v>
      </c>
      <c r="B18" s="28" t="s">
        <v>12</v>
      </c>
      <c r="C18" s="28" t="s">
        <v>13</v>
      </c>
      <c r="D18" s="28">
        <v>63.89</v>
      </c>
      <c r="E18" s="28">
        <v>497.38240000000002</v>
      </c>
      <c r="F18" s="28">
        <v>-30.02</v>
      </c>
      <c r="G18" s="27"/>
    </row>
    <row r="19" spans="1:7">
      <c r="A19" s="28" t="s">
        <v>11</v>
      </c>
      <c r="B19" s="28" t="s">
        <v>12</v>
      </c>
      <c r="C19" s="28" t="s">
        <v>13</v>
      </c>
      <c r="D19" s="28">
        <v>64.17</v>
      </c>
      <c r="E19" s="28">
        <v>497.51179999999999</v>
      </c>
      <c r="F19" s="28">
        <v>-29.94</v>
      </c>
      <c r="G19" s="27"/>
    </row>
    <row r="20" spans="1:7">
      <c r="A20" s="28" t="s">
        <v>14</v>
      </c>
      <c r="B20" s="28" t="s">
        <v>15</v>
      </c>
      <c r="C20" s="28" t="s">
        <v>15</v>
      </c>
      <c r="D20" s="28">
        <v>64.34</v>
      </c>
      <c r="E20" s="28">
        <v>497.59030000000001</v>
      </c>
      <c r="F20" s="28">
        <v>-28.93</v>
      </c>
      <c r="G20" s="27"/>
    </row>
    <row r="21" spans="1:7">
      <c r="A21" s="28" t="s">
        <v>14</v>
      </c>
      <c r="B21" s="28" t="s">
        <v>15</v>
      </c>
      <c r="C21" s="28" t="s">
        <v>15</v>
      </c>
      <c r="D21" s="28">
        <v>64.510000000000005</v>
      </c>
      <c r="E21" s="28">
        <v>497.66879999999998</v>
      </c>
      <c r="F21" s="28">
        <v>-30.36</v>
      </c>
      <c r="G21" s="27"/>
    </row>
    <row r="22" spans="1:7">
      <c r="A22" s="28" t="s">
        <v>14</v>
      </c>
      <c r="B22" s="28" t="s">
        <v>15</v>
      </c>
      <c r="C22" s="28" t="s">
        <v>15</v>
      </c>
      <c r="D22" s="28">
        <v>64.77</v>
      </c>
      <c r="E22" s="28">
        <v>497.7867</v>
      </c>
      <c r="F22" s="28">
        <v>-29.15</v>
      </c>
      <c r="G22" s="27"/>
    </row>
    <row r="23" spans="1:7">
      <c r="A23" s="28" t="s">
        <v>14</v>
      </c>
      <c r="B23" s="28" t="s">
        <v>15</v>
      </c>
      <c r="C23" s="28" t="s">
        <v>15</v>
      </c>
      <c r="D23" s="28">
        <v>65.02</v>
      </c>
      <c r="E23" s="28">
        <v>497.85680000000002</v>
      </c>
      <c r="F23" s="28">
        <v>-29.78</v>
      </c>
      <c r="G23" s="27"/>
    </row>
    <row r="24" spans="1:7">
      <c r="A24" s="28" t="s">
        <v>14</v>
      </c>
      <c r="B24" s="28" t="s">
        <v>15</v>
      </c>
      <c r="C24" s="28" t="s">
        <v>15</v>
      </c>
      <c r="D24" s="28">
        <v>65.31</v>
      </c>
      <c r="E24" s="28">
        <v>497.93819999999999</v>
      </c>
      <c r="F24" s="28">
        <v>-29.6</v>
      </c>
      <c r="G24" s="27"/>
    </row>
    <row r="25" spans="1:7">
      <c r="A25" s="28" t="s">
        <v>14</v>
      </c>
      <c r="B25" s="28" t="s">
        <v>15</v>
      </c>
      <c r="C25" s="28" t="s">
        <v>15</v>
      </c>
      <c r="D25" s="28">
        <v>65.31</v>
      </c>
      <c r="E25" s="28">
        <v>497.93819999999999</v>
      </c>
      <c r="F25" s="28">
        <v>-28.84</v>
      </c>
      <c r="G25" s="27"/>
    </row>
    <row r="26" spans="1:7">
      <c r="A26" s="28" t="s">
        <v>14</v>
      </c>
      <c r="B26" s="28" t="s">
        <v>15</v>
      </c>
      <c r="C26" s="28" t="s">
        <v>15</v>
      </c>
      <c r="D26" s="28">
        <v>65.59</v>
      </c>
      <c r="E26" s="28">
        <v>498.01679999999999</v>
      </c>
      <c r="F26" s="28">
        <v>-28.95</v>
      </c>
      <c r="G26" s="27"/>
    </row>
    <row r="27" spans="1:7">
      <c r="A27" s="28" t="s">
        <v>14</v>
      </c>
      <c r="B27" s="28" t="s">
        <v>15</v>
      </c>
      <c r="C27" s="28" t="s">
        <v>15</v>
      </c>
      <c r="D27" s="28">
        <v>65.87</v>
      </c>
      <c r="E27" s="28">
        <v>498.09539999999998</v>
      </c>
      <c r="F27" s="28">
        <v>-29.02</v>
      </c>
      <c r="G27" s="27"/>
    </row>
    <row r="28" spans="1:7">
      <c r="A28" s="28" t="s">
        <v>14</v>
      </c>
      <c r="B28" s="28" t="s">
        <v>15</v>
      </c>
      <c r="C28" s="28" t="s">
        <v>15</v>
      </c>
      <c r="D28" s="28">
        <v>65.959999999999994</v>
      </c>
      <c r="E28" s="28">
        <v>498.12060000000002</v>
      </c>
      <c r="F28" s="28">
        <v>-29.64</v>
      </c>
      <c r="G28" s="27"/>
    </row>
    <row r="29" spans="1:7">
      <c r="A29" s="28" t="s">
        <v>14</v>
      </c>
      <c r="B29" s="28" t="s">
        <v>15</v>
      </c>
      <c r="C29" s="28" t="s">
        <v>15</v>
      </c>
      <c r="D29" s="28">
        <v>66.12</v>
      </c>
      <c r="E29" s="28">
        <v>498.16559999999998</v>
      </c>
      <c r="F29" s="28">
        <v>-29.5</v>
      </c>
      <c r="G29" s="27"/>
    </row>
    <row r="30" spans="1:7">
      <c r="A30" s="28" t="s">
        <v>14</v>
      </c>
      <c r="B30" s="28" t="s">
        <v>15</v>
      </c>
      <c r="C30" s="28" t="s">
        <v>15</v>
      </c>
      <c r="D30" s="28">
        <v>66.36</v>
      </c>
      <c r="E30" s="28">
        <v>498.23329999999999</v>
      </c>
      <c r="F30" s="28">
        <v>-28.95</v>
      </c>
      <c r="G30" s="27"/>
    </row>
    <row r="31" spans="1:7">
      <c r="A31" s="28" t="s">
        <v>14</v>
      </c>
      <c r="B31" s="28" t="s">
        <v>15</v>
      </c>
      <c r="C31" s="28" t="s">
        <v>15</v>
      </c>
      <c r="D31" s="28">
        <v>66.650000000000006</v>
      </c>
      <c r="E31" s="28">
        <v>498.31529999999998</v>
      </c>
      <c r="F31" s="28">
        <v>-29.59</v>
      </c>
      <c r="G31" s="27"/>
    </row>
    <row r="32" spans="1:7">
      <c r="A32" s="28" t="s">
        <v>14</v>
      </c>
      <c r="B32" s="28" t="s">
        <v>15</v>
      </c>
      <c r="C32" s="28" t="s">
        <v>15</v>
      </c>
      <c r="D32" s="28">
        <v>66.900000000000006</v>
      </c>
      <c r="E32" s="28">
        <v>498.38600000000002</v>
      </c>
      <c r="F32" s="28">
        <v>-29.8</v>
      </c>
      <c r="G32" s="27"/>
    </row>
    <row r="33" spans="1:7">
      <c r="A33" s="28" t="s">
        <v>14</v>
      </c>
      <c r="B33" s="28" t="s">
        <v>15</v>
      </c>
      <c r="C33" s="28" t="s">
        <v>15</v>
      </c>
      <c r="D33" s="28">
        <v>66.930000000000007</v>
      </c>
      <c r="E33" s="28">
        <v>498.39449999999999</v>
      </c>
      <c r="F33" s="28">
        <v>-29.43</v>
      </c>
      <c r="G33" s="27"/>
    </row>
    <row r="34" spans="1:7">
      <c r="A34" s="28" t="s">
        <v>14</v>
      </c>
      <c r="B34" s="28" t="s">
        <v>15</v>
      </c>
      <c r="C34" s="28" t="s">
        <v>15</v>
      </c>
      <c r="D34" s="28">
        <v>67.19</v>
      </c>
      <c r="E34" s="28">
        <v>498.46800000000002</v>
      </c>
      <c r="F34" s="28">
        <v>-30.2</v>
      </c>
      <c r="G34" s="27"/>
    </row>
    <row r="35" spans="1:7">
      <c r="A35" s="28" t="s">
        <v>14</v>
      </c>
      <c r="B35" s="28" t="s">
        <v>15</v>
      </c>
      <c r="C35" s="28" t="s">
        <v>15</v>
      </c>
      <c r="D35" s="28">
        <v>67.22</v>
      </c>
      <c r="E35" s="28">
        <v>498.47649999999999</v>
      </c>
      <c r="F35" s="28">
        <v>-29.18</v>
      </c>
      <c r="G35" s="27"/>
    </row>
    <row r="36" spans="1:7">
      <c r="A36" s="28" t="s">
        <v>14</v>
      </c>
      <c r="B36" s="28" t="s">
        <v>15</v>
      </c>
      <c r="C36" s="28" t="s">
        <v>15</v>
      </c>
      <c r="D36" s="28">
        <v>67.540000000000006</v>
      </c>
      <c r="E36" s="28">
        <v>498.56700000000001</v>
      </c>
      <c r="F36" s="28">
        <v>-29.54</v>
      </c>
      <c r="G36" s="27"/>
    </row>
    <row r="37" spans="1:7">
      <c r="A37" s="28" t="s">
        <v>14</v>
      </c>
      <c r="B37" s="28" t="s">
        <v>15</v>
      </c>
      <c r="C37" s="28" t="s">
        <v>15</v>
      </c>
      <c r="D37" s="28">
        <v>67.790000000000006</v>
      </c>
      <c r="E37" s="28">
        <v>498.62419999999997</v>
      </c>
      <c r="F37" s="28">
        <v>-30.19</v>
      </c>
      <c r="G37" s="27"/>
    </row>
    <row r="38" spans="1:7">
      <c r="A38" s="28" t="s">
        <v>14</v>
      </c>
      <c r="B38" s="28" t="s">
        <v>15</v>
      </c>
      <c r="C38" s="28" t="s">
        <v>15</v>
      </c>
      <c r="D38" s="28">
        <v>67.989999999999995</v>
      </c>
      <c r="E38" s="28">
        <v>498.66359999999997</v>
      </c>
      <c r="F38" s="28">
        <v>-28.96</v>
      </c>
      <c r="G38" s="27"/>
    </row>
    <row r="39" spans="1:7">
      <c r="A39" s="28" t="s">
        <v>14</v>
      </c>
      <c r="B39" s="28" t="s">
        <v>15</v>
      </c>
      <c r="C39" s="28" t="s">
        <v>15</v>
      </c>
      <c r="D39" s="28">
        <v>68.290000000000006</v>
      </c>
      <c r="E39" s="28">
        <v>498.7226</v>
      </c>
      <c r="F39" s="28">
        <v>-29.82</v>
      </c>
      <c r="G39" s="27"/>
    </row>
    <row r="40" spans="1:7">
      <c r="A40" s="28" t="s">
        <v>14</v>
      </c>
      <c r="B40" s="28" t="s">
        <v>15</v>
      </c>
      <c r="C40" s="28" t="s">
        <v>15</v>
      </c>
      <c r="D40" s="28">
        <v>68.540000000000006</v>
      </c>
      <c r="E40" s="28">
        <v>498.77190000000002</v>
      </c>
      <c r="F40" s="28">
        <v>-29.96</v>
      </c>
      <c r="G40" s="27"/>
    </row>
    <row r="41" spans="1:7">
      <c r="A41" s="28" t="s">
        <v>14</v>
      </c>
      <c r="B41" s="28" t="s">
        <v>15</v>
      </c>
      <c r="C41" s="28" t="s">
        <v>15</v>
      </c>
      <c r="D41" s="28">
        <v>68.81</v>
      </c>
      <c r="E41" s="28">
        <v>498.82499999999999</v>
      </c>
      <c r="F41" s="28">
        <v>-30.69</v>
      </c>
      <c r="G41" s="27"/>
    </row>
    <row r="42" spans="1:7">
      <c r="A42" s="28" t="s">
        <v>14</v>
      </c>
      <c r="B42" s="28" t="s">
        <v>15</v>
      </c>
      <c r="C42" s="28" t="s">
        <v>15</v>
      </c>
      <c r="D42" s="28">
        <v>69.31</v>
      </c>
      <c r="E42" s="28">
        <v>498.92349999999999</v>
      </c>
      <c r="F42" s="28">
        <v>-29.86</v>
      </c>
      <c r="G42" s="27"/>
    </row>
    <row r="43" spans="1:7">
      <c r="A43" s="28" t="s">
        <v>14</v>
      </c>
      <c r="B43" s="28" t="s">
        <v>15</v>
      </c>
      <c r="C43" s="28" t="s">
        <v>15</v>
      </c>
      <c r="D43" s="28">
        <v>69.81</v>
      </c>
      <c r="E43" s="28">
        <v>499.03120000000001</v>
      </c>
      <c r="F43" s="28">
        <v>-30.47</v>
      </c>
      <c r="G43" s="27"/>
    </row>
    <row r="44" spans="1:7">
      <c r="A44" s="28" t="s">
        <v>14</v>
      </c>
      <c r="B44" s="28" t="s">
        <v>15</v>
      </c>
      <c r="C44" s="28" t="s">
        <v>15</v>
      </c>
      <c r="D44" s="28">
        <v>70.040000000000006</v>
      </c>
      <c r="E44" s="28">
        <v>499.0942</v>
      </c>
      <c r="F44" s="28">
        <v>-29.9</v>
      </c>
      <c r="G44" s="27"/>
    </row>
    <row r="45" spans="1:7">
      <c r="A45" s="28" t="s">
        <v>14</v>
      </c>
      <c r="B45" s="28" t="s">
        <v>15</v>
      </c>
      <c r="C45" s="28" t="s">
        <v>15</v>
      </c>
      <c r="D45" s="28">
        <v>70.290000000000006</v>
      </c>
      <c r="E45" s="28">
        <v>499.16269999999997</v>
      </c>
      <c r="F45" s="28">
        <v>-29.52</v>
      </c>
      <c r="G45" s="27"/>
    </row>
    <row r="46" spans="1:7">
      <c r="A46" s="28" t="s">
        <v>14</v>
      </c>
      <c r="B46" s="28" t="s">
        <v>15</v>
      </c>
      <c r="C46" s="28" t="s">
        <v>15</v>
      </c>
      <c r="D46" s="28">
        <v>70.52</v>
      </c>
      <c r="E46" s="28">
        <v>499.22570000000002</v>
      </c>
      <c r="F46" s="28">
        <v>-29.27</v>
      </c>
      <c r="G46" s="27"/>
    </row>
    <row r="47" spans="1:7">
      <c r="A47" s="28" t="s">
        <v>14</v>
      </c>
      <c r="B47" s="28" t="s">
        <v>15</v>
      </c>
      <c r="C47" s="28" t="s">
        <v>15</v>
      </c>
      <c r="D47" s="28">
        <v>70.8</v>
      </c>
      <c r="E47" s="28">
        <v>499.30250000000001</v>
      </c>
      <c r="F47" s="28">
        <v>-30.12</v>
      </c>
      <c r="G47" s="27"/>
    </row>
    <row r="48" spans="1:7">
      <c r="A48" s="28" t="s">
        <v>14</v>
      </c>
      <c r="B48" s="28" t="s">
        <v>15</v>
      </c>
      <c r="C48" s="28" t="s">
        <v>15</v>
      </c>
      <c r="D48" s="28">
        <v>70.95</v>
      </c>
      <c r="E48" s="28">
        <v>499.34359999999998</v>
      </c>
      <c r="F48" s="28">
        <v>-29.31</v>
      </c>
      <c r="G48" s="27"/>
    </row>
    <row r="49" spans="1:7">
      <c r="A49" s="28" t="s">
        <v>14</v>
      </c>
      <c r="B49" s="28" t="s">
        <v>15</v>
      </c>
      <c r="C49" s="28" t="s">
        <v>15</v>
      </c>
      <c r="D49" s="28">
        <v>71.040000000000006</v>
      </c>
      <c r="E49" s="28">
        <v>499.3682</v>
      </c>
      <c r="F49" s="28">
        <v>-30.18</v>
      </c>
      <c r="G49" s="27"/>
    </row>
    <row r="50" spans="1:7">
      <c r="A50" s="28" t="s">
        <v>14</v>
      </c>
      <c r="B50" s="28" t="s">
        <v>15</v>
      </c>
      <c r="C50" s="28" t="s">
        <v>15</v>
      </c>
      <c r="D50" s="28">
        <v>71.290000000000006</v>
      </c>
      <c r="E50" s="28">
        <v>499.42759999999998</v>
      </c>
      <c r="F50" s="28">
        <v>-30.58</v>
      </c>
      <c r="G50" s="27"/>
    </row>
    <row r="51" spans="1:7">
      <c r="A51" s="30" t="s">
        <v>14</v>
      </c>
      <c r="B51" s="30" t="s">
        <v>16</v>
      </c>
      <c r="C51" s="31" t="s">
        <v>17</v>
      </c>
      <c r="D51" s="30">
        <v>71.41</v>
      </c>
      <c r="E51" s="30">
        <v>499.45139999999998</v>
      </c>
      <c r="F51" s="30">
        <v>-30.314500896969697</v>
      </c>
    </row>
    <row r="52" spans="1:7">
      <c r="A52" s="29" t="s">
        <v>14</v>
      </c>
      <c r="B52" s="29" t="s">
        <v>15</v>
      </c>
      <c r="C52" s="28" t="s">
        <v>17</v>
      </c>
      <c r="D52" s="29">
        <v>71.489999999999995</v>
      </c>
      <c r="E52" s="29">
        <v>499.46730000000002</v>
      </c>
      <c r="F52" s="29">
        <v>-30.04</v>
      </c>
    </row>
    <row r="53" spans="1:7">
      <c r="A53" s="30" t="s">
        <v>14</v>
      </c>
      <c r="B53" s="30" t="s">
        <v>16</v>
      </c>
      <c r="C53" s="31" t="s">
        <v>17</v>
      </c>
      <c r="D53" s="30">
        <v>71.569999999999993</v>
      </c>
      <c r="E53" s="30">
        <v>499.48329999999999</v>
      </c>
      <c r="F53" s="30">
        <v>-30.480917372727276</v>
      </c>
    </row>
    <row r="54" spans="1:7">
      <c r="A54" s="30" t="s">
        <v>14</v>
      </c>
      <c r="B54" s="30" t="s">
        <v>15</v>
      </c>
      <c r="C54" s="31" t="s">
        <v>17</v>
      </c>
      <c r="D54" s="30">
        <v>71.72</v>
      </c>
      <c r="E54" s="30">
        <v>499.51310000000001</v>
      </c>
      <c r="F54" s="30">
        <v>-30.662746654545451</v>
      </c>
    </row>
    <row r="55" spans="1:7">
      <c r="A55" s="29" t="s">
        <v>14</v>
      </c>
      <c r="B55" s="29" t="s">
        <v>16</v>
      </c>
      <c r="C55" s="28" t="s">
        <v>17</v>
      </c>
      <c r="D55" s="29">
        <v>71.73</v>
      </c>
      <c r="E55" s="29">
        <v>499.51510000000002</v>
      </c>
      <c r="F55" s="29">
        <v>-31.1</v>
      </c>
    </row>
    <row r="56" spans="1:7">
      <c r="A56" s="30" t="s">
        <v>14</v>
      </c>
      <c r="B56" s="30" t="s">
        <v>15</v>
      </c>
      <c r="C56" s="31" t="s">
        <v>17</v>
      </c>
      <c r="D56" s="30">
        <v>71.87</v>
      </c>
      <c r="E56" s="30">
        <v>499.54289999999997</v>
      </c>
      <c r="F56" s="30">
        <v>-30.688253784848484</v>
      </c>
    </row>
    <row r="57" spans="1:7">
      <c r="A57" s="29" t="s">
        <v>14</v>
      </c>
      <c r="B57" s="29" t="s">
        <v>15</v>
      </c>
      <c r="C57" s="28" t="s">
        <v>17</v>
      </c>
      <c r="D57" s="29">
        <v>72.03</v>
      </c>
      <c r="E57" s="29">
        <v>499.57479999999998</v>
      </c>
      <c r="F57" s="29">
        <v>-30.52</v>
      </c>
    </row>
    <row r="58" spans="1:7">
      <c r="A58" s="30" t="s">
        <v>14</v>
      </c>
      <c r="B58" s="30" t="s">
        <v>15</v>
      </c>
      <c r="C58" s="31" t="s">
        <v>17</v>
      </c>
      <c r="D58" s="30">
        <v>72.069999999993399</v>
      </c>
      <c r="E58" s="30">
        <v>499.58269999999999</v>
      </c>
      <c r="F58" s="30">
        <v>-30.587277515151513</v>
      </c>
    </row>
    <row r="59" spans="1:7">
      <c r="A59" s="29" t="s">
        <v>14</v>
      </c>
      <c r="B59" s="29" t="s">
        <v>15</v>
      </c>
      <c r="C59" s="28" t="s">
        <v>17</v>
      </c>
      <c r="D59" s="29">
        <v>72.08</v>
      </c>
      <c r="E59" s="29">
        <v>499.5847</v>
      </c>
      <c r="F59" s="29">
        <v>-32.57</v>
      </c>
    </row>
    <row r="60" spans="1:7">
      <c r="A60" s="30" t="s">
        <v>14</v>
      </c>
      <c r="B60" s="30" t="s">
        <v>15</v>
      </c>
      <c r="C60" s="31" t="s">
        <v>17</v>
      </c>
      <c r="D60" s="30">
        <v>72.22</v>
      </c>
      <c r="E60" s="30">
        <v>499.61259999999999</v>
      </c>
      <c r="F60" s="30">
        <v>-30.751600827272725</v>
      </c>
    </row>
    <row r="61" spans="1:7">
      <c r="A61" s="29" t="s">
        <v>14</v>
      </c>
      <c r="B61" s="29" t="s">
        <v>15</v>
      </c>
      <c r="C61" s="28" t="s">
        <v>17</v>
      </c>
      <c r="D61" s="29">
        <v>72.260000000000005</v>
      </c>
      <c r="E61" s="29">
        <v>499.62049999999999</v>
      </c>
      <c r="F61" s="29">
        <v>-32.299999999999997</v>
      </c>
    </row>
    <row r="62" spans="1:7">
      <c r="A62" s="30" t="s">
        <v>14</v>
      </c>
      <c r="B62" s="30" t="s">
        <v>15</v>
      </c>
      <c r="C62" s="31" t="s">
        <v>17</v>
      </c>
      <c r="D62" s="30">
        <v>72.359999999994784</v>
      </c>
      <c r="E62" s="30">
        <v>499.6404</v>
      </c>
      <c r="F62" s="30">
        <v>-30.874782406060607</v>
      </c>
    </row>
    <row r="63" spans="1:7">
      <c r="A63" s="30" t="s">
        <v>14</v>
      </c>
      <c r="B63" s="30" t="s">
        <v>15</v>
      </c>
      <c r="C63" s="31" t="s">
        <v>17</v>
      </c>
      <c r="D63" s="30">
        <v>72.48</v>
      </c>
      <c r="E63" s="30">
        <v>499.66430000000003</v>
      </c>
      <c r="F63" s="30">
        <v>-30.894107703030301</v>
      </c>
    </row>
    <row r="64" spans="1:7">
      <c r="A64" s="29" t="s">
        <v>14</v>
      </c>
      <c r="B64" s="29" t="s">
        <v>16</v>
      </c>
      <c r="C64" s="28" t="s">
        <v>17</v>
      </c>
      <c r="D64" s="29">
        <v>72.540000000000006</v>
      </c>
      <c r="E64" s="29">
        <v>499.67619999999999</v>
      </c>
      <c r="F64" s="29">
        <v>-32.22</v>
      </c>
    </row>
    <row r="65" spans="1:10">
      <c r="A65" s="30" t="s">
        <v>14</v>
      </c>
      <c r="B65" s="30" t="s">
        <v>16</v>
      </c>
      <c r="C65" s="31" t="s">
        <v>17</v>
      </c>
      <c r="D65" s="30">
        <v>72.619999999996026</v>
      </c>
      <c r="E65" s="30">
        <v>499.69209999999998</v>
      </c>
      <c r="F65" s="30">
        <v>-30.717055563636357</v>
      </c>
    </row>
    <row r="66" spans="1:10">
      <c r="A66" s="30" t="s">
        <v>14</v>
      </c>
      <c r="B66" s="30" t="s">
        <v>16</v>
      </c>
      <c r="C66" s="31" t="s">
        <v>17</v>
      </c>
      <c r="D66" s="30">
        <v>72.769999999996742</v>
      </c>
      <c r="E66" s="30">
        <v>499.72199999999998</v>
      </c>
      <c r="F66" s="30">
        <v>-30.614040454545453</v>
      </c>
    </row>
    <row r="67" spans="1:10">
      <c r="A67" s="29" t="s">
        <v>14</v>
      </c>
      <c r="B67" s="29" t="s">
        <v>16</v>
      </c>
      <c r="C67" s="28" t="s">
        <v>17</v>
      </c>
      <c r="D67" s="29">
        <v>72.83</v>
      </c>
      <c r="E67" s="29">
        <v>499.73390000000001</v>
      </c>
      <c r="F67" s="29">
        <v>-31.55</v>
      </c>
    </row>
    <row r="68" spans="1:10">
      <c r="A68" s="30" t="s">
        <v>14</v>
      </c>
      <c r="B68" s="30" t="s">
        <v>16</v>
      </c>
      <c r="C68" s="31" t="s">
        <v>17</v>
      </c>
      <c r="D68" s="30">
        <v>72.889999999997315</v>
      </c>
      <c r="E68" s="30">
        <v>499.74579999999997</v>
      </c>
      <c r="F68" s="30">
        <v>-30.542903133333333</v>
      </c>
    </row>
    <row r="69" spans="1:10">
      <c r="A69" s="30" t="s">
        <v>14</v>
      </c>
      <c r="B69" s="30" t="s">
        <v>16</v>
      </c>
      <c r="C69" s="31" t="s">
        <v>17</v>
      </c>
      <c r="D69" s="30">
        <v>73.039999999998031</v>
      </c>
      <c r="E69" s="30">
        <v>499.77569999999997</v>
      </c>
      <c r="F69" s="30">
        <v>-30.13457814545454</v>
      </c>
    </row>
    <row r="70" spans="1:10">
      <c r="A70" s="29" t="s">
        <v>14</v>
      </c>
      <c r="B70" s="29" t="s">
        <v>16</v>
      </c>
      <c r="C70" s="28" t="s">
        <v>17</v>
      </c>
      <c r="D70" s="29">
        <v>73.13</v>
      </c>
      <c r="E70" s="29">
        <v>499.79360000000003</v>
      </c>
      <c r="F70" s="29">
        <v>-32.9</v>
      </c>
    </row>
    <row r="71" spans="1:10">
      <c r="A71" s="30" t="s">
        <v>14</v>
      </c>
      <c r="B71" s="30" t="s">
        <v>16</v>
      </c>
      <c r="C71" s="31" t="s">
        <v>17</v>
      </c>
      <c r="D71" s="30">
        <v>73.189999999998747</v>
      </c>
      <c r="E71" s="30">
        <v>499.80549999999999</v>
      </c>
      <c r="F71" s="30">
        <v>-30.830343260606053</v>
      </c>
    </row>
    <row r="72" spans="1:10">
      <c r="A72" s="29" t="s">
        <v>14</v>
      </c>
      <c r="B72" s="29" t="s">
        <v>16</v>
      </c>
      <c r="C72" s="28" t="s">
        <v>17</v>
      </c>
      <c r="D72" s="29">
        <v>73.3</v>
      </c>
      <c r="E72" s="29">
        <v>499.82749999999999</v>
      </c>
      <c r="F72" s="29">
        <v>-31.7</v>
      </c>
      <c r="G72" s="24"/>
    </row>
    <row r="73" spans="1:10">
      <c r="A73" s="29" t="s">
        <v>14</v>
      </c>
      <c r="B73" s="29" t="s">
        <v>16</v>
      </c>
      <c r="C73" s="28" t="s">
        <v>17</v>
      </c>
      <c r="D73" s="29">
        <v>73.38</v>
      </c>
      <c r="E73" s="29">
        <v>499.84350000000001</v>
      </c>
      <c r="F73" s="29">
        <v>-30.79</v>
      </c>
      <c r="G73" s="24"/>
    </row>
    <row r="74" spans="1:10">
      <c r="A74" s="30" t="s">
        <v>14</v>
      </c>
      <c r="B74" s="30" t="s">
        <v>16</v>
      </c>
      <c r="C74" s="31" t="s">
        <v>17</v>
      </c>
      <c r="D74" s="30">
        <v>73.389999999999702</v>
      </c>
      <c r="E74" s="30">
        <v>499.84550000000002</v>
      </c>
      <c r="F74" s="30">
        <v>-30.580342272727272</v>
      </c>
      <c r="G74" s="24"/>
    </row>
    <row r="75" spans="1:10">
      <c r="A75" s="30" t="s">
        <v>14</v>
      </c>
      <c r="B75" s="30" t="s">
        <v>16</v>
      </c>
      <c r="C75" s="31" t="s">
        <v>17</v>
      </c>
      <c r="D75" s="30">
        <v>73.540000000000418</v>
      </c>
      <c r="E75" s="30">
        <v>499.87549999999999</v>
      </c>
      <c r="F75" s="30">
        <v>-30.635649272727271</v>
      </c>
      <c r="G75" s="24"/>
    </row>
    <row r="76" spans="1:10">
      <c r="A76" s="30" t="s">
        <v>14</v>
      </c>
      <c r="B76" s="30" t="s">
        <v>16</v>
      </c>
      <c r="C76" s="31" t="s">
        <v>17</v>
      </c>
      <c r="D76" s="30">
        <v>73.690000000001135</v>
      </c>
      <c r="E76" s="30">
        <v>499.90550000000002</v>
      </c>
      <c r="F76" s="30">
        <v>-30.476127093939397</v>
      </c>
      <c r="G76" s="24"/>
    </row>
    <row r="77" spans="1:10">
      <c r="A77" s="30" t="s">
        <v>14</v>
      </c>
      <c r="B77" s="30" t="s">
        <v>16</v>
      </c>
      <c r="C77" s="31" t="s">
        <v>17</v>
      </c>
      <c r="D77" s="30">
        <v>73.840000000001851</v>
      </c>
      <c r="E77" s="30">
        <v>499.93563953488257</v>
      </c>
      <c r="F77" s="30">
        <v>-30.782224096969692</v>
      </c>
      <c r="G77" s="24"/>
    </row>
    <row r="78" spans="1:10">
      <c r="A78" s="30" t="s">
        <v>14</v>
      </c>
      <c r="B78" s="30" t="s">
        <v>16</v>
      </c>
      <c r="C78" s="31" t="s">
        <v>17</v>
      </c>
      <c r="D78" s="30">
        <v>73.990000000002567</v>
      </c>
      <c r="E78" s="30">
        <v>499.96581395348579</v>
      </c>
      <c r="F78" s="30">
        <v>-28.464347272727274</v>
      </c>
      <c r="G78" s="82" t="s">
        <v>18</v>
      </c>
      <c r="H78" s="82"/>
      <c r="I78" s="82"/>
      <c r="J78" s="82"/>
    </row>
    <row r="79" spans="1:10">
      <c r="A79" s="30" t="s">
        <v>14</v>
      </c>
      <c r="B79" s="30" t="s">
        <v>16</v>
      </c>
      <c r="C79" s="31" t="s">
        <v>17</v>
      </c>
      <c r="D79" s="30">
        <v>74.160000000003379</v>
      </c>
      <c r="E79" s="30">
        <v>500.00001162790278</v>
      </c>
      <c r="F79" s="30">
        <v>-31.201129909090909</v>
      </c>
      <c r="G79" s="24"/>
    </row>
    <row r="80" spans="1:10">
      <c r="A80" s="30" t="s">
        <v>14</v>
      </c>
      <c r="B80" s="30" t="s">
        <v>16</v>
      </c>
      <c r="C80" s="31" t="s">
        <v>17</v>
      </c>
      <c r="D80" s="30">
        <v>74.320000000004143</v>
      </c>
      <c r="E80" s="30">
        <v>500.03219767441288</v>
      </c>
      <c r="F80" s="30">
        <v>-30.875120454545453</v>
      </c>
      <c r="G80" s="24"/>
    </row>
    <row r="81" spans="1:10">
      <c r="A81" s="30" t="s">
        <v>14</v>
      </c>
      <c r="B81" s="30" t="s">
        <v>16</v>
      </c>
      <c r="C81" s="31" t="s">
        <v>17</v>
      </c>
      <c r="D81" s="30">
        <v>74.470000000004859</v>
      </c>
      <c r="E81" s="30">
        <v>500.06237209301611</v>
      </c>
      <c r="F81" s="30">
        <v>-29.269683272727274</v>
      </c>
      <c r="G81" s="82" t="s">
        <v>18</v>
      </c>
      <c r="H81" s="82"/>
      <c r="I81" s="82"/>
      <c r="J81" s="82"/>
    </row>
    <row r="82" spans="1:10">
      <c r="A82" s="30" t="s">
        <v>14</v>
      </c>
      <c r="B82" s="30" t="s">
        <v>16</v>
      </c>
      <c r="C82" s="31" t="s">
        <v>17</v>
      </c>
      <c r="D82" s="30">
        <v>74.620000000005575</v>
      </c>
      <c r="E82" s="30">
        <v>500.09254651161933</v>
      </c>
      <c r="F82" s="30">
        <v>-31.208676366666666</v>
      </c>
      <c r="G82" s="24"/>
    </row>
    <row r="83" spans="1:10">
      <c r="A83" s="30" t="s">
        <v>14</v>
      </c>
      <c r="B83" s="30" t="s">
        <v>16</v>
      </c>
      <c r="C83" s="31" t="s">
        <v>17</v>
      </c>
      <c r="D83" s="30">
        <v>74.770000000006291</v>
      </c>
      <c r="E83" s="30">
        <v>500.12272093022256</v>
      </c>
      <c r="F83" s="30">
        <v>-31.233113121212117</v>
      </c>
      <c r="G83" s="24"/>
    </row>
    <row r="84" spans="1:10">
      <c r="A84" s="30" t="s">
        <v>14</v>
      </c>
      <c r="B84" s="30" t="s">
        <v>16</v>
      </c>
      <c r="C84" s="31" t="s">
        <v>17</v>
      </c>
      <c r="D84" s="30">
        <v>74.920000000007008</v>
      </c>
      <c r="E84" s="30">
        <v>500.15289534882578</v>
      </c>
      <c r="F84" s="30">
        <v>-30.919482381818177</v>
      </c>
      <c r="G84" s="24"/>
    </row>
    <row r="85" spans="1:10">
      <c r="A85" s="30" t="s">
        <v>14</v>
      </c>
      <c r="B85" s="30" t="s">
        <v>16</v>
      </c>
      <c r="C85" s="31" t="s">
        <v>17</v>
      </c>
      <c r="D85" s="30">
        <v>75.070000000007724</v>
      </c>
      <c r="E85" s="30">
        <v>500.18327565235404</v>
      </c>
      <c r="F85" s="30">
        <v>-30.801103393939393</v>
      </c>
      <c r="G85" s="24"/>
    </row>
    <row r="86" spans="1:10">
      <c r="A86" s="30" t="s">
        <v>14</v>
      </c>
      <c r="B86" s="30" t="s">
        <v>16</v>
      </c>
      <c r="C86" s="31" t="s">
        <v>17</v>
      </c>
      <c r="D86" s="30">
        <v>75.240000000008536</v>
      </c>
      <c r="E86" s="30">
        <v>500.21779443169999</v>
      </c>
      <c r="F86" s="30">
        <v>-28.737721699999994</v>
      </c>
      <c r="G86" s="81" t="s">
        <v>19</v>
      </c>
      <c r="H86" s="81"/>
      <c r="I86" s="81"/>
      <c r="J86" s="81"/>
    </row>
    <row r="87" spans="1:10">
      <c r="A87" s="30" t="s">
        <v>14</v>
      </c>
      <c r="B87" s="30" t="s">
        <v>16</v>
      </c>
      <c r="C87" s="31" t="s">
        <v>17</v>
      </c>
      <c r="D87" s="30">
        <v>75.380000000009204</v>
      </c>
      <c r="E87" s="30">
        <v>500.24622166174959</v>
      </c>
      <c r="F87" s="30">
        <v>-28.314286490909087</v>
      </c>
      <c r="G87" s="81"/>
      <c r="H87" s="81"/>
      <c r="I87" s="81"/>
      <c r="J87" s="81"/>
    </row>
    <row r="88" spans="1:10">
      <c r="A88" s="30" t="s">
        <v>14</v>
      </c>
      <c r="B88" s="30" t="s">
        <v>16</v>
      </c>
      <c r="C88" s="31" t="s">
        <v>17</v>
      </c>
      <c r="D88" s="30">
        <v>75.53000000000992</v>
      </c>
      <c r="E88" s="30">
        <v>500.2766794082313</v>
      </c>
      <c r="F88" s="30">
        <v>-27.948417815151512</v>
      </c>
      <c r="G88" s="81"/>
      <c r="H88" s="81"/>
      <c r="I88" s="81"/>
      <c r="J88" s="81"/>
    </row>
    <row r="89" spans="1:10">
      <c r="A89" s="30" t="s">
        <v>14</v>
      </c>
      <c r="B89" s="30" t="s">
        <v>16</v>
      </c>
      <c r="C89" s="31" t="s">
        <v>17</v>
      </c>
      <c r="D89" s="30">
        <v>75.690000000010684</v>
      </c>
      <c r="E89" s="30">
        <v>500.30916767114513</v>
      </c>
      <c r="F89" s="30">
        <v>-28.194882145454542</v>
      </c>
      <c r="G89" s="81"/>
      <c r="H89" s="81"/>
      <c r="I89" s="81"/>
      <c r="J89" s="81"/>
    </row>
    <row r="90" spans="1:10">
      <c r="A90" s="30" t="s">
        <v>14</v>
      </c>
      <c r="B90" s="30" t="s">
        <v>16</v>
      </c>
      <c r="C90" s="31" t="s">
        <v>17</v>
      </c>
      <c r="D90" s="30">
        <v>75.840000000011401</v>
      </c>
      <c r="E90" s="30">
        <v>500.339651277977</v>
      </c>
      <c r="F90" s="30">
        <v>-28.285175045454547</v>
      </c>
      <c r="G90" s="81"/>
      <c r="H90" s="81"/>
      <c r="I90" s="81"/>
      <c r="J90" s="81"/>
    </row>
    <row r="91" spans="1:10">
      <c r="A91" s="30" t="s">
        <v>14</v>
      </c>
      <c r="B91" s="30" t="s">
        <v>16</v>
      </c>
      <c r="C91" s="31" t="s">
        <v>17</v>
      </c>
      <c r="D91" s="30">
        <v>75.990000000012117</v>
      </c>
      <c r="E91" s="30">
        <v>500.37025269307065</v>
      </c>
      <c r="F91" s="30">
        <v>-27.818675751515144</v>
      </c>
      <c r="G91" s="81"/>
      <c r="H91" s="81"/>
      <c r="I91" s="81"/>
      <c r="J91" s="81"/>
    </row>
    <row r="92" spans="1:10">
      <c r="A92" s="30" t="s">
        <v>14</v>
      </c>
      <c r="B92" s="30" t="s">
        <v>16</v>
      </c>
      <c r="C92" s="31" t="s">
        <v>17</v>
      </c>
      <c r="D92" s="30">
        <v>76.150000000012881</v>
      </c>
      <c r="E92" s="30">
        <v>500.40289420250389</v>
      </c>
      <c r="F92" s="30">
        <v>-27.617239833333329</v>
      </c>
      <c r="G92" s="81"/>
      <c r="H92" s="81"/>
      <c r="I92" s="81"/>
      <c r="J92" s="81"/>
    </row>
    <row r="93" spans="1:10">
      <c r="A93" s="30" t="s">
        <v>14</v>
      </c>
      <c r="B93" s="30" t="s">
        <v>16</v>
      </c>
      <c r="C93" s="31" t="s">
        <v>17</v>
      </c>
      <c r="D93" s="30">
        <v>76.300000000013597</v>
      </c>
      <c r="E93" s="30">
        <v>500.43349561759754</v>
      </c>
      <c r="F93" s="30">
        <v>-30.805579199999997</v>
      </c>
      <c r="G93" s="24"/>
    </row>
    <row r="94" spans="1:10">
      <c r="A94" s="30" t="s">
        <v>20</v>
      </c>
      <c r="B94" s="30" t="s">
        <v>16</v>
      </c>
      <c r="C94" s="31" t="s">
        <v>21</v>
      </c>
      <c r="D94" s="30">
        <v>76.450000000014313</v>
      </c>
      <c r="E94" s="30">
        <v>500.4640970326912</v>
      </c>
      <c r="F94" s="32">
        <f>(F93+F95)/2</f>
        <v>-30.657789600000001</v>
      </c>
      <c r="G94" s="24" t="s">
        <v>22</v>
      </c>
    </row>
    <row r="95" spans="1:10">
      <c r="A95" s="30" t="s">
        <v>20</v>
      </c>
      <c r="B95" s="30" t="s">
        <v>16</v>
      </c>
      <c r="C95" s="31" t="s">
        <v>21</v>
      </c>
      <c r="D95" s="30">
        <v>76.620000000015125</v>
      </c>
      <c r="E95" s="30">
        <v>500.49877863646401</v>
      </c>
      <c r="F95" s="30">
        <v>-30.51</v>
      </c>
      <c r="G95" s="24"/>
    </row>
    <row r="96" spans="1:10">
      <c r="A96" s="30" t="s">
        <v>20</v>
      </c>
      <c r="B96" s="30" t="s">
        <v>16</v>
      </c>
      <c r="C96" s="31" t="s">
        <v>21</v>
      </c>
      <c r="D96" s="30">
        <v>76.770000000015841</v>
      </c>
      <c r="E96" s="30">
        <v>500.52948544032</v>
      </c>
      <c r="F96" s="30">
        <v>-30.73</v>
      </c>
      <c r="G96" s="24"/>
    </row>
    <row r="97" spans="1:7">
      <c r="A97" s="30" t="s">
        <v>20</v>
      </c>
      <c r="B97" s="30" t="s">
        <v>16</v>
      </c>
      <c r="C97" s="31" t="s">
        <v>21</v>
      </c>
      <c r="D97" s="30">
        <v>76.920000000016557</v>
      </c>
      <c r="E97" s="30">
        <v>500.56023188582054</v>
      </c>
      <c r="F97" s="30">
        <v>-30.68</v>
      </c>
      <c r="G97" s="24"/>
    </row>
    <row r="98" spans="1:7">
      <c r="A98" s="30" t="s">
        <v>20</v>
      </c>
      <c r="B98" s="30" t="s">
        <v>16</v>
      </c>
      <c r="C98" s="31" t="s">
        <v>21</v>
      </c>
      <c r="D98" s="30">
        <v>77.080000000017321</v>
      </c>
      <c r="E98" s="30">
        <v>500.59302809435445</v>
      </c>
      <c r="F98" s="30">
        <v>-30.9</v>
      </c>
      <c r="G98" s="24"/>
    </row>
    <row r="99" spans="1:7">
      <c r="A99" s="30" t="s">
        <v>20</v>
      </c>
      <c r="B99" s="30" t="s">
        <v>16</v>
      </c>
      <c r="C99" s="31" t="s">
        <v>21</v>
      </c>
      <c r="D99" s="30">
        <v>77.230000000018038</v>
      </c>
      <c r="E99" s="30">
        <v>500.62377453985499</v>
      </c>
      <c r="F99" s="30">
        <v>-30.88</v>
      </c>
      <c r="G99" s="24"/>
    </row>
    <row r="100" spans="1:7">
      <c r="A100" s="30" t="s">
        <v>20</v>
      </c>
      <c r="B100" s="30" t="s">
        <v>16</v>
      </c>
      <c r="C100" s="31" t="s">
        <v>21</v>
      </c>
      <c r="D100" s="30">
        <v>77.380000000018754</v>
      </c>
      <c r="E100" s="30">
        <v>500.65452098535553</v>
      </c>
      <c r="F100" s="30">
        <v>-30.86</v>
      </c>
      <c r="G100" s="24"/>
    </row>
    <row r="101" spans="1:7">
      <c r="A101" s="30" t="s">
        <v>20</v>
      </c>
      <c r="B101" s="30" t="s">
        <v>16</v>
      </c>
      <c r="C101" s="31" t="s">
        <v>21</v>
      </c>
      <c r="D101" s="30">
        <v>77.510000000019375</v>
      </c>
      <c r="E101" s="30">
        <v>500.68117278517741</v>
      </c>
      <c r="F101" s="30">
        <v>-30.84</v>
      </c>
      <c r="G101" s="24"/>
    </row>
    <row r="102" spans="1:7">
      <c r="A102" s="30" t="s">
        <v>20</v>
      </c>
      <c r="B102" s="30" t="s">
        <v>16</v>
      </c>
      <c r="C102" s="31" t="s">
        <v>21</v>
      </c>
      <c r="D102" s="30">
        <v>77.680000000020186</v>
      </c>
      <c r="E102" s="30">
        <v>500.71618468993927</v>
      </c>
      <c r="F102" s="30">
        <v>-30.84</v>
      </c>
      <c r="G102" s="24"/>
    </row>
    <row r="103" spans="1:7">
      <c r="A103" s="30" t="s">
        <v>20</v>
      </c>
      <c r="B103" s="30" t="s">
        <v>16</v>
      </c>
      <c r="C103" s="31" t="s">
        <v>21</v>
      </c>
      <c r="D103" s="30">
        <v>77.830000000020902</v>
      </c>
      <c r="E103" s="30">
        <v>500.74707754708209</v>
      </c>
      <c r="F103" s="30">
        <v>-30.86</v>
      </c>
      <c r="G103" s="24"/>
    </row>
    <row r="104" spans="1:7">
      <c r="A104" s="30" t="s">
        <v>20</v>
      </c>
      <c r="B104" s="30" t="s">
        <v>16</v>
      </c>
      <c r="C104" s="31" t="s">
        <v>21</v>
      </c>
      <c r="D104" s="30">
        <v>77.990000000021666</v>
      </c>
      <c r="E104" s="30">
        <v>500.78002992803442</v>
      </c>
      <c r="F104" s="30">
        <v>-30.78</v>
      </c>
      <c r="G104" s="24"/>
    </row>
    <row r="105" spans="1:7">
      <c r="A105" s="30" t="s">
        <v>20</v>
      </c>
      <c r="B105" s="30" t="s">
        <v>16</v>
      </c>
      <c r="C105" s="31" t="s">
        <v>21</v>
      </c>
      <c r="D105" s="30">
        <v>78.140000000022383</v>
      </c>
      <c r="E105" s="30">
        <v>500.81092278517724</v>
      </c>
      <c r="F105" s="30">
        <v>-30.92</v>
      </c>
      <c r="G105" s="24"/>
    </row>
    <row r="106" spans="1:7">
      <c r="A106" s="30" t="s">
        <v>20</v>
      </c>
      <c r="B106" s="30" t="s">
        <v>16</v>
      </c>
      <c r="C106" s="31" t="s">
        <v>21</v>
      </c>
      <c r="D106" s="30">
        <v>78.290000000023099</v>
      </c>
      <c r="E106" s="30">
        <v>500.84181564232006</v>
      </c>
      <c r="F106" s="30">
        <v>-30.82</v>
      </c>
      <c r="G106" s="24"/>
    </row>
    <row r="107" spans="1:7">
      <c r="A107" s="30" t="s">
        <v>20</v>
      </c>
      <c r="B107" s="30" t="s">
        <v>16</v>
      </c>
      <c r="C107" s="31" t="s">
        <v>21</v>
      </c>
      <c r="D107" s="30">
        <v>78.450000000023863</v>
      </c>
      <c r="E107" s="30">
        <v>500.87492359881168</v>
      </c>
      <c r="F107" s="30">
        <v>-30.85</v>
      </c>
      <c r="G107" s="24"/>
    </row>
    <row r="108" spans="1:7">
      <c r="A108" s="30" t="s">
        <v>20</v>
      </c>
      <c r="B108" s="30" t="s">
        <v>16</v>
      </c>
      <c r="C108" s="31" t="s">
        <v>21</v>
      </c>
      <c r="D108" s="30">
        <v>78.570000000024436</v>
      </c>
      <c r="E108" s="30">
        <v>500.89981568514219</v>
      </c>
      <c r="F108" s="30">
        <v>-30.91</v>
      </c>
      <c r="G108" s="24"/>
    </row>
    <row r="109" spans="1:7">
      <c r="A109" s="30" t="s">
        <v>20</v>
      </c>
      <c r="B109" s="30" t="s">
        <v>16</v>
      </c>
      <c r="C109" s="31" t="s">
        <v>21</v>
      </c>
      <c r="D109" s="30">
        <v>78.720000000025152</v>
      </c>
      <c r="E109" s="30">
        <v>500.93093079305532</v>
      </c>
      <c r="F109" s="30">
        <v>-30.87</v>
      </c>
      <c r="G109" s="24"/>
    </row>
    <row r="110" spans="1:7">
      <c r="A110" s="30" t="s">
        <v>20</v>
      </c>
      <c r="B110" s="30" t="s">
        <v>16</v>
      </c>
      <c r="C110" s="31" t="s">
        <v>21</v>
      </c>
      <c r="D110" s="30">
        <v>78.870000000025868</v>
      </c>
      <c r="E110" s="30">
        <v>500.96204590096846</v>
      </c>
      <c r="F110" s="30">
        <v>-30.87</v>
      </c>
      <c r="G110" s="24"/>
    </row>
    <row r="111" spans="1:7">
      <c r="A111" s="30" t="s">
        <v>20</v>
      </c>
      <c r="B111" s="30" t="s">
        <v>16</v>
      </c>
      <c r="C111" s="31" t="s">
        <v>21</v>
      </c>
      <c r="D111" s="30">
        <v>79.020000000026585</v>
      </c>
      <c r="E111" s="30">
        <v>500.9931610088816</v>
      </c>
      <c r="F111" s="30">
        <v>-30.89</v>
      </c>
      <c r="G111" s="24"/>
    </row>
    <row r="112" spans="1:7">
      <c r="A112" s="30" t="s">
        <v>20</v>
      </c>
      <c r="B112" s="30" t="s">
        <v>16</v>
      </c>
      <c r="C112" s="31" t="s">
        <v>21</v>
      </c>
      <c r="D112" s="30">
        <v>79.170000000027301</v>
      </c>
      <c r="E112" s="30">
        <v>501.02427611679474</v>
      </c>
      <c r="F112" s="30">
        <v>-30.85</v>
      </c>
      <c r="G112" s="24"/>
    </row>
    <row r="113" spans="1:7">
      <c r="A113" s="30" t="s">
        <v>20</v>
      </c>
      <c r="B113" s="30" t="s">
        <v>23</v>
      </c>
      <c r="C113" s="31" t="s">
        <v>24</v>
      </c>
      <c r="D113" s="30">
        <v>79.330000000028065</v>
      </c>
      <c r="E113" s="30">
        <v>501.05792282862177</v>
      </c>
      <c r="F113" s="30">
        <v>-30.8</v>
      </c>
      <c r="G113" s="24"/>
    </row>
    <row r="114" spans="1:7">
      <c r="A114" s="30" t="s">
        <v>20</v>
      </c>
      <c r="B114" s="30" t="s">
        <v>23</v>
      </c>
      <c r="C114" s="31" t="s">
        <v>24</v>
      </c>
      <c r="D114" s="30">
        <v>79.490000000028829</v>
      </c>
      <c r="E114" s="30">
        <v>501.0915967945578</v>
      </c>
      <c r="F114" s="30">
        <v>-30.72</v>
      </c>
      <c r="G114" s="24"/>
    </row>
    <row r="115" spans="1:7">
      <c r="A115" s="30" t="s">
        <v>20</v>
      </c>
      <c r="B115" s="30" t="s">
        <v>23</v>
      </c>
      <c r="C115" s="31" t="s">
        <v>24</v>
      </c>
      <c r="D115" s="30">
        <v>79.620000000029449</v>
      </c>
      <c r="E115" s="30">
        <v>501.11895689188083</v>
      </c>
      <c r="F115" s="30">
        <v>-30.95</v>
      </c>
      <c r="G115" s="24"/>
    </row>
    <row r="116" spans="1:7">
      <c r="A116" s="30" t="s">
        <v>20</v>
      </c>
      <c r="B116" s="30" t="s">
        <v>23</v>
      </c>
      <c r="C116" s="31" t="s">
        <v>24</v>
      </c>
      <c r="D116" s="30">
        <v>79.770000000030166</v>
      </c>
      <c r="E116" s="30">
        <v>501.15052623494586</v>
      </c>
      <c r="F116" s="30">
        <v>-30.92</v>
      </c>
      <c r="G116" s="24"/>
    </row>
    <row r="117" spans="1:7">
      <c r="A117" s="30" t="s">
        <v>20</v>
      </c>
      <c r="B117" s="30" t="s">
        <v>23</v>
      </c>
      <c r="C117" s="31" t="s">
        <v>24</v>
      </c>
      <c r="D117" s="30">
        <v>79.880000000030691</v>
      </c>
      <c r="E117" s="30">
        <v>501.17367708652688</v>
      </c>
      <c r="F117" s="30">
        <v>-30.98</v>
      </c>
      <c r="G117" s="24"/>
    </row>
    <row r="118" spans="1:7">
      <c r="A118" s="30" t="s">
        <v>20</v>
      </c>
      <c r="B118" s="30" t="s">
        <v>23</v>
      </c>
      <c r="C118" s="31" t="s">
        <v>24</v>
      </c>
      <c r="D118" s="30">
        <v>80.030000000031407</v>
      </c>
      <c r="E118" s="30">
        <v>501.20535987580666</v>
      </c>
      <c r="F118" s="30">
        <v>-30.87</v>
      </c>
      <c r="G118" s="24"/>
    </row>
    <row r="119" spans="1:7">
      <c r="A119" s="30" t="s">
        <v>20</v>
      </c>
      <c r="B119" s="30" t="s">
        <v>23</v>
      </c>
      <c r="C119" s="31" t="s">
        <v>24</v>
      </c>
      <c r="D119" s="30">
        <v>80.170000000032076</v>
      </c>
      <c r="E119" s="30">
        <v>501.23537226738182</v>
      </c>
      <c r="F119" s="30">
        <v>-30.93</v>
      </c>
      <c r="G119" s="24"/>
    </row>
    <row r="120" spans="1:7">
      <c r="A120" s="30" t="s">
        <v>20</v>
      </c>
      <c r="B120" s="30" t="s">
        <v>23</v>
      </c>
      <c r="C120" s="31" t="s">
        <v>24</v>
      </c>
      <c r="D120" s="30">
        <v>80.320000000032792</v>
      </c>
      <c r="E120" s="30">
        <v>501.2675284012123</v>
      </c>
      <c r="F120" s="30">
        <v>-31</v>
      </c>
      <c r="G120" s="24"/>
    </row>
    <row r="121" spans="1:7">
      <c r="A121" s="30" t="s">
        <v>20</v>
      </c>
      <c r="B121" s="30" t="s">
        <v>23</v>
      </c>
      <c r="C121" s="31" t="s">
        <v>24</v>
      </c>
      <c r="D121" s="30">
        <v>80.480000000033556</v>
      </c>
      <c r="E121" s="30">
        <v>501.30182827729811</v>
      </c>
      <c r="F121" s="30">
        <v>-30.97</v>
      </c>
      <c r="G121" s="24"/>
    </row>
    <row r="122" spans="1:7">
      <c r="A122" s="30" t="s">
        <v>20</v>
      </c>
      <c r="B122" s="30" t="s">
        <v>23</v>
      </c>
      <c r="C122" s="31" t="s">
        <v>24</v>
      </c>
      <c r="D122" s="30">
        <v>80.650000000034368</v>
      </c>
      <c r="E122" s="30">
        <v>501.33827189563937</v>
      </c>
      <c r="F122" s="30">
        <v>-31.03</v>
      </c>
      <c r="G122" s="24"/>
    </row>
    <row r="123" spans="1:7">
      <c r="A123" s="30" t="s">
        <v>20</v>
      </c>
      <c r="B123" s="30" t="s">
        <v>23</v>
      </c>
      <c r="C123" s="31" t="s">
        <v>24</v>
      </c>
      <c r="D123" s="30">
        <v>80.800000000035084</v>
      </c>
      <c r="E123" s="30">
        <v>501.37042802946985</v>
      </c>
      <c r="F123" s="30">
        <v>-31.03</v>
      </c>
      <c r="G123" s="24"/>
    </row>
    <row r="124" spans="1:7">
      <c r="A124" s="30" t="s">
        <v>20</v>
      </c>
      <c r="B124" s="30" t="s">
        <v>23</v>
      </c>
      <c r="C124" s="31" t="s">
        <v>24</v>
      </c>
      <c r="D124" s="30">
        <v>80.9500000000358</v>
      </c>
      <c r="E124" s="30">
        <v>501.40323922580728</v>
      </c>
      <c r="F124" s="30">
        <v>-30.96</v>
      </c>
      <c r="G124" s="24"/>
    </row>
    <row r="125" spans="1:7">
      <c r="A125" s="30" t="s">
        <v>20</v>
      </c>
      <c r="B125" s="30" t="s">
        <v>23</v>
      </c>
      <c r="C125" s="31" t="s">
        <v>24</v>
      </c>
      <c r="D125" s="30">
        <v>81.110000000036564</v>
      </c>
      <c r="E125" s="30">
        <v>501.43827720049239</v>
      </c>
      <c r="F125" s="30">
        <v>-30.96</v>
      </c>
      <c r="G125" s="24"/>
    </row>
    <row r="126" spans="1:7">
      <c r="A126" s="30" t="s">
        <v>20</v>
      </c>
      <c r="B126" s="30" t="s">
        <v>23</v>
      </c>
      <c r="C126" s="31" t="s">
        <v>24</v>
      </c>
      <c r="D126" s="30">
        <v>81.26000000003728</v>
      </c>
      <c r="E126" s="30">
        <v>501.47112530175968</v>
      </c>
      <c r="F126" s="30">
        <v>-31</v>
      </c>
      <c r="G126" s="24"/>
    </row>
    <row r="127" spans="1:7">
      <c r="A127" s="30" t="s">
        <v>20</v>
      </c>
      <c r="B127" s="30" t="s">
        <v>23</v>
      </c>
      <c r="C127" s="31" t="s">
        <v>24</v>
      </c>
      <c r="D127" s="30">
        <v>81.410000000037996</v>
      </c>
      <c r="E127" s="30">
        <v>501.50397340302698</v>
      </c>
      <c r="F127" s="30">
        <v>-31</v>
      </c>
      <c r="G127" s="24"/>
    </row>
    <row r="128" spans="1:7">
      <c r="A128" s="30" t="s">
        <v>20</v>
      </c>
      <c r="B128" s="30" t="s">
        <v>23</v>
      </c>
      <c r="C128" s="31" t="s">
        <v>24</v>
      </c>
      <c r="D128" s="30">
        <v>81.57000000003876</v>
      </c>
      <c r="E128" s="30">
        <v>501.53901137771209</v>
      </c>
      <c r="F128" s="30">
        <v>-31.11</v>
      </c>
      <c r="G128" s="24"/>
    </row>
    <row r="129" spans="1:7">
      <c r="A129" s="30" t="s">
        <v>20</v>
      </c>
      <c r="B129" s="30" t="s">
        <v>23</v>
      </c>
      <c r="C129" s="31" t="s">
        <v>24</v>
      </c>
      <c r="D129" s="30">
        <v>81.720000000039477</v>
      </c>
      <c r="E129" s="30">
        <v>501.57223673316537</v>
      </c>
      <c r="F129" s="30">
        <v>-30.930498375757576</v>
      </c>
      <c r="G129" s="24"/>
    </row>
    <row r="130" spans="1:7">
      <c r="A130" s="30" t="s">
        <v>20</v>
      </c>
      <c r="B130" s="30" t="s">
        <v>23</v>
      </c>
      <c r="C130" s="31" t="s">
        <v>24</v>
      </c>
      <c r="D130" s="30">
        <v>81.880000000040241</v>
      </c>
      <c r="E130" s="30">
        <v>501.60776946743852</v>
      </c>
      <c r="F130" s="30">
        <v>-30.987455199999996</v>
      </c>
      <c r="G130" s="24"/>
    </row>
    <row r="131" spans="1:7">
      <c r="A131" s="30" t="s">
        <v>20</v>
      </c>
      <c r="B131" s="30" t="s">
        <v>23</v>
      </c>
      <c r="C131" s="31" t="s">
        <v>24</v>
      </c>
      <c r="D131" s="30">
        <v>82.100000000041291</v>
      </c>
      <c r="E131" s="30">
        <v>501.65662697706409</v>
      </c>
      <c r="F131" s="30">
        <v>-30.80260263636363</v>
      </c>
      <c r="G131" s="24"/>
    </row>
    <row r="132" spans="1:7">
      <c r="A132" s="30" t="s">
        <v>20</v>
      </c>
      <c r="B132" s="30" t="s">
        <v>23</v>
      </c>
      <c r="C132" s="31" t="s">
        <v>24</v>
      </c>
      <c r="D132" s="30">
        <v>82.250000000042007</v>
      </c>
      <c r="E132" s="30">
        <v>501.68993891544517</v>
      </c>
      <c r="F132" s="30">
        <v>-30.784062969696972</v>
      </c>
      <c r="G132" s="24"/>
    </row>
    <row r="133" spans="1:7">
      <c r="A133" s="30" t="s">
        <v>20</v>
      </c>
      <c r="B133" s="30" t="s">
        <v>23</v>
      </c>
      <c r="C133" s="31" t="s">
        <v>24</v>
      </c>
      <c r="D133" s="30">
        <v>82.400000000042724</v>
      </c>
      <c r="E133" s="30">
        <v>501.72346254199158</v>
      </c>
      <c r="F133" s="30">
        <v>-30.994046915151511</v>
      </c>
      <c r="G133" s="24"/>
    </row>
    <row r="134" spans="1:7">
      <c r="A134" s="30" t="s">
        <v>20</v>
      </c>
      <c r="B134" s="30" t="s">
        <v>23</v>
      </c>
      <c r="C134" s="31" t="s">
        <v>24</v>
      </c>
      <c r="D134" s="30">
        <v>82.55000000004344</v>
      </c>
      <c r="E134" s="30">
        <v>501.75815505536139</v>
      </c>
      <c r="F134" s="30">
        <v>-30.922453236363634</v>
      </c>
      <c r="G134" s="24"/>
    </row>
    <row r="135" spans="1:7">
      <c r="A135" s="30" t="s">
        <v>20</v>
      </c>
      <c r="B135" s="30" t="s">
        <v>23</v>
      </c>
      <c r="C135" s="31" t="s">
        <v>24</v>
      </c>
      <c r="D135" s="30">
        <v>82.700000000044156</v>
      </c>
      <c r="E135" s="30">
        <v>501.79284756873119</v>
      </c>
      <c r="F135" s="30">
        <v>-30.982458787878791</v>
      </c>
      <c r="G135" s="24"/>
    </row>
    <row r="136" spans="1:7">
      <c r="A136" s="30" t="s">
        <v>20</v>
      </c>
      <c r="B136" s="30" t="s">
        <v>23</v>
      </c>
      <c r="C136" s="31" t="s">
        <v>24</v>
      </c>
      <c r="D136" s="30">
        <v>82.850000000044872</v>
      </c>
      <c r="E136" s="30">
        <v>501.827540082101</v>
      </c>
      <c r="F136" s="30">
        <v>-30.879249636363639</v>
      </c>
      <c r="G136" s="24"/>
    </row>
    <row r="137" spans="1:7">
      <c r="A137" s="30" t="s">
        <v>20</v>
      </c>
      <c r="B137" s="30" t="s">
        <v>23</v>
      </c>
      <c r="C137" s="31" t="s">
        <v>24</v>
      </c>
      <c r="D137" s="30">
        <v>83.090000000046018</v>
      </c>
      <c r="E137" s="30">
        <v>501.88304810349268</v>
      </c>
      <c r="F137" s="30">
        <v>-30.810729672727266</v>
      </c>
      <c r="G137" s="24"/>
    </row>
    <row r="138" spans="1:7">
      <c r="A138" s="30" t="s">
        <v>20</v>
      </c>
      <c r="B138" s="30" t="s">
        <v>23</v>
      </c>
      <c r="C138" s="31" t="s">
        <v>24</v>
      </c>
      <c r="D138" s="30">
        <v>83.240000000046734</v>
      </c>
      <c r="E138" s="30">
        <v>501.91912473917245</v>
      </c>
      <c r="F138" s="30">
        <v>-30.911531369696966</v>
      </c>
      <c r="G138" s="24"/>
    </row>
    <row r="139" spans="1:7">
      <c r="A139" s="30" t="s">
        <v>20</v>
      </c>
      <c r="B139" s="30" t="s">
        <v>23</v>
      </c>
      <c r="C139" s="31" t="s">
        <v>24</v>
      </c>
      <c r="D139" s="30">
        <v>83.390000000047451</v>
      </c>
      <c r="E139" s="30">
        <v>501.95562262946754</v>
      </c>
      <c r="F139" s="30">
        <v>-30.96030806666667</v>
      </c>
      <c r="G139" s="24"/>
    </row>
    <row r="140" spans="1:7">
      <c r="A140" s="30" t="s">
        <v>20</v>
      </c>
      <c r="B140" s="30" t="s">
        <v>23</v>
      </c>
      <c r="C140" s="31" t="s">
        <v>24</v>
      </c>
      <c r="D140" s="30">
        <v>83.510000000048024</v>
      </c>
      <c r="E140" s="30">
        <v>501.98482094170362</v>
      </c>
      <c r="F140" s="30">
        <v>-30.923409854545451</v>
      </c>
      <c r="G140" s="24"/>
    </row>
    <row r="141" spans="1:7">
      <c r="A141" s="30" t="s">
        <v>20</v>
      </c>
      <c r="B141" s="30" t="s">
        <v>23</v>
      </c>
      <c r="C141" s="31" t="s">
        <v>24</v>
      </c>
      <c r="D141" s="30">
        <v>83.66000000004874</v>
      </c>
      <c r="E141" s="30">
        <v>502.02131883199871</v>
      </c>
      <c r="F141" s="30">
        <v>-30.731497727272725</v>
      </c>
      <c r="G141" s="24"/>
    </row>
    <row r="142" spans="1:7">
      <c r="A142" s="30" t="s">
        <v>20</v>
      </c>
      <c r="B142" s="30" t="s">
        <v>23</v>
      </c>
      <c r="C142" s="31" t="s">
        <v>24</v>
      </c>
      <c r="D142" s="30">
        <v>83.810000000049456</v>
      </c>
      <c r="E142" s="30">
        <v>502.05781672229381</v>
      </c>
      <c r="F142" s="30">
        <v>-30.881236581818182</v>
      </c>
      <c r="G142" s="24"/>
    </row>
    <row r="143" spans="1:7">
      <c r="A143" s="30" t="s">
        <v>20</v>
      </c>
      <c r="B143" s="30" t="s">
        <v>23</v>
      </c>
      <c r="C143" s="31" t="s">
        <v>24</v>
      </c>
      <c r="D143" s="30">
        <v>83.950000000050125</v>
      </c>
      <c r="E143" s="30">
        <v>502.08985619146614</v>
      </c>
      <c r="F143" s="30">
        <v>-30.902472745454542</v>
      </c>
      <c r="G143" s="24"/>
    </row>
    <row r="144" spans="1:7">
      <c r="A144" s="30" t="s">
        <v>20</v>
      </c>
      <c r="B144" s="30" t="s">
        <v>23</v>
      </c>
      <c r="C144" s="31" t="s">
        <v>24</v>
      </c>
      <c r="D144" s="30">
        <v>84.100000000050841</v>
      </c>
      <c r="E144" s="30">
        <v>502.12368930750398</v>
      </c>
      <c r="F144" s="30">
        <v>-30.949200157575753</v>
      </c>
      <c r="G144" s="24"/>
    </row>
    <row r="145" spans="1:7">
      <c r="A145" s="30" t="s">
        <v>20</v>
      </c>
      <c r="B145" s="30" t="s">
        <v>23</v>
      </c>
      <c r="C145" s="31" t="s">
        <v>24</v>
      </c>
      <c r="D145" s="30">
        <v>84.250000000051557</v>
      </c>
      <c r="E145" s="30">
        <v>502.15752242354182</v>
      </c>
      <c r="F145" s="30">
        <v>-30.894975466666665</v>
      </c>
      <c r="G145" s="24"/>
    </row>
    <row r="146" spans="1:7">
      <c r="A146" s="30" t="s">
        <v>20</v>
      </c>
      <c r="B146" s="30" t="s">
        <v>23</v>
      </c>
      <c r="C146" s="31" t="s">
        <v>24</v>
      </c>
      <c r="D146" s="30">
        <v>84.410000000052321</v>
      </c>
      <c r="E146" s="30">
        <v>502.19361108064885</v>
      </c>
      <c r="F146" s="30">
        <v>-30.923345818181822</v>
      </c>
      <c r="G146" s="24"/>
    </row>
    <row r="147" spans="1:7">
      <c r="A147" s="30" t="s">
        <v>20</v>
      </c>
      <c r="B147" s="30" t="s">
        <v>23</v>
      </c>
      <c r="C147" s="31" t="s">
        <v>24</v>
      </c>
      <c r="D147" s="30">
        <v>84.560000000053037</v>
      </c>
      <c r="E147" s="30">
        <v>502.22744419668669</v>
      </c>
      <c r="F147" s="30">
        <v>-31.033281309090906</v>
      </c>
      <c r="G147" s="24"/>
    </row>
    <row r="148" spans="1:7">
      <c r="A148" s="30" t="s">
        <v>20</v>
      </c>
      <c r="B148" s="30" t="s">
        <v>23</v>
      </c>
      <c r="C148" s="31" t="s">
        <v>24</v>
      </c>
      <c r="D148" s="30">
        <v>84.700000000053706</v>
      </c>
      <c r="E148" s="30">
        <v>502.25775850239904</v>
      </c>
      <c r="F148" s="30">
        <v>-31.057565309090904</v>
      </c>
      <c r="G148" s="24"/>
    </row>
    <row r="149" spans="1:7">
      <c r="A149" s="30" t="s">
        <v>20</v>
      </c>
      <c r="B149" s="30" t="s">
        <v>23</v>
      </c>
      <c r="C149" s="31" t="s">
        <v>24</v>
      </c>
      <c r="D149" s="30">
        <v>84.820000000054279</v>
      </c>
      <c r="E149" s="30">
        <v>502.28326218790278</v>
      </c>
      <c r="F149" s="30">
        <v>-31.060437581818181</v>
      </c>
      <c r="G149" s="24"/>
    </row>
    <row r="150" spans="1:7">
      <c r="A150" s="30" t="s">
        <v>20</v>
      </c>
      <c r="B150" s="30" t="s">
        <v>23</v>
      </c>
      <c r="C150" s="31" t="s">
        <v>24</v>
      </c>
      <c r="D150" s="30">
        <v>84.940000000054852</v>
      </c>
      <c r="E150" s="30">
        <v>502.30876587340651</v>
      </c>
      <c r="F150" s="30">
        <v>-30.95830453333333</v>
      </c>
      <c r="G150" s="24"/>
    </row>
    <row r="151" spans="1:7">
      <c r="A151" s="30" t="s">
        <v>20</v>
      </c>
      <c r="B151" s="30" t="s">
        <v>23</v>
      </c>
      <c r="C151" s="31" t="s">
        <v>24</v>
      </c>
      <c r="D151" s="30">
        <v>85.090000000055568</v>
      </c>
      <c r="E151" s="30">
        <v>502.34064548028618</v>
      </c>
      <c r="F151" s="30">
        <v>-30.947928151515146</v>
      </c>
      <c r="G151" s="24"/>
    </row>
    <row r="152" spans="1:7">
      <c r="A152" s="30" t="s">
        <v>20</v>
      </c>
      <c r="B152" s="30" t="s">
        <v>23</v>
      </c>
      <c r="C152" s="31" t="s">
        <v>24</v>
      </c>
      <c r="D152" s="30">
        <v>85.240000000056284</v>
      </c>
      <c r="E152" s="30">
        <v>502.37252508716585</v>
      </c>
      <c r="F152" s="30">
        <v>-31.130215781818183</v>
      </c>
      <c r="G152" s="24"/>
    </row>
    <row r="153" spans="1:7">
      <c r="A153" s="30" t="s">
        <v>20</v>
      </c>
      <c r="B153" s="30" t="s">
        <v>23</v>
      </c>
      <c r="C153" s="31" t="s">
        <v>24</v>
      </c>
      <c r="D153" s="30">
        <v>85.390000000057</v>
      </c>
      <c r="E153" s="30">
        <v>502.40440469404552</v>
      </c>
      <c r="F153" s="30">
        <v>-31.00974442424242</v>
      </c>
      <c r="G153" s="24"/>
    </row>
    <row r="154" spans="1:7">
      <c r="A154" s="30" t="s">
        <v>20</v>
      </c>
      <c r="B154" s="30" t="s">
        <v>23</v>
      </c>
      <c r="C154" s="31" t="s">
        <v>24</v>
      </c>
      <c r="D154" s="30">
        <v>85.540000000057717</v>
      </c>
      <c r="E154" s="30">
        <v>502.43571874443887</v>
      </c>
      <c r="F154" s="30">
        <v>-30.898456751515148</v>
      </c>
      <c r="G154" s="24"/>
    </row>
    <row r="155" spans="1:7">
      <c r="A155" s="30" t="s">
        <v>20</v>
      </c>
      <c r="B155" s="30" t="s">
        <v>23</v>
      </c>
      <c r="C155" s="31" t="s">
        <v>24</v>
      </c>
      <c r="D155" s="30">
        <v>85.680000000058385</v>
      </c>
      <c r="E155" s="30">
        <v>502.4648293213636</v>
      </c>
      <c r="F155" s="30">
        <v>-31.034857181818179</v>
      </c>
      <c r="G155" s="24"/>
    </row>
    <row r="156" spans="1:7">
      <c r="A156" s="30" t="s">
        <v>20</v>
      </c>
      <c r="B156" s="30" t="s">
        <v>23</v>
      </c>
      <c r="C156" s="31" t="s">
        <v>24</v>
      </c>
      <c r="D156" s="30">
        <v>85.830000000059101</v>
      </c>
      <c r="E156" s="30">
        <v>502.49601922521151</v>
      </c>
      <c r="F156" s="30">
        <v>-31.010210727272728</v>
      </c>
      <c r="G156" s="24"/>
    </row>
    <row r="157" spans="1:7">
      <c r="A157" s="30" t="s">
        <v>20</v>
      </c>
      <c r="B157" s="30" t="s">
        <v>23</v>
      </c>
      <c r="C157" s="31" t="s">
        <v>25</v>
      </c>
      <c r="D157" s="30">
        <v>85.980000000059817</v>
      </c>
      <c r="E157" s="30">
        <v>502.52720912905943</v>
      </c>
      <c r="F157" s="30">
        <v>-30.983527969696965</v>
      </c>
      <c r="G157" s="24"/>
    </row>
    <row r="158" spans="1:7">
      <c r="A158" s="30" t="s">
        <v>20</v>
      </c>
      <c r="B158" s="30" t="s">
        <v>23</v>
      </c>
      <c r="C158" s="31" t="s">
        <v>25</v>
      </c>
      <c r="D158" s="30">
        <v>86.140000000060581</v>
      </c>
      <c r="E158" s="30">
        <v>502.56047835983054</v>
      </c>
      <c r="F158" s="30">
        <v>-30.810093090909085</v>
      </c>
      <c r="G158" s="24"/>
    </row>
    <row r="159" spans="1:7">
      <c r="A159" s="30" t="s">
        <v>20</v>
      </c>
      <c r="B159" s="30" t="s">
        <v>23</v>
      </c>
      <c r="C159" s="31" t="s">
        <v>25</v>
      </c>
      <c r="D159" s="30">
        <v>86.290000000061298</v>
      </c>
      <c r="E159" s="30">
        <v>502.59160722376998</v>
      </c>
      <c r="F159" s="30">
        <v>-30.737562036363638</v>
      </c>
      <c r="G159" s="24"/>
    </row>
    <row r="160" spans="1:7">
      <c r="A160" s="30" t="s">
        <v>20</v>
      </c>
      <c r="B160" s="30" t="s">
        <v>23</v>
      </c>
      <c r="C160" s="31" t="s">
        <v>25</v>
      </c>
      <c r="D160" s="30">
        <v>86.440000000062014</v>
      </c>
      <c r="E160" s="30">
        <v>502.62257381088</v>
      </c>
      <c r="F160" s="30">
        <v>-30.729236678787878</v>
      </c>
      <c r="G160" s="24"/>
    </row>
    <row r="161" spans="1:7">
      <c r="A161" s="30" t="s">
        <v>20</v>
      </c>
      <c r="B161" s="30" t="s">
        <v>23</v>
      </c>
      <c r="C161" s="31" t="s">
        <v>25</v>
      </c>
      <c r="D161" s="30">
        <v>86.550000000062539</v>
      </c>
      <c r="E161" s="30">
        <v>502.64528264142734</v>
      </c>
      <c r="F161" s="30">
        <v>-30.684227999999997</v>
      </c>
      <c r="G161" s="24"/>
    </row>
    <row r="162" spans="1:7">
      <c r="A162" s="30" t="s">
        <v>20</v>
      </c>
      <c r="B162" s="30" t="s">
        <v>23</v>
      </c>
      <c r="C162" s="31" t="s">
        <v>25</v>
      </c>
      <c r="D162" s="30">
        <v>86.660000000063064</v>
      </c>
      <c r="E162" s="30">
        <v>502.66799147197469</v>
      </c>
      <c r="F162" s="30">
        <v>-30.599483709090904</v>
      </c>
      <c r="G162" s="24"/>
    </row>
    <row r="163" spans="1:7">
      <c r="A163" s="30" t="s">
        <v>20</v>
      </c>
      <c r="B163" s="30" t="s">
        <v>23</v>
      </c>
      <c r="C163" s="31" t="s">
        <v>25</v>
      </c>
      <c r="D163" s="30">
        <v>86.780000000063637</v>
      </c>
      <c r="E163" s="30">
        <v>502.6927647416627</v>
      </c>
      <c r="F163" s="30">
        <v>-30.687175287878794</v>
      </c>
      <c r="G163" s="24"/>
    </row>
    <row r="164" spans="1:7">
      <c r="A164" s="30" t="s">
        <v>20</v>
      </c>
      <c r="B164" s="30" t="s">
        <v>23</v>
      </c>
      <c r="C164" s="31" t="s">
        <v>25</v>
      </c>
      <c r="D164" s="30">
        <v>86.890000000064163</v>
      </c>
      <c r="E164" s="30">
        <v>502.71547357221004</v>
      </c>
      <c r="F164" s="30">
        <v>-30.829207806060609</v>
      </c>
      <c r="G164" s="24"/>
    </row>
    <row r="165" spans="1:7">
      <c r="A165" s="30" t="s">
        <v>20</v>
      </c>
      <c r="B165" s="30" t="s">
        <v>23</v>
      </c>
      <c r="C165" s="31" t="s">
        <v>25</v>
      </c>
      <c r="D165" s="30">
        <v>87.000000000064688</v>
      </c>
      <c r="E165" s="30">
        <v>502.73818240275739</v>
      </c>
      <c r="F165" s="30">
        <v>-30.942675372727276</v>
      </c>
      <c r="G165" s="24"/>
    </row>
    <row r="166" spans="1:7">
      <c r="A166" s="30" t="s">
        <v>20</v>
      </c>
      <c r="B166" s="30" t="s">
        <v>23</v>
      </c>
      <c r="C166" s="31" t="s">
        <v>25</v>
      </c>
      <c r="D166" s="30">
        <v>87.110000000065213</v>
      </c>
      <c r="E166" s="30">
        <v>502.7608799280431</v>
      </c>
      <c r="F166" s="30">
        <v>-31.032682163636366</v>
      </c>
      <c r="G166" s="24"/>
    </row>
    <row r="167" spans="1:7">
      <c r="A167" s="30" t="s">
        <v>20</v>
      </c>
      <c r="B167" s="30" t="s">
        <v>23</v>
      </c>
      <c r="C167" s="31" t="s">
        <v>25</v>
      </c>
      <c r="D167" s="30">
        <v>87.260000000065929</v>
      </c>
      <c r="E167" s="30">
        <v>502.79177278518591</v>
      </c>
      <c r="F167" s="30">
        <v>-30.971880990909096</v>
      </c>
      <c r="G167" s="24"/>
    </row>
    <row r="168" spans="1:7">
      <c r="A168" s="30" t="s">
        <v>20</v>
      </c>
      <c r="B168" s="30" t="s">
        <v>23</v>
      </c>
      <c r="C168" s="31" t="s">
        <v>25</v>
      </c>
      <c r="D168" s="30">
        <v>87.410000000066645</v>
      </c>
      <c r="E168" s="30">
        <v>502.82266564232873</v>
      </c>
      <c r="F168" s="30">
        <v>-31.05065890909091</v>
      </c>
      <c r="G168" s="24"/>
    </row>
    <row r="169" spans="1:7">
      <c r="A169" s="30" t="s">
        <v>20</v>
      </c>
      <c r="B169" s="30" t="s">
        <v>23</v>
      </c>
      <c r="C169" s="31" t="s">
        <v>25</v>
      </c>
      <c r="D169" s="30">
        <v>87.540000000067266</v>
      </c>
      <c r="E169" s="30">
        <v>502.8494394518525</v>
      </c>
      <c r="F169" s="30">
        <v>-31.060153730303036</v>
      </c>
      <c r="G169" s="24"/>
    </row>
    <row r="170" spans="1:7">
      <c r="A170" s="30" t="s">
        <v>20</v>
      </c>
      <c r="B170" s="30" t="s">
        <v>23</v>
      </c>
      <c r="C170" s="31" t="s">
        <v>25</v>
      </c>
      <c r="D170" s="30">
        <v>87.690000000067982</v>
      </c>
      <c r="E170" s="30">
        <v>502.88033230899532</v>
      </c>
      <c r="F170" s="30">
        <v>-31.243810551515157</v>
      </c>
      <c r="G170" s="24"/>
    </row>
    <row r="171" spans="1:7">
      <c r="A171" s="30" t="s">
        <v>20</v>
      </c>
      <c r="B171" s="30" t="s">
        <v>23</v>
      </c>
      <c r="C171" s="31" t="s">
        <v>25</v>
      </c>
      <c r="D171" s="30">
        <v>87.840000000068699</v>
      </c>
      <c r="E171" s="30">
        <v>502.91122516613814</v>
      </c>
      <c r="F171" s="30">
        <v>-31.205417790909092</v>
      </c>
      <c r="G171" s="24"/>
    </row>
    <row r="172" spans="1:7">
      <c r="A172" s="30" t="s">
        <v>20</v>
      </c>
      <c r="B172" s="30" t="s">
        <v>23</v>
      </c>
      <c r="C172" s="31" t="s">
        <v>25</v>
      </c>
      <c r="D172" s="30">
        <v>87.980000000069367</v>
      </c>
      <c r="E172" s="30">
        <v>502.94012386160574</v>
      </c>
      <c r="F172" s="30">
        <v>-31.354396848484853</v>
      </c>
      <c r="G172" s="24"/>
    </row>
    <row r="173" spans="1:7">
      <c r="A173" s="30" t="s">
        <v>20</v>
      </c>
      <c r="B173" s="30" t="s">
        <v>23</v>
      </c>
      <c r="C173" s="31" t="s">
        <v>25</v>
      </c>
      <c r="D173" s="30">
        <v>88.130000000070083</v>
      </c>
      <c r="E173" s="30">
        <v>502.97120170592081</v>
      </c>
      <c r="F173" s="30">
        <v>-31.368945166666666</v>
      </c>
      <c r="G173" s="24"/>
    </row>
    <row r="174" spans="1:7">
      <c r="A174" s="30" t="s">
        <v>20</v>
      </c>
      <c r="B174" s="30" t="s">
        <v>23</v>
      </c>
      <c r="C174" s="31" t="s">
        <v>25</v>
      </c>
      <c r="D174" s="30">
        <v>88.290000000070847</v>
      </c>
      <c r="E174" s="30">
        <v>503.00435140652354</v>
      </c>
      <c r="F174" s="30">
        <v>-31.500566618181821</v>
      </c>
      <c r="G174" s="24"/>
    </row>
    <row r="175" spans="1:7">
      <c r="A175" s="30" t="s">
        <v>20</v>
      </c>
      <c r="B175" s="30" t="s">
        <v>23</v>
      </c>
      <c r="C175" s="31" t="s">
        <v>25</v>
      </c>
      <c r="D175" s="30">
        <v>88.440000000071564</v>
      </c>
      <c r="E175" s="30">
        <v>503.0354292508386</v>
      </c>
      <c r="F175" s="30">
        <v>-31.503898396969692</v>
      </c>
      <c r="G175" s="24"/>
    </row>
    <row r="176" spans="1:7">
      <c r="A176" s="30" t="s">
        <v>20</v>
      </c>
      <c r="B176" s="30" t="s">
        <v>23</v>
      </c>
      <c r="C176" s="31" t="s">
        <v>25</v>
      </c>
      <c r="D176" s="30">
        <v>88.59000000007228</v>
      </c>
      <c r="E176" s="30">
        <v>503.06650709515367</v>
      </c>
      <c r="F176" s="30">
        <v>-31.590691587878787</v>
      </c>
      <c r="G176" s="24"/>
    </row>
    <row r="177" spans="1:10">
      <c r="A177" s="30" t="s">
        <v>20</v>
      </c>
      <c r="B177" s="30" t="s">
        <v>23</v>
      </c>
      <c r="C177" s="31" t="s">
        <v>25</v>
      </c>
      <c r="D177" s="30">
        <v>88.740000000072996</v>
      </c>
      <c r="E177" s="30">
        <v>503.09758493946873</v>
      </c>
      <c r="F177" s="30">
        <v>-31.577729336363642</v>
      </c>
      <c r="G177" s="24"/>
    </row>
    <row r="178" spans="1:10">
      <c r="A178" s="30" t="s">
        <v>20</v>
      </c>
      <c r="B178" s="30" t="s">
        <v>23</v>
      </c>
      <c r="C178" s="31" t="s">
        <v>25</v>
      </c>
      <c r="D178" s="30">
        <v>88.870000000073617</v>
      </c>
      <c r="E178" s="30">
        <v>503.12476287802247</v>
      </c>
      <c r="F178" s="30">
        <v>-31.571893242424245</v>
      </c>
      <c r="G178" s="24"/>
    </row>
    <row r="179" spans="1:10">
      <c r="A179" s="30" t="s">
        <v>20</v>
      </c>
      <c r="B179" s="30" t="s">
        <v>23</v>
      </c>
      <c r="C179" s="31" t="s">
        <v>25</v>
      </c>
      <c r="D179" s="30">
        <v>89.000000000074238</v>
      </c>
      <c r="E179" s="30">
        <v>503.151990480927</v>
      </c>
      <c r="F179" s="30">
        <v>-31.624055648484848</v>
      </c>
      <c r="G179" s="24"/>
    </row>
    <row r="180" spans="1:10">
      <c r="A180" s="30" t="s">
        <v>20</v>
      </c>
      <c r="B180" s="30" t="s">
        <v>23</v>
      </c>
      <c r="C180" s="31" t="s">
        <v>25</v>
      </c>
      <c r="D180" s="30">
        <v>89.170000000075049</v>
      </c>
      <c r="E180" s="30">
        <v>503.18759580780215</v>
      </c>
      <c r="F180" s="30">
        <v>-31.643650400000002</v>
      </c>
      <c r="G180" s="81" t="s">
        <v>26</v>
      </c>
      <c r="H180" s="81"/>
      <c r="I180" s="81"/>
      <c r="J180" s="81"/>
    </row>
    <row r="181" spans="1:10">
      <c r="A181" s="30" t="s">
        <v>20</v>
      </c>
      <c r="B181" s="30" t="s">
        <v>23</v>
      </c>
      <c r="C181" s="31" t="s">
        <v>25</v>
      </c>
      <c r="D181" s="30">
        <v>89.260000000075479</v>
      </c>
      <c r="E181" s="30">
        <v>503.20644568673606</v>
      </c>
      <c r="F181" s="30">
        <v>-31.691724442424245</v>
      </c>
      <c r="G181" s="81"/>
      <c r="H181" s="81"/>
      <c r="I181" s="81"/>
      <c r="J181" s="81"/>
    </row>
    <row r="182" spans="1:10">
      <c r="A182" s="30" t="s">
        <v>20</v>
      </c>
      <c r="B182" s="30" t="s">
        <v>23</v>
      </c>
      <c r="C182" s="31" t="s">
        <v>25</v>
      </c>
      <c r="D182" s="30">
        <v>89.290000000075622</v>
      </c>
      <c r="E182" s="30">
        <v>503.21272897971403</v>
      </c>
      <c r="F182" s="30">
        <v>-31.709273218181824</v>
      </c>
      <c r="G182" s="24"/>
    </row>
    <row r="183" spans="1:10">
      <c r="A183" s="30" t="s">
        <v>20</v>
      </c>
      <c r="B183" s="30" t="s">
        <v>23</v>
      </c>
      <c r="C183" s="31" t="s">
        <v>25</v>
      </c>
      <c r="D183" s="30">
        <v>89.400000000076147</v>
      </c>
      <c r="E183" s="30">
        <v>503.23576772063325</v>
      </c>
      <c r="F183" s="30">
        <v>-31.685119318181819</v>
      </c>
      <c r="G183" s="24"/>
    </row>
    <row r="184" spans="1:10">
      <c r="A184" s="30" t="s">
        <v>20</v>
      </c>
      <c r="B184" s="30" t="s">
        <v>23</v>
      </c>
      <c r="C184" s="31" t="s">
        <v>25</v>
      </c>
      <c r="D184" s="30">
        <v>89.570000000076959</v>
      </c>
      <c r="E184" s="30">
        <v>503.2713730475084</v>
      </c>
      <c r="F184" s="30">
        <v>-31.619276533333338</v>
      </c>
      <c r="G184" s="24"/>
    </row>
    <row r="185" spans="1:10">
      <c r="A185" s="30" t="s">
        <v>20</v>
      </c>
      <c r="B185" s="30" t="s">
        <v>23</v>
      </c>
      <c r="C185" s="31" t="s">
        <v>25</v>
      </c>
      <c r="D185" s="30">
        <v>89.730000000077723</v>
      </c>
      <c r="E185" s="30">
        <v>503.30573580038174</v>
      </c>
      <c r="F185" s="30">
        <v>-31.76901442121212</v>
      </c>
      <c r="G185" s="24"/>
    </row>
    <row r="186" spans="1:10">
      <c r="A186" s="30" t="s">
        <v>27</v>
      </c>
      <c r="B186" s="30" t="s">
        <v>23</v>
      </c>
      <c r="C186" s="31" t="s">
        <v>28</v>
      </c>
      <c r="D186" s="30">
        <v>89.890000000078487</v>
      </c>
      <c r="E186" s="30">
        <v>503.34020653512664</v>
      </c>
      <c r="F186" s="30">
        <v>-31.902452000000007</v>
      </c>
      <c r="G186" s="24"/>
    </row>
    <row r="187" spans="1:10">
      <c r="A187" s="30" t="s">
        <v>27</v>
      </c>
      <c r="B187" s="30" t="s">
        <v>23</v>
      </c>
      <c r="C187" s="31" t="s">
        <v>28</v>
      </c>
      <c r="D187" s="30">
        <v>90.060000000079299</v>
      </c>
      <c r="E187" s="30">
        <v>503.3768316907931</v>
      </c>
      <c r="F187" s="30">
        <v>-31.938266893939392</v>
      </c>
      <c r="G187" s="24"/>
    </row>
    <row r="188" spans="1:10">
      <c r="A188" s="30" t="s">
        <v>27</v>
      </c>
      <c r="B188" s="30" t="s">
        <v>23</v>
      </c>
      <c r="C188" s="31" t="s">
        <v>28</v>
      </c>
      <c r="D188" s="30">
        <v>90.220000000080063</v>
      </c>
      <c r="E188" s="30">
        <v>503.411302425538</v>
      </c>
      <c r="F188" s="30">
        <v>-31.792123151515149</v>
      </c>
      <c r="G188" s="24"/>
    </row>
    <row r="189" spans="1:10">
      <c r="A189" s="30" t="s">
        <v>27</v>
      </c>
      <c r="B189" s="30" t="s">
        <v>23</v>
      </c>
      <c r="C189" s="31" t="s">
        <v>28</v>
      </c>
      <c r="D189" s="30">
        <v>90.380000000080827</v>
      </c>
      <c r="E189" s="30">
        <v>503.4457731602829</v>
      </c>
      <c r="F189" s="30">
        <v>-29.825688145454549</v>
      </c>
      <c r="G189" s="81" t="s">
        <v>29</v>
      </c>
      <c r="H189" s="81"/>
      <c r="I189" s="81"/>
      <c r="J189" s="81"/>
    </row>
    <row r="190" spans="1:10">
      <c r="A190" s="30" t="s">
        <v>27</v>
      </c>
      <c r="B190" s="30" t="s">
        <v>23</v>
      </c>
      <c r="C190" s="31" t="s">
        <v>28</v>
      </c>
      <c r="D190" s="30">
        <v>90.540000000081591</v>
      </c>
      <c r="E190" s="30">
        <v>503.48170682538137</v>
      </c>
      <c r="F190" s="30">
        <v>-30.032452224242423</v>
      </c>
      <c r="G190" s="81"/>
      <c r="H190" s="81"/>
      <c r="I190" s="81"/>
      <c r="J190" s="81"/>
    </row>
    <row r="191" spans="1:10">
      <c r="A191" s="30" t="s">
        <v>27</v>
      </c>
      <c r="B191" s="30" t="s">
        <v>23</v>
      </c>
      <c r="C191" s="31" t="s">
        <v>28</v>
      </c>
      <c r="D191" s="30">
        <v>90.690000000082307</v>
      </c>
      <c r="E191" s="30">
        <v>503.51549588788208</v>
      </c>
      <c r="F191" s="30">
        <v>-31.137446042424244</v>
      </c>
      <c r="G191" s="81"/>
      <c r="H191" s="81"/>
      <c r="I191" s="81"/>
      <c r="J191" s="81"/>
    </row>
    <row r="192" spans="1:10">
      <c r="A192" s="30" t="s">
        <v>27</v>
      </c>
      <c r="B192" s="30" t="s">
        <v>23</v>
      </c>
      <c r="C192" s="31" t="s">
        <v>28</v>
      </c>
      <c r="D192" s="30">
        <v>90.840000000083023</v>
      </c>
      <c r="E192" s="30">
        <v>503.54928495038263</v>
      </c>
      <c r="F192" s="30">
        <v>-30.97926290909091</v>
      </c>
      <c r="G192" s="81"/>
      <c r="H192" s="81"/>
      <c r="I192" s="81"/>
      <c r="J192" s="81"/>
    </row>
    <row r="193" spans="1:10">
      <c r="A193" s="30" t="s">
        <v>27</v>
      </c>
      <c r="B193" s="30" t="s">
        <v>23</v>
      </c>
      <c r="C193" s="31" t="s">
        <v>28</v>
      </c>
      <c r="D193" s="30">
        <v>90.970000000083644</v>
      </c>
      <c r="E193" s="30">
        <v>503.57856880454977</v>
      </c>
      <c r="F193" s="30">
        <v>-32.875313575757573</v>
      </c>
      <c r="G193" s="24"/>
    </row>
    <row r="194" spans="1:10">
      <c r="A194" s="30" t="s">
        <v>27</v>
      </c>
      <c r="B194" s="30" t="s">
        <v>23</v>
      </c>
      <c r="C194" s="31" t="s">
        <v>28</v>
      </c>
      <c r="D194" s="30">
        <v>91.12000000008436</v>
      </c>
      <c r="E194" s="30">
        <v>503.61235786705026</v>
      </c>
      <c r="F194" s="30">
        <v>-32.825665593939391</v>
      </c>
      <c r="G194" s="24"/>
    </row>
    <row r="195" spans="1:10">
      <c r="A195" s="30" t="s">
        <v>27</v>
      </c>
      <c r="B195" s="30" t="s">
        <v>23</v>
      </c>
      <c r="C195" s="31" t="s">
        <v>28</v>
      </c>
      <c r="D195" s="30">
        <v>91.270000000085076</v>
      </c>
      <c r="E195" s="30">
        <v>503.64621221389984</v>
      </c>
      <c r="F195" s="30">
        <v>-32.886739899999995</v>
      </c>
      <c r="G195" s="24"/>
    </row>
    <row r="196" spans="1:10">
      <c r="A196" s="30" t="s">
        <v>27</v>
      </c>
      <c r="B196" s="30" t="s">
        <v>23</v>
      </c>
      <c r="C196" s="31" t="s">
        <v>28</v>
      </c>
      <c r="D196" s="30">
        <v>91.400000000085697</v>
      </c>
      <c r="E196" s="30">
        <v>503.67557252721429</v>
      </c>
      <c r="F196" s="32">
        <f>(F195+F197)/2</f>
        <v>-32.770065431250003</v>
      </c>
      <c r="G196" s="24" t="s">
        <v>22</v>
      </c>
    </row>
    <row r="197" spans="1:10">
      <c r="A197" s="30" t="s">
        <v>27</v>
      </c>
      <c r="B197" s="30" t="s">
        <v>23</v>
      </c>
      <c r="C197" s="31" t="s">
        <v>28</v>
      </c>
      <c r="D197" s="30">
        <v>91.550000000086413</v>
      </c>
      <c r="E197" s="30">
        <v>503.70944981180787</v>
      </c>
      <c r="F197" s="30">
        <v>-32.653390962500005</v>
      </c>
      <c r="G197" s="24"/>
    </row>
    <row r="198" spans="1:10">
      <c r="A198" s="30" t="s">
        <v>27</v>
      </c>
      <c r="B198" s="30" t="s">
        <v>23</v>
      </c>
      <c r="C198" s="31" t="s">
        <v>28</v>
      </c>
      <c r="D198" s="30">
        <v>91.70000000008713</v>
      </c>
      <c r="E198" s="30">
        <v>503.74332709640146</v>
      </c>
      <c r="F198" s="30">
        <v>-32.801040324999995</v>
      </c>
      <c r="G198" s="24"/>
    </row>
    <row r="199" spans="1:10">
      <c r="A199" s="30" t="s">
        <v>27</v>
      </c>
      <c r="B199" s="30" t="s">
        <v>23</v>
      </c>
      <c r="C199" s="31" t="s">
        <v>28</v>
      </c>
      <c r="D199" s="30">
        <v>91.820000000087703</v>
      </c>
      <c r="E199" s="30">
        <v>503.77042892407633</v>
      </c>
      <c r="F199" s="30">
        <v>-32.829985762500009</v>
      </c>
      <c r="G199" s="24"/>
    </row>
    <row r="200" spans="1:10">
      <c r="A200" s="30" t="s">
        <v>27</v>
      </c>
      <c r="B200" s="30" t="s">
        <v>23</v>
      </c>
      <c r="C200" s="31" t="s">
        <v>28</v>
      </c>
      <c r="D200" s="30">
        <v>91.970000000088419</v>
      </c>
      <c r="E200" s="30">
        <v>503.80388645257875</v>
      </c>
      <c r="F200" s="30">
        <v>-32.790366124999998</v>
      </c>
      <c r="G200" s="24"/>
    </row>
    <row r="201" spans="1:10">
      <c r="A201" s="30" t="s">
        <v>27</v>
      </c>
      <c r="B201" s="30" t="s">
        <v>23</v>
      </c>
      <c r="C201" s="31" t="s">
        <v>28</v>
      </c>
      <c r="D201" s="30">
        <v>92.120000000089135</v>
      </c>
      <c r="E201" s="30">
        <v>503.83636455020445</v>
      </c>
      <c r="F201" s="30">
        <v>-32.742557875000003</v>
      </c>
      <c r="G201" s="24"/>
    </row>
    <row r="202" spans="1:10">
      <c r="A202" s="30" t="s">
        <v>27</v>
      </c>
      <c r="B202" s="30" t="s">
        <v>23</v>
      </c>
      <c r="C202" s="31" t="s">
        <v>28</v>
      </c>
      <c r="D202" s="30">
        <v>92.260000000089804</v>
      </c>
      <c r="E202" s="30">
        <v>503.86667744132177</v>
      </c>
      <c r="F202" s="30">
        <v>-32.693724449999998</v>
      </c>
      <c r="G202" s="24"/>
    </row>
    <row r="203" spans="1:10">
      <c r="A203" s="30" t="s">
        <v>27</v>
      </c>
      <c r="B203" s="30" t="s">
        <v>23</v>
      </c>
      <c r="C203" s="31" t="s">
        <v>28</v>
      </c>
      <c r="D203" s="30">
        <v>92.41000000009052</v>
      </c>
      <c r="E203" s="30">
        <v>503.89915553894747</v>
      </c>
      <c r="F203" s="30">
        <v>-32.815802243749999</v>
      </c>
      <c r="G203" s="24"/>
    </row>
    <row r="204" spans="1:10">
      <c r="A204" s="30" t="s">
        <v>27</v>
      </c>
      <c r="B204" s="30" t="s">
        <v>23</v>
      </c>
      <c r="C204" s="31" t="s">
        <v>28</v>
      </c>
      <c r="D204" s="30">
        <v>92.520000000091045</v>
      </c>
      <c r="E204" s="30">
        <v>503.92297281053965</v>
      </c>
      <c r="F204" s="30">
        <v>-32.859078849999996</v>
      </c>
      <c r="G204" s="24"/>
    </row>
    <row r="205" spans="1:10">
      <c r="A205" s="30" t="s">
        <v>27</v>
      </c>
      <c r="B205" s="30" t="s">
        <v>23</v>
      </c>
      <c r="C205" s="31" t="s">
        <v>28</v>
      </c>
      <c r="D205" s="30">
        <v>92.670000000091761</v>
      </c>
      <c r="E205" s="30">
        <v>503.95545090816535</v>
      </c>
      <c r="F205" s="30">
        <v>-31.201351968750004</v>
      </c>
      <c r="G205" s="82" t="s">
        <v>18</v>
      </c>
      <c r="H205" s="82"/>
      <c r="I205" s="82"/>
      <c r="J205" s="82"/>
    </row>
    <row r="206" spans="1:10">
      <c r="A206" s="30" t="s">
        <v>27</v>
      </c>
      <c r="B206" s="30" t="s">
        <v>23</v>
      </c>
      <c r="C206" s="31" t="s">
        <v>28</v>
      </c>
      <c r="D206" s="30">
        <v>92.820000000092477</v>
      </c>
      <c r="E206" s="30">
        <v>503.98742141158971</v>
      </c>
      <c r="F206" s="30">
        <v>-32.928237500000002</v>
      </c>
      <c r="G206" s="24"/>
    </row>
    <row r="207" spans="1:10">
      <c r="A207" s="30" t="s">
        <v>27</v>
      </c>
      <c r="B207" s="30" t="s">
        <v>23</v>
      </c>
      <c r="C207" s="31" t="s">
        <v>28</v>
      </c>
      <c r="D207" s="30">
        <v>92.970000000093194</v>
      </c>
      <c r="E207" s="30">
        <v>504.01910639327662</v>
      </c>
      <c r="F207" s="30">
        <v>-32.922390212500005</v>
      </c>
      <c r="G207" s="24"/>
    </row>
    <row r="208" spans="1:10">
      <c r="A208" s="30" t="s">
        <v>27</v>
      </c>
      <c r="B208" s="30" t="s">
        <v>23</v>
      </c>
      <c r="C208" s="31" t="s">
        <v>28</v>
      </c>
      <c r="D208" s="30">
        <v>93.080000000093719</v>
      </c>
      <c r="E208" s="30">
        <v>504.04234204651368</v>
      </c>
      <c r="F208" s="30">
        <v>-32.968742475000006</v>
      </c>
      <c r="G208" s="24"/>
    </row>
    <row r="209" spans="1:7">
      <c r="A209" s="30" t="s">
        <v>27</v>
      </c>
      <c r="B209" s="30" t="s">
        <v>23</v>
      </c>
      <c r="C209" s="31" t="s">
        <v>28</v>
      </c>
      <c r="D209" s="30">
        <v>93.230000000094435</v>
      </c>
      <c r="E209" s="30">
        <v>504.07402702820059</v>
      </c>
      <c r="F209" s="30">
        <v>-32.841093987500003</v>
      </c>
      <c r="G209" s="24"/>
    </row>
    <row r="210" spans="1:7">
      <c r="A210" s="30" t="s">
        <v>27</v>
      </c>
      <c r="B210" s="30" t="s">
        <v>23</v>
      </c>
      <c r="C210" s="31" t="s">
        <v>28</v>
      </c>
      <c r="D210" s="30">
        <v>93.380000000095151</v>
      </c>
      <c r="E210" s="30">
        <v>504.1057120098875</v>
      </c>
      <c r="F210" s="30">
        <v>-32.899729187500007</v>
      </c>
      <c r="G210" s="24"/>
    </row>
    <row r="211" spans="1:7">
      <c r="A211" s="30" t="s">
        <v>27</v>
      </c>
      <c r="B211" s="30" t="s">
        <v>23</v>
      </c>
      <c r="C211" s="31" t="s">
        <v>28</v>
      </c>
      <c r="D211" s="30">
        <v>93.600000000096202</v>
      </c>
      <c r="E211" s="30">
        <v>504.15218331636163</v>
      </c>
      <c r="F211" s="30">
        <v>-32.489566312500003</v>
      </c>
      <c r="G211" s="24"/>
    </row>
  </sheetData>
  <mergeCells count="8">
    <mergeCell ref="G189:J192"/>
    <mergeCell ref="G205:J205"/>
    <mergeCell ref="H2:I2"/>
    <mergeCell ref="H3:I3"/>
    <mergeCell ref="G86:J92"/>
    <mergeCell ref="G78:J78"/>
    <mergeCell ref="G81:J81"/>
    <mergeCell ref="G180:J18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1DEDB-8114-4BE1-BD4E-C81DE1E1E49D}">
  <dimension ref="A1:V165"/>
  <sheetViews>
    <sheetView tabSelected="1" zoomScale="70" zoomScaleNormal="70" workbookViewId="0">
      <selection activeCell="W146" sqref="W146"/>
    </sheetView>
  </sheetViews>
  <sheetFormatPr baseColWidth="10" defaultColWidth="11.44140625" defaultRowHeight="14.4"/>
  <cols>
    <col min="1" max="1" width="8" bestFit="1" customWidth="1"/>
    <col min="2" max="2" width="9.6640625" bestFit="1" customWidth="1"/>
    <col min="3" max="3" width="13.21875" bestFit="1" customWidth="1"/>
    <col min="4" max="4" width="8.88671875" bestFit="1" customWidth="1"/>
    <col min="5" max="5" width="13.109375" bestFit="1" customWidth="1"/>
    <col min="6" max="6" width="17.21875" bestFit="1" customWidth="1"/>
    <col min="7" max="7" width="16.5546875" bestFit="1" customWidth="1"/>
    <col min="8" max="8" width="9" style="1" bestFit="1" customWidth="1"/>
    <col min="9" max="10" width="6" style="1" bestFit="1" customWidth="1"/>
    <col min="11" max="11" width="7.109375" style="1" bestFit="1" customWidth="1"/>
    <col min="12" max="12" width="8.21875" style="1" bestFit="1" customWidth="1"/>
    <col min="13" max="13" width="14.88671875" style="1" bestFit="1" customWidth="1"/>
    <col min="14" max="14" width="16.109375" style="1" bestFit="1" customWidth="1"/>
    <col min="15" max="15" width="8.5546875" style="1" bestFit="1" customWidth="1"/>
    <col min="16" max="16" width="11.21875" style="1" bestFit="1" customWidth="1"/>
    <col min="17" max="17" width="12.109375" style="1" bestFit="1" customWidth="1"/>
    <col min="18" max="18" width="12.21875" style="1" bestFit="1" customWidth="1"/>
    <col min="19" max="19" width="4.109375" style="1" bestFit="1" customWidth="1"/>
    <col min="20" max="20" width="11.88671875" style="1" bestFit="1" customWidth="1"/>
    <col min="21" max="21" width="13.88671875" style="1" bestFit="1" customWidth="1"/>
  </cols>
  <sheetData>
    <row r="1" spans="1:21" ht="15.6">
      <c r="A1" s="77" t="s">
        <v>30</v>
      </c>
      <c r="B1" s="77" t="s">
        <v>31</v>
      </c>
      <c r="C1" s="77" t="s">
        <v>32</v>
      </c>
      <c r="D1" s="77" t="s">
        <v>33</v>
      </c>
      <c r="E1" s="77" t="s">
        <v>34</v>
      </c>
      <c r="F1" s="77" t="s">
        <v>35</v>
      </c>
      <c r="G1" s="77" t="s">
        <v>36</v>
      </c>
      <c r="H1" s="77" t="s">
        <v>37</v>
      </c>
      <c r="I1" s="77" t="s">
        <v>38</v>
      </c>
      <c r="J1" s="77" t="s">
        <v>39</v>
      </c>
      <c r="K1" s="77" t="s">
        <v>40</v>
      </c>
      <c r="L1" s="77" t="s">
        <v>41</v>
      </c>
      <c r="M1" s="77" t="s">
        <v>42</v>
      </c>
      <c r="N1" s="77" t="s">
        <v>43</v>
      </c>
      <c r="O1" s="77" t="s">
        <v>44</v>
      </c>
      <c r="P1" s="77" t="s">
        <v>45</v>
      </c>
      <c r="Q1" s="77" t="s">
        <v>46</v>
      </c>
      <c r="R1" s="77" t="s">
        <v>47</v>
      </c>
      <c r="S1" s="77" t="s">
        <v>48</v>
      </c>
      <c r="T1" s="77" t="s">
        <v>49</v>
      </c>
      <c r="U1" s="77" t="s">
        <v>50</v>
      </c>
    </row>
    <row r="2" spans="1:21">
      <c r="A2" s="1">
        <v>25</v>
      </c>
      <c r="B2" s="1" t="s">
        <v>51</v>
      </c>
      <c r="C2" s="1" t="s">
        <v>52</v>
      </c>
      <c r="D2" s="1" t="s">
        <v>53</v>
      </c>
      <c r="E2" s="1">
        <v>210.178</v>
      </c>
      <c r="F2" s="1">
        <v>210.358</v>
      </c>
      <c r="G2" s="1">
        <v>71.41</v>
      </c>
      <c r="H2" s="78">
        <v>499.45139999999998</v>
      </c>
      <c r="I2" s="73">
        <v>3.4829996500759464E-2</v>
      </c>
      <c r="J2" s="73">
        <v>5.6940958308267939</v>
      </c>
      <c r="K2" s="73">
        <v>5.7289258273275534</v>
      </c>
      <c r="L2" s="73">
        <v>0.10926597484561928</v>
      </c>
      <c r="M2" s="74">
        <v>4.0733675508396603</v>
      </c>
      <c r="N2" s="74">
        <v>3.8050086488752446</v>
      </c>
      <c r="O2" s="74">
        <v>382.02173913043481</v>
      </c>
      <c r="P2" s="73">
        <v>0.11465088365134671</v>
      </c>
      <c r="Q2" s="73">
        <v>0.23336020566203311</v>
      </c>
      <c r="R2" s="73">
        <v>0</v>
      </c>
      <c r="S2" s="73">
        <v>0.21798612321746105</v>
      </c>
      <c r="T2" s="73">
        <f>L2*7.976</f>
        <v>0.87150541536865944</v>
      </c>
      <c r="U2" s="73">
        <v>-30.314500896969697</v>
      </c>
    </row>
    <row r="3" spans="1:21">
      <c r="A3" s="1">
        <v>25</v>
      </c>
      <c r="B3" s="1" t="s">
        <v>51</v>
      </c>
      <c r="C3" s="1" t="s">
        <v>52</v>
      </c>
      <c r="D3" s="1" t="s">
        <v>54</v>
      </c>
      <c r="E3" s="1">
        <v>210.33799999999999</v>
      </c>
      <c r="F3" s="1">
        <v>210.518</v>
      </c>
      <c r="G3" s="1">
        <v>71.569999999999993</v>
      </c>
      <c r="H3" s="78">
        <v>499.48329999999999</v>
      </c>
      <c r="I3" s="73">
        <v>1.8741124961335277E-2</v>
      </c>
      <c r="J3" s="73">
        <v>6.4026634372665221</v>
      </c>
      <c r="K3" s="73">
        <v>6.421404562227857</v>
      </c>
      <c r="L3" s="73">
        <v>0.12469577697272857</v>
      </c>
      <c r="M3" s="74">
        <v>1.7393207856646002</v>
      </c>
      <c r="N3" s="74">
        <v>3.8199798979972726</v>
      </c>
      <c r="O3" s="74">
        <v>431.04347826086956</v>
      </c>
      <c r="P3" s="73">
        <v>3.3506647284733224E-2</v>
      </c>
      <c r="Q3" s="73">
        <v>0.11168882428244406</v>
      </c>
      <c r="R3" s="73">
        <v>0</v>
      </c>
      <c r="S3" s="73">
        <v>0.24529636344618388</v>
      </c>
      <c r="T3" s="73">
        <f t="shared" ref="T3:T66" si="0">L3*7.976</f>
        <v>0.99457351713448305</v>
      </c>
      <c r="U3" s="73">
        <v>-30.480917372727276</v>
      </c>
    </row>
    <row r="4" spans="1:21">
      <c r="A4" s="1">
        <v>25</v>
      </c>
      <c r="B4" s="1" t="s">
        <v>51</v>
      </c>
      <c r="C4" s="1" t="s">
        <v>52</v>
      </c>
      <c r="D4" s="1" t="s">
        <v>55</v>
      </c>
      <c r="E4" s="1">
        <v>210.488</v>
      </c>
      <c r="F4" s="1">
        <v>210.66800000000001</v>
      </c>
      <c r="G4" s="1">
        <v>71.72</v>
      </c>
      <c r="H4" s="78">
        <v>499.51310000000001</v>
      </c>
      <c r="I4" s="73">
        <v>2.7682506449085598E-2</v>
      </c>
      <c r="J4" s="73">
        <v>8.4773528872803894</v>
      </c>
      <c r="K4" s="73">
        <v>8.5050353937294751</v>
      </c>
      <c r="L4" s="73">
        <v>0.45477275612153678</v>
      </c>
      <c r="M4" s="74">
        <v>1.672579551805405</v>
      </c>
      <c r="N4" s="74">
        <v>4.8080994946754316</v>
      </c>
      <c r="O4" s="74">
        <v>607.06521739130437</v>
      </c>
      <c r="P4" s="73">
        <v>5.6901393147732605E-2</v>
      </c>
      <c r="Q4" s="73">
        <v>0.14225348286933151</v>
      </c>
      <c r="R4" s="73">
        <v>0</v>
      </c>
      <c r="S4" s="73">
        <v>0.40893056378787351</v>
      </c>
      <c r="T4" s="73">
        <f t="shared" si="0"/>
        <v>3.6272675028253776</v>
      </c>
      <c r="U4" s="73">
        <v>-30.662746654545451</v>
      </c>
    </row>
    <row r="5" spans="1:21">
      <c r="A5" s="1">
        <v>25</v>
      </c>
      <c r="B5" s="1" t="s">
        <v>51</v>
      </c>
      <c r="C5" s="1" t="s">
        <v>52</v>
      </c>
      <c r="D5" s="1" t="s">
        <v>56</v>
      </c>
      <c r="E5" s="1">
        <v>210.63800000000001</v>
      </c>
      <c r="F5" s="1">
        <v>210.81800000000001</v>
      </c>
      <c r="G5" s="1">
        <v>71.87</v>
      </c>
      <c r="H5" s="78">
        <v>499.54289999999997</v>
      </c>
      <c r="I5" s="73">
        <v>1.82875277118432E-2</v>
      </c>
      <c r="J5" s="73">
        <v>4.9700864570741548</v>
      </c>
      <c r="K5" s="73">
        <v>4.9883739847859978</v>
      </c>
      <c r="L5" s="73">
        <v>0.11111019961503142</v>
      </c>
      <c r="M5" s="74">
        <v>2.2422609737117933</v>
      </c>
      <c r="N5" s="74">
        <v>3.826546813170848</v>
      </c>
      <c r="O5" s="74">
        <v>426.08695652173913</v>
      </c>
      <c r="P5" s="73">
        <v>4.5757784897856119E-2</v>
      </c>
      <c r="Q5" s="73">
        <v>0.11185236308364831</v>
      </c>
      <c r="R5" s="73">
        <v>0</v>
      </c>
      <c r="S5" s="73">
        <v>0.19088246574387224</v>
      </c>
      <c r="T5" s="73">
        <f t="shared" si="0"/>
        <v>0.88621495212949064</v>
      </c>
      <c r="U5" s="73">
        <v>-30.688253784848484</v>
      </c>
    </row>
    <row r="6" spans="1:21">
      <c r="A6" s="1">
        <v>25</v>
      </c>
      <c r="B6" s="1" t="s">
        <v>51</v>
      </c>
      <c r="C6" s="1" t="s">
        <v>52</v>
      </c>
      <c r="D6" s="1" t="s">
        <v>57</v>
      </c>
      <c r="E6" s="1">
        <v>210.83800000000315</v>
      </c>
      <c r="F6" s="1">
        <v>211.01800000000316</v>
      </c>
      <c r="G6" s="1">
        <v>72.069999999993399</v>
      </c>
      <c r="H6" s="78">
        <v>499.58269999999999</v>
      </c>
      <c r="I6" s="73">
        <v>1.9363880120057561E-2</v>
      </c>
      <c r="J6" s="73">
        <v>4.7152237778579265</v>
      </c>
      <c r="K6" s="73">
        <v>4.7345876579779844</v>
      </c>
      <c r="L6" s="73">
        <v>0.1676998316151149</v>
      </c>
      <c r="M6" s="74">
        <v>2.1492537388539499</v>
      </c>
      <c r="N6" s="74">
        <v>5.1848715381191921</v>
      </c>
      <c r="O6" s="74">
        <v>438.10869565217394</v>
      </c>
      <c r="P6" s="73">
        <v>5.0879151129204749E-2</v>
      </c>
      <c r="Q6" s="73">
        <v>0.1017583022584095</v>
      </c>
      <c r="R6" s="73">
        <v>0</v>
      </c>
      <c r="S6" s="73">
        <v>0.24548228792580457</v>
      </c>
      <c r="T6" s="73">
        <f t="shared" si="0"/>
        <v>1.3375738569621565</v>
      </c>
      <c r="U6" s="73">
        <v>-30.587277515151513</v>
      </c>
    </row>
    <row r="7" spans="1:21">
      <c r="A7" s="1">
        <v>25</v>
      </c>
      <c r="B7" s="1" t="s">
        <v>51</v>
      </c>
      <c r="C7" s="1" t="s">
        <v>52</v>
      </c>
      <c r="D7" s="1" t="s">
        <v>58</v>
      </c>
      <c r="E7" s="1">
        <v>210.988</v>
      </c>
      <c r="F7" s="1">
        <v>211.16800000000001</v>
      </c>
      <c r="G7" s="1">
        <v>72.22</v>
      </c>
      <c r="H7" s="78">
        <v>499.61259999999999</v>
      </c>
      <c r="I7" s="73">
        <v>2.9849901501949046E-2</v>
      </c>
      <c r="J7" s="73">
        <v>4.6207647709495339</v>
      </c>
      <c r="K7" s="73">
        <v>4.650614672451483</v>
      </c>
      <c r="L7" s="73">
        <v>0.18416777731453782</v>
      </c>
      <c r="M7" s="74">
        <v>4.5982854960818553</v>
      </c>
      <c r="N7" s="74">
        <v>5.4753728838151092</v>
      </c>
      <c r="O7" s="74">
        <v>463.13043478260869</v>
      </c>
      <c r="P7" s="73">
        <v>6.2117909227054603E-2</v>
      </c>
      <c r="Q7" s="73">
        <v>0.21384853996199124</v>
      </c>
      <c r="R7" s="73">
        <v>0</v>
      </c>
      <c r="S7" s="73">
        <v>0.25463849470613537</v>
      </c>
      <c r="T7" s="73">
        <f t="shared" si="0"/>
        <v>1.4689221918607536</v>
      </c>
      <c r="U7" s="73">
        <v>-30.751600827272725</v>
      </c>
    </row>
    <row r="8" spans="1:21">
      <c r="A8" s="1">
        <v>25</v>
      </c>
      <c r="B8" s="1" t="s">
        <v>51</v>
      </c>
      <c r="C8" s="1" t="s">
        <v>52</v>
      </c>
      <c r="D8" s="1" t="s">
        <v>59</v>
      </c>
      <c r="E8" s="1">
        <v>211.12800000000453</v>
      </c>
      <c r="F8" s="1">
        <v>211.30800000000454</v>
      </c>
      <c r="G8" s="1">
        <v>72.359999999994784</v>
      </c>
      <c r="H8" s="78">
        <v>499.6404</v>
      </c>
      <c r="I8" s="73">
        <v>1.8438711800024345E-2</v>
      </c>
      <c r="J8" s="73">
        <v>3.9324328083528597</v>
      </c>
      <c r="K8" s="73">
        <v>3.9508715201528841</v>
      </c>
      <c r="L8" s="73">
        <v>8.8405238109309447E-2</v>
      </c>
      <c r="M8" s="74">
        <v>3.3531605720122686</v>
      </c>
      <c r="N8" s="74">
        <v>3.4536154635766838</v>
      </c>
      <c r="O8" s="74">
        <v>438.1521739130435</v>
      </c>
      <c r="P8" s="73">
        <v>4.4839068514181867E-2</v>
      </c>
      <c r="Q8" s="73">
        <v>0.13247906606462825</v>
      </c>
      <c r="R8" s="73">
        <v>0</v>
      </c>
      <c r="S8" s="73">
        <v>0.1364479097660472</v>
      </c>
      <c r="T8" s="73">
        <f t="shared" si="0"/>
        <v>0.70512017915985215</v>
      </c>
      <c r="U8" s="73">
        <v>-30.874782406060607</v>
      </c>
    </row>
    <row r="9" spans="1:21">
      <c r="A9" s="1">
        <v>25</v>
      </c>
      <c r="B9" s="1" t="s">
        <v>51</v>
      </c>
      <c r="C9" s="1" t="s">
        <v>52</v>
      </c>
      <c r="D9" s="1" t="s">
        <v>60</v>
      </c>
      <c r="E9" s="1">
        <v>211.24799999999999</v>
      </c>
      <c r="F9" s="1">
        <v>211.428</v>
      </c>
      <c r="G9" s="1">
        <v>72.48</v>
      </c>
      <c r="H9" s="78">
        <v>499.66430000000003</v>
      </c>
      <c r="I9" s="73">
        <v>1.9013979042485776E-2</v>
      </c>
      <c r="J9" s="73">
        <v>4.6125509981975572</v>
      </c>
      <c r="K9" s="73">
        <v>4.6315649772400427</v>
      </c>
      <c r="L9" s="73">
        <v>0.15275073656985336</v>
      </c>
      <c r="M9" s="74">
        <v>2.8624385770353222</v>
      </c>
      <c r="N9" s="74">
        <v>3.929048918192839</v>
      </c>
      <c r="O9" s="74">
        <v>470.17391304347825</v>
      </c>
      <c r="P9" s="73">
        <v>3.6713271497254951E-2</v>
      </c>
      <c r="Q9" s="73">
        <v>0.13257570262897622</v>
      </c>
      <c r="R9" s="73">
        <v>0</v>
      </c>
      <c r="S9" s="73">
        <v>0.18197645363364831</v>
      </c>
      <c r="T9" s="73">
        <f t="shared" si="0"/>
        <v>1.2183398748811505</v>
      </c>
      <c r="U9" s="73">
        <v>-30.894107703030301</v>
      </c>
    </row>
    <row r="10" spans="1:21">
      <c r="A10" s="1">
        <v>25</v>
      </c>
      <c r="B10" s="1" t="s">
        <v>51</v>
      </c>
      <c r="C10" s="1" t="s">
        <v>52</v>
      </c>
      <c r="D10" s="1" t="s">
        <v>61</v>
      </c>
      <c r="E10" s="1">
        <v>211.38800000000577</v>
      </c>
      <c r="F10" s="1">
        <v>211.56800000000578</v>
      </c>
      <c r="G10" s="1">
        <v>72.619999999996026</v>
      </c>
      <c r="H10" s="78">
        <v>499.69209999999998</v>
      </c>
      <c r="I10" s="73">
        <v>2.100324655673259E-2</v>
      </c>
      <c r="J10" s="73">
        <v>5.8553872546174999</v>
      </c>
      <c r="K10" s="73">
        <v>5.8763905011742326</v>
      </c>
      <c r="L10" s="73">
        <v>0.14455667872564029</v>
      </c>
      <c r="M10" s="74">
        <v>2.7787301204828601</v>
      </c>
      <c r="N10" s="74">
        <v>2.3231398705914144</v>
      </c>
      <c r="O10" s="74">
        <v>456.19565217391306</v>
      </c>
      <c r="P10" s="73">
        <v>4.4904484034663572E-2</v>
      </c>
      <c r="Q10" s="73">
        <v>0.16328903285332211</v>
      </c>
      <c r="R10" s="73">
        <v>0</v>
      </c>
      <c r="S10" s="73">
        <v>0.13651677068442522</v>
      </c>
      <c r="T10" s="73">
        <f t="shared" si="0"/>
        <v>1.152984069515707</v>
      </c>
      <c r="U10" s="73">
        <v>-30.717055563636357</v>
      </c>
    </row>
    <row r="11" spans="1:21">
      <c r="A11" s="1">
        <v>25</v>
      </c>
      <c r="B11" s="1" t="s">
        <v>51</v>
      </c>
      <c r="C11" s="1" t="s">
        <v>52</v>
      </c>
      <c r="D11" s="1" t="s">
        <v>62</v>
      </c>
      <c r="E11" s="1">
        <v>211.53800000000649</v>
      </c>
      <c r="F11" s="1">
        <v>211.7180000000065</v>
      </c>
      <c r="G11" s="1">
        <v>72.769999999996742</v>
      </c>
      <c r="H11" s="78">
        <v>499.72199999999998</v>
      </c>
      <c r="I11" s="73">
        <v>1.9067110766072416E-2</v>
      </c>
      <c r="J11" s="73">
        <v>2.9682699341164782</v>
      </c>
      <c r="K11" s="73">
        <v>2.9873370448825507</v>
      </c>
      <c r="L11" s="73">
        <v>0.13380729646499778</v>
      </c>
      <c r="M11" s="74">
        <v>4.4443922384021475</v>
      </c>
      <c r="N11" s="74">
        <v>4.5710008309083463</v>
      </c>
      <c r="O11" s="74">
        <v>463.21739130434781</v>
      </c>
      <c r="P11" s="73">
        <v>5.2086290489548305E-2</v>
      </c>
      <c r="Q11" s="73">
        <v>0.13276897575767216</v>
      </c>
      <c r="R11" s="73">
        <v>0</v>
      </c>
      <c r="S11" s="73">
        <v>0.13655120114361424</v>
      </c>
      <c r="T11" s="73">
        <f t="shared" si="0"/>
        <v>1.0672469966048224</v>
      </c>
      <c r="U11" s="73">
        <v>-30.614040454545453</v>
      </c>
    </row>
    <row r="12" spans="1:21">
      <c r="A12" s="1">
        <v>25</v>
      </c>
      <c r="B12" s="1" t="s">
        <v>51</v>
      </c>
      <c r="C12" s="1" t="s">
        <v>52</v>
      </c>
      <c r="D12" s="1" t="s">
        <v>63</v>
      </c>
      <c r="E12" s="1">
        <v>211.65800000000706</v>
      </c>
      <c r="F12" s="1">
        <v>211.83800000000707</v>
      </c>
      <c r="G12" s="1">
        <v>72.889999999997315</v>
      </c>
      <c r="H12" s="78">
        <v>499.74579999999997</v>
      </c>
      <c r="I12" s="73">
        <v>2.25633813997154E-2</v>
      </c>
      <c r="J12" s="73">
        <v>4.8340492337312764</v>
      </c>
      <c r="K12" s="73">
        <v>4.8566126151309916</v>
      </c>
      <c r="L12" s="73">
        <v>0.13133070136426461</v>
      </c>
      <c r="M12" s="74">
        <v>3.5775416521592951</v>
      </c>
      <c r="N12" s="74">
        <v>2.6248731972592112</v>
      </c>
      <c r="O12" s="74">
        <v>398.23913043478262</v>
      </c>
      <c r="P12" s="73">
        <v>5.6212374443931588E-2</v>
      </c>
      <c r="Q12" s="73">
        <v>0.17374733919033403</v>
      </c>
      <c r="R12" s="73">
        <v>0</v>
      </c>
      <c r="S12" s="73">
        <v>0.12747992282928305</v>
      </c>
      <c r="T12" s="73">
        <f t="shared" si="0"/>
        <v>1.0474936740813745</v>
      </c>
      <c r="U12" s="73">
        <v>-30.542903133333333</v>
      </c>
    </row>
    <row r="13" spans="1:21">
      <c r="A13" s="1">
        <v>25</v>
      </c>
      <c r="B13" s="1" t="s">
        <v>51</v>
      </c>
      <c r="C13" s="1" t="s">
        <v>52</v>
      </c>
      <c r="D13" s="1" t="s">
        <v>64</v>
      </c>
      <c r="E13" s="1">
        <v>211.80800000000778</v>
      </c>
      <c r="F13" s="1">
        <v>211.98800000000779</v>
      </c>
      <c r="G13" s="1">
        <v>73.039999999998031</v>
      </c>
      <c r="H13" s="78">
        <v>499.77569999999997</v>
      </c>
      <c r="I13" s="73">
        <v>1.8399646009156286E-2</v>
      </c>
      <c r="J13" s="73">
        <v>2.8362449352746362</v>
      </c>
      <c r="K13" s="73">
        <v>2.8546445812837926</v>
      </c>
      <c r="L13" s="73">
        <v>0.10364115635765825</v>
      </c>
      <c r="M13" s="74">
        <v>4.2994628610550363</v>
      </c>
      <c r="N13" s="74">
        <v>5.4240051932241462</v>
      </c>
      <c r="O13" s="74">
        <v>415.26086956521738</v>
      </c>
      <c r="P13" s="73">
        <v>4.8070966905071545E-2</v>
      </c>
      <c r="Q13" s="73">
        <v>0.12273438358741671</v>
      </c>
      <c r="R13" s="73">
        <v>0</v>
      </c>
      <c r="S13" s="73">
        <v>0.15483607033692459</v>
      </c>
      <c r="T13" s="73">
        <f t="shared" si="0"/>
        <v>0.82664186310868215</v>
      </c>
      <c r="U13" s="73">
        <v>-30.13457814545454</v>
      </c>
    </row>
    <row r="14" spans="1:21">
      <c r="A14" s="1">
        <v>25</v>
      </c>
      <c r="B14" s="1" t="s">
        <v>51</v>
      </c>
      <c r="C14" s="1" t="s">
        <v>52</v>
      </c>
      <c r="D14" s="1" t="s">
        <v>65</v>
      </c>
      <c r="E14" s="1">
        <v>211.9580000000085</v>
      </c>
      <c r="F14" s="1">
        <v>212.1380000000085</v>
      </c>
      <c r="G14" s="1">
        <v>73.189999999998747</v>
      </c>
      <c r="H14" s="78">
        <v>499.80549999999999</v>
      </c>
      <c r="I14" s="73">
        <v>1.6215028869616871E-2</v>
      </c>
      <c r="J14" s="73">
        <v>0.73899987379835719</v>
      </c>
      <c r="K14" s="73">
        <v>0.75521490266797409</v>
      </c>
      <c r="L14" s="73">
        <v>0.29961903213377877</v>
      </c>
      <c r="M14" s="74">
        <v>10.842263673204238</v>
      </c>
      <c r="N14" s="74">
        <v>18.094782298179915</v>
      </c>
      <c r="O14" s="74">
        <v>424.28260869565219</v>
      </c>
      <c r="P14" s="73">
        <v>6.8576502501522904E-2</v>
      </c>
      <c r="Q14" s="73">
        <v>8.1882391046594505E-2</v>
      </c>
      <c r="R14" s="73">
        <v>0</v>
      </c>
      <c r="S14" s="73">
        <v>0.13665449252118125</v>
      </c>
      <c r="T14" s="73">
        <f t="shared" si="0"/>
        <v>2.3897614002990193</v>
      </c>
      <c r="U14" s="73">
        <v>-30.830343260606053</v>
      </c>
    </row>
    <row r="15" spans="1:21">
      <c r="A15" s="1">
        <v>25</v>
      </c>
      <c r="B15" s="1" t="s">
        <v>51</v>
      </c>
      <c r="C15" s="1" t="s">
        <v>52</v>
      </c>
      <c r="D15" s="1" t="s">
        <v>66</v>
      </c>
      <c r="E15" s="1">
        <v>212.15800000000945</v>
      </c>
      <c r="F15" s="1">
        <v>212.33800000000946</v>
      </c>
      <c r="G15" s="1">
        <v>73.389999999999702</v>
      </c>
      <c r="H15" s="78">
        <v>499.84550000000002</v>
      </c>
      <c r="I15" s="73">
        <v>2.1404414317435571E-2</v>
      </c>
      <c r="J15" s="73">
        <v>2.7850948175942172</v>
      </c>
      <c r="K15" s="73">
        <v>2.8064992319116526</v>
      </c>
      <c r="L15" s="73">
        <v>0.11722656232520157</v>
      </c>
      <c r="M15" s="74">
        <v>5.1095062791121908</v>
      </c>
      <c r="N15" s="74">
        <v>5.1951383484404277</v>
      </c>
      <c r="O15" s="74">
        <v>414.30434782608694</v>
      </c>
      <c r="P15" s="73">
        <v>6.6577761007532016E-2</v>
      </c>
      <c r="Q15" s="73">
        <v>0.14339825447776128</v>
      </c>
      <c r="R15" s="73">
        <v>0</v>
      </c>
      <c r="S15" s="73">
        <v>0.14580151784572831</v>
      </c>
      <c r="T15" s="73">
        <f t="shared" si="0"/>
        <v>0.93499906110580766</v>
      </c>
      <c r="U15" s="73">
        <v>-30.580342272727272</v>
      </c>
    </row>
    <row r="16" spans="1:21">
      <c r="A16" s="1">
        <v>25</v>
      </c>
      <c r="B16" s="1" t="s">
        <v>51</v>
      </c>
      <c r="C16" s="1" t="s">
        <v>52</v>
      </c>
      <c r="D16" s="1" t="s">
        <v>67</v>
      </c>
      <c r="E16" s="1">
        <v>212.30800000001017</v>
      </c>
      <c r="F16" s="1">
        <v>212.48800000001017</v>
      </c>
      <c r="G16" s="1">
        <v>73.540000000000418</v>
      </c>
      <c r="H16" s="78">
        <v>499.87549999999999</v>
      </c>
      <c r="I16" s="73">
        <v>1.6738863371004293E-2</v>
      </c>
      <c r="J16" s="73">
        <v>1.9770557822804067</v>
      </c>
      <c r="K16" s="73">
        <v>1.9937946456514111</v>
      </c>
      <c r="L16" s="73">
        <v>0.17606834510634281</v>
      </c>
      <c r="M16" s="74">
        <v>5.655137390211693</v>
      </c>
      <c r="N16" s="74">
        <v>7.3146070477692096</v>
      </c>
      <c r="O16" s="74">
        <v>402.32608695652175</v>
      </c>
      <c r="P16" s="73">
        <v>4.1000664178280619E-2</v>
      </c>
      <c r="Q16" s="73">
        <v>0.1127518264902717</v>
      </c>
      <c r="R16" s="73">
        <v>0</v>
      </c>
      <c r="S16" s="73">
        <v>0.14583824366886325</v>
      </c>
      <c r="T16" s="73">
        <f t="shared" si="0"/>
        <v>1.4043211205681903</v>
      </c>
      <c r="U16" s="73">
        <v>-30.635649272727271</v>
      </c>
    </row>
    <row r="17" spans="1:21">
      <c r="A17" s="1">
        <v>25</v>
      </c>
      <c r="B17" s="1" t="s">
        <v>51</v>
      </c>
      <c r="C17" s="1" t="s">
        <v>52</v>
      </c>
      <c r="D17" s="1" t="s">
        <v>68</v>
      </c>
      <c r="E17" s="1">
        <v>212.45800000001088</v>
      </c>
      <c r="F17" s="1">
        <v>212.63800000001089</v>
      </c>
      <c r="G17" s="1">
        <v>73.690000000001135</v>
      </c>
      <c r="H17" s="78">
        <v>499.90550000000002</v>
      </c>
      <c r="I17" s="73">
        <v>2.3212849923635707E-2</v>
      </c>
      <c r="J17" s="73">
        <v>1.7946600913089674</v>
      </c>
      <c r="K17" s="73">
        <v>1.8178729412326031</v>
      </c>
      <c r="L17" s="73">
        <v>0.14829186386012719</v>
      </c>
      <c r="M17" s="74">
        <v>9.0282214064865869</v>
      </c>
      <c r="N17" s="74">
        <v>8.5260169492459763</v>
      </c>
      <c r="O17" s="74">
        <v>418.3478260869565</v>
      </c>
      <c r="P17" s="73">
        <v>6.4622877646591373E-2</v>
      </c>
      <c r="Q17" s="73">
        <v>0.16412159402308921</v>
      </c>
      <c r="R17" s="73">
        <v>0</v>
      </c>
      <c r="S17" s="73">
        <v>0.15499215508524808</v>
      </c>
      <c r="T17" s="73">
        <f t="shared" si="0"/>
        <v>1.1827759061483745</v>
      </c>
      <c r="U17" s="73">
        <v>-30.476127093939397</v>
      </c>
    </row>
    <row r="18" spans="1:21">
      <c r="A18" s="1">
        <v>26</v>
      </c>
      <c r="B18" s="1" t="s">
        <v>51</v>
      </c>
      <c r="C18" s="1" t="s">
        <v>52</v>
      </c>
      <c r="D18" s="1" t="s">
        <v>69</v>
      </c>
      <c r="E18" s="1">
        <v>212.6080000000116</v>
      </c>
      <c r="F18" s="1">
        <v>212.78800000001161</v>
      </c>
      <c r="G18" s="1">
        <v>73.840000000001851</v>
      </c>
      <c r="H18" s="78">
        <v>499.93563953488257</v>
      </c>
      <c r="I18" s="73">
        <v>1.7533060407118162E-2</v>
      </c>
      <c r="J18" s="73">
        <v>1.9052846580963778</v>
      </c>
      <c r="K18" s="73">
        <v>1.922817718503496</v>
      </c>
      <c r="L18" s="73">
        <v>9.889221320112726E-2</v>
      </c>
      <c r="M18" s="74">
        <v>5.3385368303684739</v>
      </c>
      <c r="N18" s="74">
        <v>7.1141540376693069</v>
      </c>
      <c r="O18" s="74">
        <v>416.36956521739131</v>
      </c>
      <c r="P18" s="73">
        <v>6.3643205891559168E-2</v>
      </c>
      <c r="Q18" s="73">
        <v>0.10265033208315995</v>
      </c>
      <c r="R18" s="73">
        <v>0</v>
      </c>
      <c r="S18" s="73">
        <v>0.13679221435793731</v>
      </c>
      <c r="T18" s="73">
        <f t="shared" si="0"/>
        <v>0.78876429249219104</v>
      </c>
      <c r="U18" s="73">
        <v>-30.782224096969692</v>
      </c>
    </row>
    <row r="19" spans="1:21">
      <c r="A19" s="1">
        <v>26</v>
      </c>
      <c r="B19" s="1" t="s">
        <v>51</v>
      </c>
      <c r="C19" s="1" t="s">
        <v>52</v>
      </c>
      <c r="D19" s="1" t="s">
        <v>70</v>
      </c>
      <c r="E19" s="1">
        <v>212.75800000001232</v>
      </c>
      <c r="F19" s="1">
        <v>212.93800000001232</v>
      </c>
      <c r="G19" s="1">
        <v>73.990000000002567</v>
      </c>
      <c r="H19" s="78">
        <v>499.96581395348579</v>
      </c>
      <c r="I19" s="73">
        <v>1.7295218895978504E-2</v>
      </c>
      <c r="J19" s="73">
        <v>1.6203723852048886</v>
      </c>
      <c r="K19" s="73">
        <v>1.6376676041008671</v>
      </c>
      <c r="L19" s="73">
        <v>0.18728260648639078</v>
      </c>
      <c r="M19" s="74">
        <v>6.2726201363852674</v>
      </c>
      <c r="N19" s="74">
        <v>7.7979724442371641</v>
      </c>
      <c r="O19" s="74">
        <v>406.39130434782606</v>
      </c>
      <c r="P19" s="73">
        <v>6.3689294099171262E-2</v>
      </c>
      <c r="Q19" s="73">
        <v>0.10272466790188915</v>
      </c>
      <c r="R19" s="73">
        <v>0</v>
      </c>
      <c r="S19" s="73">
        <v>0.12770486849598459</v>
      </c>
      <c r="T19" s="73">
        <f t="shared" si="0"/>
        <v>1.4937660693354529</v>
      </c>
      <c r="U19" s="73">
        <v>-28.464347272727274</v>
      </c>
    </row>
    <row r="20" spans="1:21">
      <c r="A20" s="1">
        <v>26</v>
      </c>
      <c r="B20" s="1" t="s">
        <v>51</v>
      </c>
      <c r="C20" s="1" t="s">
        <v>52</v>
      </c>
      <c r="D20" s="1" t="s">
        <v>71</v>
      </c>
      <c r="E20" s="1">
        <v>212.92800000001313</v>
      </c>
      <c r="F20" s="1">
        <v>213.10800000001313</v>
      </c>
      <c r="G20" s="1">
        <v>74.160000000003379</v>
      </c>
      <c r="H20" s="78">
        <v>500.00001162790278</v>
      </c>
      <c r="I20" s="73">
        <v>1.3060822981441116E-2</v>
      </c>
      <c r="J20" s="73">
        <v>0.15564080949489864</v>
      </c>
      <c r="K20" s="73">
        <v>0.16870163247633976</v>
      </c>
      <c r="L20" s="73">
        <v>0.57438663516078603</v>
      </c>
      <c r="M20" s="74">
        <v>18.280618073159872</v>
      </c>
      <c r="N20" s="74">
        <v>189.29426128870244</v>
      </c>
      <c r="O20" s="74">
        <v>416.41304347826087</v>
      </c>
      <c r="P20" s="73">
        <v>2.1587790781329858E-2</v>
      </c>
      <c r="Q20" s="73">
        <v>3.083970111618551E-2</v>
      </c>
      <c r="R20" s="73">
        <v>0</v>
      </c>
      <c r="S20" s="73">
        <v>0.3193425089780691</v>
      </c>
      <c r="T20" s="73">
        <f t="shared" si="0"/>
        <v>4.5813078020424296</v>
      </c>
      <c r="U20" s="73">
        <v>-31.201129909090909</v>
      </c>
    </row>
    <row r="21" spans="1:21">
      <c r="A21" s="1">
        <v>26</v>
      </c>
      <c r="B21" s="1" t="s">
        <v>51</v>
      </c>
      <c r="C21" s="1" t="s">
        <v>52</v>
      </c>
      <c r="D21" s="1" t="s">
        <v>72</v>
      </c>
      <c r="E21" s="1">
        <v>213.08800000001389</v>
      </c>
      <c r="F21" s="1">
        <v>213.2680000000139</v>
      </c>
      <c r="G21" s="1">
        <v>74.320000000004143</v>
      </c>
      <c r="H21" s="78">
        <v>500.03219767441288</v>
      </c>
      <c r="I21" s="73">
        <v>2.5670172153990835E-2</v>
      </c>
      <c r="J21" s="73">
        <v>5.7992538549278914</v>
      </c>
      <c r="K21" s="73">
        <v>5.8249240270818818</v>
      </c>
      <c r="L21" s="73">
        <v>9.7128201475780815E-2</v>
      </c>
      <c r="M21" s="74">
        <v>3.178960108490744</v>
      </c>
      <c r="N21" s="74">
        <v>2.5068459623788555</v>
      </c>
      <c r="O21" s="74">
        <v>371.43478260869563</v>
      </c>
      <c r="P21" s="73">
        <v>7.6126271259117195E-2</v>
      </c>
      <c r="Q21" s="73">
        <v>0.1851720111708256</v>
      </c>
      <c r="R21" s="73">
        <v>0</v>
      </c>
      <c r="S21" s="73">
        <v>0.14602187278453799</v>
      </c>
      <c r="T21" s="73">
        <f t="shared" si="0"/>
        <v>0.77469453497082774</v>
      </c>
      <c r="U21" s="73">
        <v>-30.875120454545453</v>
      </c>
    </row>
    <row r="22" spans="1:21">
      <c r="A22" s="1">
        <v>26</v>
      </c>
      <c r="B22" s="1" t="s">
        <v>51</v>
      </c>
      <c r="C22" s="1" t="s">
        <v>52</v>
      </c>
      <c r="D22" s="1" t="s">
        <v>73</v>
      </c>
      <c r="E22" s="1">
        <v>213.23800000001461</v>
      </c>
      <c r="F22" s="1">
        <v>213.41800000001462</v>
      </c>
      <c r="G22" s="1">
        <v>74.470000000004859</v>
      </c>
      <c r="H22" s="78">
        <v>500.06237209301611</v>
      </c>
      <c r="I22" s="73">
        <v>1.7305705139739964E-2</v>
      </c>
      <c r="J22" s="73">
        <v>2.4969699571074897</v>
      </c>
      <c r="K22" s="73">
        <v>2.5142756622472295</v>
      </c>
      <c r="L22" s="73">
        <v>7.9406672316886251E-2</v>
      </c>
      <c r="M22" s="74">
        <v>4.0945261851702988</v>
      </c>
      <c r="N22" s="74">
        <v>6.1722452852265199</v>
      </c>
      <c r="O22" s="74">
        <v>419.45652173913044</v>
      </c>
      <c r="P22" s="73">
        <v>5.4562267939780681E-2</v>
      </c>
      <c r="Q22" s="73">
        <v>0.10294767535807677</v>
      </c>
      <c r="R22" s="73">
        <v>0</v>
      </c>
      <c r="S22" s="73">
        <v>0.15518726102065247</v>
      </c>
      <c r="T22" s="73">
        <f t="shared" si="0"/>
        <v>0.63334761839948472</v>
      </c>
      <c r="U22" s="73">
        <v>-29.269683272727274</v>
      </c>
    </row>
    <row r="23" spans="1:21">
      <c r="A23" s="1">
        <v>26</v>
      </c>
      <c r="B23" s="1" t="s">
        <v>51</v>
      </c>
      <c r="C23" s="1" t="s">
        <v>52</v>
      </c>
      <c r="D23" s="1" t="s">
        <v>74</v>
      </c>
      <c r="E23" s="1">
        <v>213.38800000001532</v>
      </c>
      <c r="F23" s="1">
        <v>213.56800000001533</v>
      </c>
      <c r="G23" s="1">
        <v>74.620000000005575</v>
      </c>
      <c r="H23" s="78">
        <v>500.09254651161933</v>
      </c>
      <c r="I23" s="73">
        <v>1.2115202206954556E-2</v>
      </c>
      <c r="J23" s="73">
        <v>0.18676336314926695</v>
      </c>
      <c r="K23" s="73">
        <v>0.1988785653562215</v>
      </c>
      <c r="L23" s="73">
        <v>0.10870170451666633</v>
      </c>
      <c r="M23" s="74">
        <v>25.9007326888843</v>
      </c>
      <c r="N23" s="74">
        <v>68.868340038836536</v>
      </c>
      <c r="O23" s="74">
        <v>300.47826086956519</v>
      </c>
      <c r="P23" s="73">
        <v>4.9450565364866875E-2</v>
      </c>
      <c r="Q23" s="73">
        <v>5.1511005588402992E-2</v>
      </c>
      <c r="R23" s="73">
        <v>0</v>
      </c>
      <c r="S23" s="73">
        <v>0.13696436665388237</v>
      </c>
      <c r="T23" s="73">
        <f t="shared" si="0"/>
        <v>0.86700479522493068</v>
      </c>
      <c r="U23" s="73">
        <v>-31.208676366666666</v>
      </c>
    </row>
    <row r="24" spans="1:21">
      <c r="A24" s="1">
        <v>26</v>
      </c>
      <c r="B24" s="1" t="s">
        <v>51</v>
      </c>
      <c r="C24" s="1" t="s">
        <v>52</v>
      </c>
      <c r="D24" s="1" t="s">
        <v>75</v>
      </c>
      <c r="E24" s="1">
        <v>213.53800000001604</v>
      </c>
      <c r="F24" s="1">
        <v>213.71800000001605</v>
      </c>
      <c r="G24" s="1">
        <v>74.770000000006291</v>
      </c>
      <c r="H24" s="78">
        <v>500.12272093022256</v>
      </c>
      <c r="I24" s="73">
        <v>2.3440287017789507E-2</v>
      </c>
      <c r="J24" s="73">
        <v>2.4255310662715361</v>
      </c>
      <c r="K24" s="73">
        <v>2.4489713532893256</v>
      </c>
      <c r="L24" s="73">
        <v>0.11611464893682619</v>
      </c>
      <c r="M24" s="74">
        <v>7.5776069957989156</v>
      </c>
      <c r="N24" s="74">
        <v>4.4753090942958398</v>
      </c>
      <c r="O24" s="74">
        <v>602.5</v>
      </c>
      <c r="P24" s="73">
        <v>6.0826844727365756E-2</v>
      </c>
      <c r="Q24" s="73">
        <v>0.18557342459196333</v>
      </c>
      <c r="R24" s="73">
        <v>0</v>
      </c>
      <c r="S24" s="73">
        <v>0.10959903769045709</v>
      </c>
      <c r="T24" s="73">
        <f t="shared" si="0"/>
        <v>0.92613043992012567</v>
      </c>
      <c r="U24" s="73">
        <v>-31.233113121212117</v>
      </c>
    </row>
    <row r="25" spans="1:21">
      <c r="A25" s="1">
        <v>26</v>
      </c>
      <c r="B25" s="1" t="s">
        <v>51</v>
      </c>
      <c r="C25" s="1" t="s">
        <v>52</v>
      </c>
      <c r="D25" s="1" t="s">
        <v>76</v>
      </c>
      <c r="E25" s="1">
        <v>213.68800000001676</v>
      </c>
      <c r="F25" s="1">
        <v>213.86800000001676</v>
      </c>
      <c r="G25" s="1">
        <v>74.920000000007008</v>
      </c>
      <c r="H25" s="78">
        <v>500.15289534882578</v>
      </c>
      <c r="I25" s="73">
        <v>2.7076447690918024E-2</v>
      </c>
      <c r="J25" s="73">
        <v>5.6413586519995951</v>
      </c>
      <c r="K25" s="73">
        <v>5.6684350996905133</v>
      </c>
      <c r="L25" s="73">
        <v>0.32027435892470485</v>
      </c>
      <c r="M25" s="74">
        <v>3.0941548716651175</v>
      </c>
      <c r="N25" s="74">
        <v>4.9961232451051689</v>
      </c>
      <c r="O25" s="74">
        <v>606.52173913043475</v>
      </c>
      <c r="P25" s="73">
        <v>5.7775582375988052E-2</v>
      </c>
      <c r="Q25" s="73">
        <v>0.17539016078424946</v>
      </c>
      <c r="R25" s="73">
        <v>0</v>
      </c>
      <c r="S25" s="73">
        <v>0.28320200364933812</v>
      </c>
      <c r="T25" s="73">
        <f t="shared" si="0"/>
        <v>2.5545082867834457</v>
      </c>
      <c r="U25" s="73">
        <v>-30.919482381818177</v>
      </c>
    </row>
    <row r="26" spans="1:21">
      <c r="A26" s="1">
        <v>26</v>
      </c>
      <c r="B26" s="1" t="s">
        <v>51</v>
      </c>
      <c r="C26" s="1" t="s">
        <v>77</v>
      </c>
      <c r="D26" s="1" t="s">
        <v>78</v>
      </c>
      <c r="E26" s="1">
        <v>213.83800000001747</v>
      </c>
      <c r="F26" s="1">
        <v>214.01800000001748</v>
      </c>
      <c r="G26" s="1">
        <v>75.070000000007724</v>
      </c>
      <c r="H26" s="78">
        <v>500.18327565235404</v>
      </c>
      <c r="I26" s="73">
        <v>1.0188809783414845E-2</v>
      </c>
      <c r="J26" s="73">
        <v>2.1071146694677436</v>
      </c>
      <c r="K26" s="73">
        <v>2.1173034792511585</v>
      </c>
      <c r="L26" s="73">
        <v>5.3900692030748709E-2</v>
      </c>
      <c r="M26" s="74">
        <v>2.9257502189391098</v>
      </c>
      <c r="N26" s="74">
        <v>5.1789517893741746</v>
      </c>
      <c r="O26" s="74">
        <v>432.54347826086956</v>
      </c>
      <c r="P26" s="73">
        <v>2.4778804471918464E-2</v>
      </c>
      <c r="Q26" s="73">
        <v>6.194701117979616E-2</v>
      </c>
      <c r="R26" s="73">
        <v>0</v>
      </c>
      <c r="S26" s="73">
        <v>0.10965412642515952</v>
      </c>
      <c r="T26" s="73">
        <f t="shared" si="0"/>
        <v>0.42991191963725173</v>
      </c>
      <c r="U26" s="73">
        <v>-30.801103393939393</v>
      </c>
    </row>
    <row r="27" spans="1:21">
      <c r="A27" s="1">
        <v>26</v>
      </c>
      <c r="B27" s="1" t="s">
        <v>51</v>
      </c>
      <c r="C27" s="1" t="s">
        <v>77</v>
      </c>
      <c r="D27" s="1" t="s">
        <v>79</v>
      </c>
      <c r="E27" s="1">
        <v>214.00800000001828</v>
      </c>
      <c r="F27" s="1">
        <v>214.18800000001829</v>
      </c>
      <c r="G27" s="1">
        <v>75.240000000008536</v>
      </c>
      <c r="H27" s="78">
        <v>500.21779443169999</v>
      </c>
      <c r="I27" s="73">
        <v>4.1232851417142766E-2</v>
      </c>
      <c r="J27" s="73">
        <v>0.66142709444298864</v>
      </c>
      <c r="K27" s="73">
        <v>0.70265994586013136</v>
      </c>
      <c r="L27" s="73">
        <v>8.7496824809304456</v>
      </c>
      <c r="M27" s="74">
        <v>11.763226870744573</v>
      </c>
      <c r="N27" s="74">
        <v>156.09495238589207</v>
      </c>
      <c r="O27" s="74">
        <v>593.56521739130437</v>
      </c>
      <c r="P27" s="73">
        <v>5.3726064314895856E-2</v>
      </c>
      <c r="Q27" s="73">
        <v>8.2655483561378237E-2</v>
      </c>
      <c r="R27" s="73">
        <v>0</v>
      </c>
      <c r="S27" s="73">
        <v>1.0968167079251072</v>
      </c>
      <c r="T27" s="73">
        <f t="shared" si="0"/>
        <v>69.787467467901237</v>
      </c>
      <c r="U27" s="73">
        <v>-28.737721699999994</v>
      </c>
    </row>
    <row r="28" spans="1:21">
      <c r="A28" s="1">
        <v>26</v>
      </c>
      <c r="B28" s="1" t="s">
        <v>51</v>
      </c>
      <c r="C28" s="1" t="s">
        <v>77</v>
      </c>
      <c r="D28" s="1" t="s">
        <v>80</v>
      </c>
      <c r="E28" s="1">
        <v>214.14800000001895</v>
      </c>
      <c r="F28" s="1">
        <v>214.32800000001896</v>
      </c>
      <c r="G28" s="1">
        <v>75.380000000009204</v>
      </c>
      <c r="H28" s="78">
        <v>500.24622166174959</v>
      </c>
      <c r="I28" s="73">
        <v>2.4511640790883197E-2</v>
      </c>
      <c r="J28" s="73">
        <v>0.19825698083315202</v>
      </c>
      <c r="K28" s="73">
        <v>0.22276862162403521</v>
      </c>
      <c r="L28" s="73">
        <v>7.997358603118383</v>
      </c>
      <c r="M28" s="74">
        <v>13.923912108898625</v>
      </c>
      <c r="N28" s="74">
        <v>320.11236292632469</v>
      </c>
      <c r="O28" s="74">
        <v>401.58695652173913</v>
      </c>
      <c r="P28" s="73">
        <v>2.998417017843108E-2</v>
      </c>
      <c r="Q28" s="73">
        <v>3.1018107081135598E-2</v>
      </c>
      <c r="R28" s="73">
        <v>0</v>
      </c>
      <c r="S28" s="73">
        <v>0.71310989853910256</v>
      </c>
      <c r="T28" s="73">
        <f t="shared" si="0"/>
        <v>63.786932218472224</v>
      </c>
      <c r="U28" s="73">
        <v>-28.314286490909087</v>
      </c>
    </row>
    <row r="29" spans="1:21">
      <c r="A29" s="1">
        <v>26</v>
      </c>
      <c r="B29" s="1" t="s">
        <v>51</v>
      </c>
      <c r="C29" s="1" t="s">
        <v>77</v>
      </c>
      <c r="D29" s="1" t="s">
        <v>81</v>
      </c>
      <c r="E29" s="1">
        <v>214.29800000001967</v>
      </c>
      <c r="F29" s="1">
        <v>214.47800000001968</v>
      </c>
      <c r="G29" s="1">
        <v>75.53000000000992</v>
      </c>
      <c r="H29" s="78">
        <v>500.2766794082313</v>
      </c>
      <c r="I29" s="73">
        <v>3.3512701378428308E-2</v>
      </c>
      <c r="J29" s="73">
        <v>0.10521724204940887</v>
      </c>
      <c r="K29" s="73">
        <v>0.13872994342783718</v>
      </c>
      <c r="L29" s="73">
        <v>8.6469582310138637</v>
      </c>
      <c r="M29" s="74">
        <v>96.957030755153824</v>
      </c>
      <c r="N29" s="74">
        <v>533.93168663258984</v>
      </c>
      <c r="O29" s="74">
        <v>435.60869565217394</v>
      </c>
      <c r="P29" s="73">
        <v>2.5867006522295306E-2</v>
      </c>
      <c r="Q29" s="73">
        <v>0.13450843391593559</v>
      </c>
      <c r="R29" s="73">
        <v>0</v>
      </c>
      <c r="S29" s="73">
        <v>0.74072312680868879</v>
      </c>
      <c r="T29" s="73">
        <f t="shared" si="0"/>
        <v>68.968138850566575</v>
      </c>
      <c r="U29" s="73">
        <v>-27.948417815151512</v>
      </c>
    </row>
    <row r="30" spans="1:21">
      <c r="A30" s="1">
        <v>26</v>
      </c>
      <c r="B30" s="1" t="s">
        <v>51</v>
      </c>
      <c r="C30" s="1" t="s">
        <v>52</v>
      </c>
      <c r="D30" s="1" t="s">
        <v>82</v>
      </c>
      <c r="E30" s="1">
        <v>214.45800000002043</v>
      </c>
      <c r="F30" s="1">
        <v>214.63800000002044</v>
      </c>
      <c r="G30" s="1">
        <v>75.690000000010684</v>
      </c>
      <c r="H30" s="78">
        <v>500.30916767114513</v>
      </c>
      <c r="I30" s="73">
        <v>2.5354663958577505E-2</v>
      </c>
      <c r="J30" s="73">
        <v>7.3752826883057704E-2</v>
      </c>
      <c r="K30" s="73">
        <v>9.9107490841635212E-2</v>
      </c>
      <c r="L30" s="73">
        <v>9.3232415456057502</v>
      </c>
      <c r="M30" s="74">
        <v>41.789923659095244</v>
      </c>
      <c r="N30" s="74">
        <v>756.81068125453601</v>
      </c>
      <c r="O30" s="74">
        <v>410.63043478260869</v>
      </c>
      <c r="P30" s="73">
        <v>1.7602201524344774E-2</v>
      </c>
      <c r="Q30" s="73">
        <v>4.1416944763164168E-2</v>
      </c>
      <c r="R30" s="73">
        <v>0</v>
      </c>
      <c r="S30" s="73">
        <v>0.75005607661285634</v>
      </c>
      <c r="T30" s="73">
        <f t="shared" si="0"/>
        <v>74.362174567751467</v>
      </c>
      <c r="U30" s="73">
        <v>-28.194882145454542</v>
      </c>
    </row>
    <row r="31" spans="1:21">
      <c r="A31" s="1">
        <v>26</v>
      </c>
      <c r="B31" s="1" t="s">
        <v>51</v>
      </c>
      <c r="C31" s="1" t="s">
        <v>77</v>
      </c>
      <c r="D31" s="1" t="s">
        <v>83</v>
      </c>
      <c r="E31" s="1">
        <v>214.60800000002115</v>
      </c>
      <c r="F31" s="1">
        <v>214.78800000002116</v>
      </c>
      <c r="G31" s="1">
        <v>75.840000000011401</v>
      </c>
      <c r="H31" s="78">
        <v>500.339651277977</v>
      </c>
      <c r="I31" s="73">
        <v>2.3357404617807546E-2</v>
      </c>
      <c r="J31" s="73">
        <v>0.23343550978787891</v>
      </c>
      <c r="K31" s="73">
        <v>0.25679291440568647</v>
      </c>
      <c r="L31" s="73">
        <v>2.4465610846792685</v>
      </c>
      <c r="M31" s="74">
        <v>24.210176818884634</v>
      </c>
      <c r="N31" s="74">
        <v>231.58966287228424</v>
      </c>
      <c r="O31" s="74">
        <v>397.6521739130435</v>
      </c>
      <c r="P31" s="73">
        <v>2.3831840477127112E-2</v>
      </c>
      <c r="Q31" s="73">
        <v>6.2170018635983766E-2</v>
      </c>
      <c r="R31" s="73">
        <v>0</v>
      </c>
      <c r="S31" s="73">
        <v>0.59470584475204269</v>
      </c>
      <c r="T31" s="73">
        <f t="shared" si="0"/>
        <v>19.513771211401846</v>
      </c>
      <c r="U31" s="73">
        <v>-28.285175045454547</v>
      </c>
    </row>
    <row r="32" spans="1:21">
      <c r="A32" s="1">
        <v>27</v>
      </c>
      <c r="B32" s="1" t="s">
        <v>51</v>
      </c>
      <c r="C32" s="1" t="s">
        <v>77</v>
      </c>
      <c r="D32" s="1" t="s">
        <v>84</v>
      </c>
      <c r="E32" s="1">
        <v>214.75800000002187</v>
      </c>
      <c r="F32" s="1">
        <v>214.93800000002187</v>
      </c>
      <c r="G32" s="1">
        <v>75.990000000012117</v>
      </c>
      <c r="H32" s="78">
        <v>500.37025269307065</v>
      </c>
      <c r="I32" s="73">
        <v>1.9805719926637211E-2</v>
      </c>
      <c r="J32" s="73">
        <v>7.7484381770315525E-2</v>
      </c>
      <c r="K32" s="73">
        <v>9.7290101696952735E-2</v>
      </c>
      <c r="L32" s="73">
        <v>9.0268002729855059</v>
      </c>
      <c r="M32" s="74">
        <v>52.716563388916462</v>
      </c>
      <c r="N32" s="74">
        <v>515.41235838223997</v>
      </c>
      <c r="O32" s="74">
        <v>495.3478260869565</v>
      </c>
      <c r="P32" s="73">
        <v>2.2566719178174762E-2</v>
      </c>
      <c r="Q32" s="73">
        <v>5.1287998132215379E-2</v>
      </c>
      <c r="R32" s="73">
        <v>0</v>
      </c>
      <c r="S32" s="73">
        <v>0.50144520762874378</v>
      </c>
      <c r="T32" s="73">
        <f t="shared" si="0"/>
        <v>71.997758977332396</v>
      </c>
      <c r="U32" s="73">
        <v>-27.818675751515144</v>
      </c>
    </row>
    <row r="33" spans="1:22">
      <c r="A33" s="1">
        <v>27</v>
      </c>
      <c r="B33" s="1" t="s">
        <v>51</v>
      </c>
      <c r="C33" s="1" t="s">
        <v>77</v>
      </c>
      <c r="D33" s="1" t="s">
        <v>85</v>
      </c>
      <c r="E33" s="1">
        <v>214.91800000002263</v>
      </c>
      <c r="F33" s="1">
        <v>215.09800000002264</v>
      </c>
      <c r="G33" s="1">
        <v>76.150000000012881</v>
      </c>
      <c r="H33" s="78">
        <v>500.40289420250389</v>
      </c>
      <c r="I33" s="73">
        <v>2.7313954003556649E-2</v>
      </c>
      <c r="J33" s="73">
        <v>0.20605696024008704</v>
      </c>
      <c r="K33" s="73">
        <v>0.2333709142436437</v>
      </c>
      <c r="L33" s="73">
        <v>4.5237110633587738</v>
      </c>
      <c r="M33" s="74">
        <v>13.205330437362381</v>
      </c>
      <c r="N33" s="74">
        <v>363.50939473996124</v>
      </c>
      <c r="O33" s="74">
        <v>392.39130434782606</v>
      </c>
      <c r="P33" s="73">
        <v>1.9517686901358938E-2</v>
      </c>
      <c r="Q33" s="73">
        <v>3.0817400370566742E-2</v>
      </c>
      <c r="R33" s="73">
        <v>0</v>
      </c>
      <c r="S33" s="73">
        <v>0.84832519786618321</v>
      </c>
      <c r="T33" s="73">
        <f t="shared" si="0"/>
        <v>36.081119441349578</v>
      </c>
      <c r="U33" s="73">
        <v>-27.617239833333329</v>
      </c>
    </row>
    <row r="34" spans="1:22">
      <c r="A34" s="1">
        <v>27</v>
      </c>
      <c r="B34" s="1" t="s">
        <v>51</v>
      </c>
      <c r="C34" s="1" t="s">
        <v>52</v>
      </c>
      <c r="D34" s="1" t="s">
        <v>86</v>
      </c>
      <c r="E34" s="1">
        <v>215.06800000002335</v>
      </c>
      <c r="F34" s="1">
        <v>215.24800000002335</v>
      </c>
      <c r="G34" s="1">
        <v>76.300000000013597</v>
      </c>
      <c r="H34" s="78">
        <v>500.43349561759754</v>
      </c>
      <c r="I34" s="73">
        <v>2.279505759491552E-2</v>
      </c>
      <c r="J34" s="73">
        <v>0.12011290072925326</v>
      </c>
      <c r="K34" s="73">
        <v>0.14290795832416878</v>
      </c>
      <c r="L34" s="73">
        <v>5.0202386716342406</v>
      </c>
      <c r="M34" s="74">
        <v>28.79429270299763</v>
      </c>
      <c r="N34" s="74">
        <v>453.41915739328095</v>
      </c>
      <c r="O34" s="74">
        <v>383.43478260869563</v>
      </c>
      <c r="P34" s="73">
        <v>2.0574667907869514E-2</v>
      </c>
      <c r="Q34" s="73">
        <v>4.1149335815739027E-2</v>
      </c>
      <c r="R34" s="73">
        <v>0</v>
      </c>
      <c r="S34" s="73">
        <v>0.64797206048138722</v>
      </c>
      <c r="T34" s="73">
        <f>L34*7.976</f>
        <v>40.041423644954705</v>
      </c>
      <c r="U34" s="73">
        <v>-30.805579199999997</v>
      </c>
    </row>
    <row r="35" spans="1:22">
      <c r="A35" s="1">
        <v>27</v>
      </c>
      <c r="B35" s="1" t="s">
        <v>51</v>
      </c>
      <c r="C35" s="1" t="s">
        <v>52</v>
      </c>
      <c r="D35" s="1" t="s">
        <v>87</v>
      </c>
      <c r="E35" s="1">
        <v>215.21800000002406</v>
      </c>
      <c r="F35" s="1">
        <v>215.39800000002407</v>
      </c>
      <c r="G35" s="1">
        <v>76.450000000014313</v>
      </c>
      <c r="H35" s="78">
        <v>500.4640970326912</v>
      </c>
      <c r="I35" s="73">
        <v>2.7592198946046125E-2</v>
      </c>
      <c r="J35" s="73">
        <v>4.0783434409443178</v>
      </c>
      <c r="K35" s="73">
        <v>4.1059356398903635</v>
      </c>
      <c r="L35" s="73">
        <v>8.1593682659037436E-2</v>
      </c>
      <c r="M35" s="74">
        <v>5.7709288817050428</v>
      </c>
      <c r="N35" s="74">
        <v>3.335765064684248</v>
      </c>
      <c r="O35" s="74">
        <v>605.47826086956525</v>
      </c>
      <c r="P35" s="73">
        <v>5.0480785476634933E-2</v>
      </c>
      <c r="Q35" s="73">
        <v>0.23695062570665376</v>
      </c>
      <c r="R35" s="73">
        <v>0</v>
      </c>
      <c r="S35" s="73">
        <v>0.13696436665388237</v>
      </c>
      <c r="T35" s="73">
        <f t="shared" si="0"/>
        <v>0.65079121288848263</v>
      </c>
      <c r="U35" s="80">
        <f>(U34+U36)/2</f>
        <v>-30.657789600000001</v>
      </c>
      <c r="V35" s="24" t="s">
        <v>22</v>
      </c>
    </row>
    <row r="36" spans="1:22">
      <c r="A36" s="1">
        <v>27</v>
      </c>
      <c r="B36" s="1" t="s">
        <v>51</v>
      </c>
      <c r="C36" s="1" t="s">
        <v>52</v>
      </c>
      <c r="D36" s="1" t="s">
        <v>88</v>
      </c>
      <c r="E36" s="1">
        <v>215.38800000002487</v>
      </c>
      <c r="F36" s="1">
        <v>215.56800000002488</v>
      </c>
      <c r="G36" s="1">
        <v>76.620000000015125</v>
      </c>
      <c r="H36" s="78">
        <v>500.49877863646401</v>
      </c>
      <c r="I36" s="73">
        <v>1.6815683821416676E-2</v>
      </c>
      <c r="J36" s="73">
        <v>3.2057018848324437</v>
      </c>
      <c r="K36" s="73">
        <v>3.2225175686538603</v>
      </c>
      <c r="L36" s="73">
        <v>8.6820085987479201E-2</v>
      </c>
      <c r="M36" s="74">
        <v>3.5217108573623062</v>
      </c>
      <c r="N36" s="74">
        <v>5.1028386838369917</v>
      </c>
      <c r="O36" s="74">
        <v>601.52173913043475</v>
      </c>
      <c r="P36" s="73">
        <v>3.5078032156849889E-2</v>
      </c>
      <c r="Q36" s="73">
        <v>0.11348775109569081</v>
      </c>
      <c r="R36" s="73">
        <v>0</v>
      </c>
      <c r="S36" s="73">
        <v>0.16443987308671246</v>
      </c>
      <c r="T36" s="73">
        <f t="shared" si="0"/>
        <v>0.69247700583613414</v>
      </c>
      <c r="U36" s="73">
        <v>-30.51</v>
      </c>
    </row>
    <row r="37" spans="1:22">
      <c r="A37" s="1">
        <v>27</v>
      </c>
      <c r="B37" s="1" t="s">
        <v>51</v>
      </c>
      <c r="C37" s="1" t="s">
        <v>52</v>
      </c>
      <c r="D37" s="1" t="s">
        <v>89</v>
      </c>
      <c r="E37" s="1">
        <v>215.53800000002559</v>
      </c>
      <c r="F37" s="1">
        <v>215.7180000000256</v>
      </c>
      <c r="G37" s="1">
        <v>76.770000000015841</v>
      </c>
      <c r="H37" s="78">
        <v>500.52948544032</v>
      </c>
      <c r="I37" s="73">
        <v>1.3997800899092668E-2</v>
      </c>
      <c r="J37" s="73">
        <v>3.3240517661904669</v>
      </c>
      <c r="K37" s="73">
        <v>3.3380495670895596</v>
      </c>
      <c r="L37" s="73">
        <v>0.14649368847836236</v>
      </c>
      <c r="M37" s="74">
        <v>2.4761610605274935</v>
      </c>
      <c r="N37" s="74">
        <v>5.2025184746699704</v>
      </c>
      <c r="O37" s="74">
        <v>450.56521739130437</v>
      </c>
      <c r="P37" s="73">
        <v>2.8929419246482384E-2</v>
      </c>
      <c r="Q37" s="73">
        <v>8.2655483561378237E-2</v>
      </c>
      <c r="R37" s="73">
        <v>0</v>
      </c>
      <c r="S37" s="73">
        <v>0.1736626454214753</v>
      </c>
      <c r="T37" s="73">
        <f t="shared" si="0"/>
        <v>1.1684336593034181</v>
      </c>
      <c r="U37" s="73">
        <v>-30.73</v>
      </c>
    </row>
    <row r="38" spans="1:22">
      <c r="A38" s="1">
        <v>27</v>
      </c>
      <c r="B38" s="1" t="s">
        <v>51</v>
      </c>
      <c r="C38" s="1" t="s">
        <v>52</v>
      </c>
      <c r="D38" s="1" t="s">
        <v>90</v>
      </c>
      <c r="E38" s="1">
        <v>215.68800000002631</v>
      </c>
      <c r="F38" s="1">
        <v>215.86800000002631</v>
      </c>
      <c r="G38" s="1">
        <v>76.920000000016557</v>
      </c>
      <c r="H38" s="78">
        <v>500.56023188582054</v>
      </c>
      <c r="I38" s="73">
        <v>1.6880430526038298E-2</v>
      </c>
      <c r="J38" s="73">
        <v>3.6189994797508898</v>
      </c>
      <c r="K38" s="73">
        <v>3.6358799102769281</v>
      </c>
      <c r="L38" s="73">
        <v>7.1595447840331464E-2</v>
      </c>
      <c r="M38" s="74">
        <v>3.1303241995534061</v>
      </c>
      <c r="N38" s="74">
        <v>3.7727029713302258</v>
      </c>
      <c r="O38" s="74">
        <v>441.60869565217394</v>
      </c>
      <c r="P38" s="73">
        <v>4.4491251218347919E-2</v>
      </c>
      <c r="Q38" s="73">
        <v>0.11381482869809935</v>
      </c>
      <c r="R38" s="73">
        <v>0</v>
      </c>
      <c r="S38" s="73">
        <v>0.13717094940901642</v>
      </c>
      <c r="T38" s="73">
        <f t="shared" si="0"/>
        <v>0.57104529197448373</v>
      </c>
      <c r="U38" s="73">
        <v>-30.68</v>
      </c>
    </row>
    <row r="39" spans="1:22">
      <c r="A39" s="1">
        <v>27</v>
      </c>
      <c r="B39" s="1" t="s">
        <v>51</v>
      </c>
      <c r="C39" s="1" t="s">
        <v>52</v>
      </c>
      <c r="D39" s="1" t="s">
        <v>91</v>
      </c>
      <c r="E39" s="1">
        <v>215.84800000002707</v>
      </c>
      <c r="F39" s="1">
        <v>216.02800000002708</v>
      </c>
      <c r="G39" s="1">
        <v>77.080000000017321</v>
      </c>
      <c r="H39" s="78">
        <v>500.59302809435445</v>
      </c>
      <c r="I39" s="73">
        <v>3.0482218817125678E-2</v>
      </c>
      <c r="J39" s="73">
        <v>5.4278830710677228</v>
      </c>
      <c r="K39" s="73">
        <v>5.4583652898848483</v>
      </c>
      <c r="L39" s="73">
        <v>0.14928720304619753</v>
      </c>
      <c r="M39" s="74">
        <v>4.3661131513662177</v>
      </c>
      <c r="N39" s="74">
        <v>4.3581241867715947</v>
      </c>
      <c r="O39" s="74">
        <v>605.6521739130435</v>
      </c>
      <c r="P39" s="73">
        <v>5.0772181886053418E-2</v>
      </c>
      <c r="Q39" s="73">
        <v>0.23831840477127114</v>
      </c>
      <c r="R39" s="73">
        <v>0</v>
      </c>
      <c r="S39" s="73">
        <v>0.23788233790081706</v>
      </c>
      <c r="T39" s="73">
        <f t="shared" si="0"/>
        <v>1.1907147314964714</v>
      </c>
      <c r="U39" s="73">
        <v>-30.9</v>
      </c>
    </row>
    <row r="40" spans="1:22">
      <c r="A40" s="1">
        <v>27</v>
      </c>
      <c r="B40" s="1" t="s">
        <v>51</v>
      </c>
      <c r="C40" s="1" t="s">
        <v>52</v>
      </c>
      <c r="D40" s="1" t="s">
        <v>92</v>
      </c>
      <c r="E40" s="1">
        <v>215.99800000002779</v>
      </c>
      <c r="F40" s="1">
        <v>216.17800000002779</v>
      </c>
      <c r="G40" s="1">
        <v>77.230000000018038</v>
      </c>
      <c r="H40" s="78">
        <v>500.62377453985499</v>
      </c>
      <c r="I40" s="73">
        <v>2.5206306964686176E-2</v>
      </c>
      <c r="J40" s="73">
        <v>5.3384617333856355</v>
      </c>
      <c r="K40" s="73">
        <v>5.3636680403503219</v>
      </c>
      <c r="L40" s="73">
        <v>0.10230431646214111</v>
      </c>
      <c r="M40" s="74">
        <v>3.482274880739586</v>
      </c>
      <c r="N40" s="74">
        <v>3.9252981540427307</v>
      </c>
      <c r="O40" s="74">
        <v>604.695652173913</v>
      </c>
      <c r="P40" s="73">
        <v>4.7732069907485096E-2</v>
      </c>
      <c r="Q40" s="73">
        <v>0.18677766485537645</v>
      </c>
      <c r="R40" s="73">
        <v>0</v>
      </c>
      <c r="S40" s="73">
        <v>0.21053996257685112</v>
      </c>
      <c r="T40" s="73">
        <f t="shared" si="0"/>
        <v>0.81597922810203749</v>
      </c>
      <c r="U40" s="73">
        <v>-30.88</v>
      </c>
    </row>
    <row r="41" spans="1:22">
      <c r="A41" s="1">
        <v>27</v>
      </c>
      <c r="B41" s="1" t="s">
        <v>51</v>
      </c>
      <c r="C41" s="1" t="s">
        <v>52</v>
      </c>
      <c r="D41" s="1" t="s">
        <v>93</v>
      </c>
      <c r="E41" s="1">
        <v>216.1480000000285</v>
      </c>
      <c r="F41" s="1">
        <v>216.32800000002851</v>
      </c>
      <c r="G41" s="1">
        <v>77.380000000018754</v>
      </c>
      <c r="H41" s="78">
        <v>500.65452098535553</v>
      </c>
      <c r="I41" s="73">
        <v>1.8795331269157625E-2</v>
      </c>
      <c r="J41" s="73">
        <v>5.0389604255332996</v>
      </c>
      <c r="K41" s="73">
        <v>5.0577557568024574</v>
      </c>
      <c r="L41" s="73">
        <v>0.10805993613327522</v>
      </c>
      <c r="M41" s="74">
        <v>2.6709129463267507</v>
      </c>
      <c r="N41" s="74">
        <v>3.6215675824040812</v>
      </c>
      <c r="O41" s="74">
        <v>606.73913043478262</v>
      </c>
      <c r="P41" s="73">
        <v>3.1174212300466929E-2</v>
      </c>
      <c r="Q41" s="73">
        <v>0.13508825330202337</v>
      </c>
      <c r="R41" s="73">
        <v>0</v>
      </c>
      <c r="S41" s="73">
        <v>0.18317004288553398</v>
      </c>
      <c r="T41" s="73">
        <f t="shared" si="0"/>
        <v>0.86188605059900314</v>
      </c>
      <c r="U41" s="73">
        <v>-30.86</v>
      </c>
    </row>
    <row r="42" spans="1:22">
      <c r="A42" s="1">
        <v>27</v>
      </c>
      <c r="B42" s="1" t="s">
        <v>51</v>
      </c>
      <c r="C42" s="1" t="s">
        <v>52</v>
      </c>
      <c r="D42" s="1" t="s">
        <v>94</v>
      </c>
      <c r="E42" s="1">
        <v>216.27800000002912</v>
      </c>
      <c r="F42" s="1">
        <v>216.45800000002913</v>
      </c>
      <c r="G42" s="1">
        <v>77.510000000019375</v>
      </c>
      <c r="H42" s="78">
        <v>500.68117278517741</v>
      </c>
      <c r="I42" s="73">
        <v>1.8857882839528935E-2</v>
      </c>
      <c r="J42" s="73">
        <v>3.745907463260473</v>
      </c>
      <c r="K42" s="73">
        <v>3.7647653461000017</v>
      </c>
      <c r="L42" s="73">
        <v>0.13435853708435352</v>
      </c>
      <c r="M42" s="74">
        <v>3.0405343595052243</v>
      </c>
      <c r="N42" s="74">
        <v>6.0847702511265442</v>
      </c>
      <c r="O42" s="74">
        <v>435.78260869565219</v>
      </c>
      <c r="P42" s="73">
        <v>3.7462576550045347E-2</v>
      </c>
      <c r="Q42" s="73">
        <v>0.11446898390291634</v>
      </c>
      <c r="R42" s="73">
        <v>0</v>
      </c>
      <c r="S42" s="73">
        <v>0.2290773218042142</v>
      </c>
      <c r="T42" s="73">
        <f t="shared" si="0"/>
        <v>1.0716436917848038</v>
      </c>
      <c r="U42" s="73">
        <v>-30.84</v>
      </c>
    </row>
    <row r="43" spans="1:22">
      <c r="A43" s="1">
        <v>27</v>
      </c>
      <c r="B43" s="1" t="s">
        <v>51</v>
      </c>
      <c r="C43" s="1" t="s">
        <v>52</v>
      </c>
      <c r="D43" s="1" t="s">
        <v>95</v>
      </c>
      <c r="E43" s="1">
        <v>216.44800000002994</v>
      </c>
      <c r="F43" s="1">
        <v>216.62800000002994</v>
      </c>
      <c r="G43" s="1">
        <v>77.680000000020186</v>
      </c>
      <c r="H43" s="78">
        <v>500.71618468993927</v>
      </c>
      <c r="I43" s="73">
        <v>2.1511726827990046E-2</v>
      </c>
      <c r="J43" s="73">
        <v>4.1568490298176384</v>
      </c>
      <c r="K43" s="73">
        <v>4.1783607566456284</v>
      </c>
      <c r="L43" s="73">
        <v>0.24620733201134526</v>
      </c>
      <c r="M43" s="74">
        <v>3.7411101031927325</v>
      </c>
      <c r="N43" s="74">
        <v>4.6075809824478764</v>
      </c>
      <c r="O43" s="74">
        <v>604.82608695652175</v>
      </c>
      <c r="P43" s="73">
        <v>3.9600326025059841E-2</v>
      </c>
      <c r="Q43" s="73">
        <v>0.1563170764147099</v>
      </c>
      <c r="R43" s="73">
        <v>0</v>
      </c>
      <c r="S43" s="73">
        <v>0.19252135560126915</v>
      </c>
      <c r="T43" s="73">
        <f t="shared" si="0"/>
        <v>1.9637496801224898</v>
      </c>
      <c r="U43" s="73">
        <v>-30.84</v>
      </c>
    </row>
    <row r="44" spans="1:22">
      <c r="A44" s="1">
        <v>27</v>
      </c>
      <c r="B44" s="1" t="s">
        <v>51</v>
      </c>
      <c r="C44" s="1" t="s">
        <v>52</v>
      </c>
      <c r="D44" s="1" t="s">
        <v>96</v>
      </c>
      <c r="E44" s="1">
        <v>216.59800000003065</v>
      </c>
      <c r="F44" s="1">
        <v>216.77800000003066</v>
      </c>
      <c r="G44" s="1">
        <v>77.830000000020902</v>
      </c>
      <c r="H44" s="78">
        <v>500.74707754708209</v>
      </c>
      <c r="I44" s="73">
        <v>2.5916301540165894E-2</v>
      </c>
      <c r="J44" s="73">
        <v>3.6594964539991497</v>
      </c>
      <c r="K44" s="73">
        <v>3.6854127555393155</v>
      </c>
      <c r="L44" s="73">
        <v>0.4291202260149044</v>
      </c>
      <c r="M44" s="74">
        <v>5.3802414923115904</v>
      </c>
      <c r="N44" s="74">
        <v>6.2220129306860041</v>
      </c>
      <c r="O44" s="74">
        <v>601.86956521739125</v>
      </c>
      <c r="P44" s="73">
        <v>3.8613220688154717E-2</v>
      </c>
      <c r="Q44" s="73">
        <v>0.19828410623647016</v>
      </c>
      <c r="R44" s="73">
        <v>0</v>
      </c>
      <c r="S44" s="73">
        <v>0.22930685819880758</v>
      </c>
      <c r="T44" s="73">
        <f t="shared" si="0"/>
        <v>3.4226629226948777</v>
      </c>
      <c r="U44" s="73">
        <v>-30.86</v>
      </c>
    </row>
    <row r="45" spans="1:22">
      <c r="A45" s="1">
        <v>27</v>
      </c>
      <c r="B45" s="1" t="s">
        <v>51</v>
      </c>
      <c r="C45" s="1" t="s">
        <v>52</v>
      </c>
      <c r="D45" s="1" t="s">
        <v>97</v>
      </c>
      <c r="E45" s="1">
        <v>216.75800000003142</v>
      </c>
      <c r="F45" s="1">
        <v>216.93800000003142</v>
      </c>
      <c r="G45" s="1">
        <v>77.990000000021666</v>
      </c>
      <c r="H45" s="78">
        <v>500.78002992803442</v>
      </c>
      <c r="I45" s="73">
        <v>2.8135896089247839E-2</v>
      </c>
      <c r="J45" s="73">
        <v>4.5829049045162371</v>
      </c>
      <c r="K45" s="73">
        <v>4.611040800605485</v>
      </c>
      <c r="L45" s="73">
        <v>0.23922794281414628</v>
      </c>
      <c r="M45" s="74">
        <v>4.5329777840034229</v>
      </c>
      <c r="N45" s="74">
        <v>4.5774458611752076</v>
      </c>
      <c r="O45" s="74">
        <v>411.91304347826087</v>
      </c>
      <c r="P45" s="73">
        <v>6.0615061979806255E-2</v>
      </c>
      <c r="Q45" s="73">
        <v>0.20901745510278019</v>
      </c>
      <c r="R45" s="73">
        <v>0</v>
      </c>
      <c r="S45" s="73">
        <v>0.21106789628441594</v>
      </c>
      <c r="T45" s="73">
        <f t="shared" si="0"/>
        <v>1.9080820718856306</v>
      </c>
      <c r="U45" s="73">
        <v>-30.78</v>
      </c>
    </row>
    <row r="46" spans="1:22">
      <c r="A46" s="1">
        <v>27</v>
      </c>
      <c r="B46" s="1" t="s">
        <v>51</v>
      </c>
      <c r="C46" s="1" t="s">
        <v>52</v>
      </c>
      <c r="D46" s="1" t="s">
        <v>98</v>
      </c>
      <c r="E46" s="1">
        <v>216.90800000003213</v>
      </c>
      <c r="F46" s="1">
        <v>217.08800000003214</v>
      </c>
      <c r="G46" s="1">
        <v>78.140000000022383</v>
      </c>
      <c r="H46" s="78">
        <v>500.81092278517724</v>
      </c>
      <c r="I46" s="73">
        <v>2.1251941719229922E-2</v>
      </c>
      <c r="J46" s="73">
        <v>5.3442474762924226</v>
      </c>
      <c r="K46" s="73">
        <v>5.3654994180116526</v>
      </c>
      <c r="L46" s="73">
        <v>9.4501369211824518E-2</v>
      </c>
      <c r="M46" s="74">
        <v>2.9258431797845326</v>
      </c>
      <c r="N46" s="74">
        <v>3.4224049127335499</v>
      </c>
      <c r="O46" s="74">
        <v>442.95652173913044</v>
      </c>
      <c r="P46" s="73">
        <v>3.8723237699873937E-2</v>
      </c>
      <c r="Q46" s="73">
        <v>0.15698609878327272</v>
      </c>
      <c r="R46" s="73">
        <v>0</v>
      </c>
      <c r="S46" s="73">
        <v>0.18362911567472082</v>
      </c>
      <c r="T46" s="73">
        <f t="shared" si="0"/>
        <v>0.75374292083351235</v>
      </c>
      <c r="U46" s="73">
        <v>-30.92</v>
      </c>
    </row>
    <row r="47" spans="1:22">
      <c r="A47" s="1">
        <v>28</v>
      </c>
      <c r="B47" s="1" t="s">
        <v>51</v>
      </c>
      <c r="C47" s="1" t="s">
        <v>52</v>
      </c>
      <c r="D47" s="1" t="s">
        <v>99</v>
      </c>
      <c r="E47" s="1">
        <v>217.05800000003285</v>
      </c>
      <c r="F47" s="1">
        <v>217.23800000003286</v>
      </c>
      <c r="G47" s="1">
        <v>78.290000000023099</v>
      </c>
      <c r="H47" s="78">
        <v>500.84181564232006</v>
      </c>
      <c r="I47" s="73">
        <v>6.6393312573915869E-2</v>
      </c>
      <c r="J47" s="73">
        <v>5.1076246990812475</v>
      </c>
      <c r="K47" s="73">
        <v>5.1740180116551633</v>
      </c>
      <c r="L47" s="73">
        <v>0.12924214993243116</v>
      </c>
      <c r="M47" s="74">
        <v>10.084092771730162</v>
      </c>
      <c r="N47" s="74">
        <v>4.5491649095737516</v>
      </c>
      <c r="O47" s="74">
        <v>389</v>
      </c>
      <c r="P47" s="73">
        <v>0.20082559692368362</v>
      </c>
      <c r="Q47" s="73">
        <v>0.52175277632133499</v>
      </c>
      <c r="R47" s="73">
        <v>0</v>
      </c>
      <c r="S47" s="73">
        <v>0.23537461180124225</v>
      </c>
      <c r="T47" s="73">
        <f t="shared" si="0"/>
        <v>1.030835387861071</v>
      </c>
      <c r="U47" s="73">
        <v>-30.82</v>
      </c>
    </row>
    <row r="48" spans="1:22">
      <c r="A48" s="1">
        <v>28</v>
      </c>
      <c r="B48" s="1" t="s">
        <v>51</v>
      </c>
      <c r="C48" s="1" t="s">
        <v>52</v>
      </c>
      <c r="D48" s="1" t="s">
        <v>100</v>
      </c>
      <c r="E48" s="1">
        <v>217.21800000003361</v>
      </c>
      <c r="F48" s="1">
        <v>217.39800000003362</v>
      </c>
      <c r="G48" s="1">
        <v>78.450000000023863</v>
      </c>
      <c r="H48" s="78">
        <v>500.87492359881168</v>
      </c>
      <c r="I48" s="73">
        <v>7.54904443212253E-2</v>
      </c>
      <c r="J48" s="73">
        <v>7.028421186328079</v>
      </c>
      <c r="K48" s="73">
        <v>7.1039116306493044</v>
      </c>
      <c r="L48" s="73">
        <v>0.11422490531639171</v>
      </c>
      <c r="M48" s="74">
        <v>9.0100207794322618</v>
      </c>
      <c r="N48" s="74">
        <v>4.2456415696042669</v>
      </c>
      <c r="O48" s="74">
        <v>606</v>
      </c>
      <c r="P48" s="73">
        <v>0.17035547251508198</v>
      </c>
      <c r="Q48" s="73">
        <v>0.64006391407400753</v>
      </c>
      <c r="R48" s="73">
        <v>0</v>
      </c>
      <c r="S48" s="73">
        <v>0.30160662525879922</v>
      </c>
      <c r="T48" s="73">
        <f t="shared" si="0"/>
        <v>0.91105784480354024</v>
      </c>
      <c r="U48" s="73">
        <v>-30.85</v>
      </c>
    </row>
    <row r="49" spans="1:21">
      <c r="A49" s="1">
        <v>28</v>
      </c>
      <c r="B49" s="1" t="s">
        <v>51</v>
      </c>
      <c r="C49" s="1" t="s">
        <v>52</v>
      </c>
      <c r="D49" s="1" t="s">
        <v>101</v>
      </c>
      <c r="E49" s="1">
        <v>217.33800000003419</v>
      </c>
      <c r="F49" s="1">
        <v>217.51800000003419</v>
      </c>
      <c r="G49" s="1">
        <v>78.570000000024436</v>
      </c>
      <c r="H49" s="78">
        <v>500.89981568514219</v>
      </c>
      <c r="I49" s="73">
        <v>7.2281439356313773E-2</v>
      </c>
      <c r="J49" s="73">
        <v>5.5662540758044008</v>
      </c>
      <c r="K49" s="73">
        <v>5.6385355151607142</v>
      </c>
      <c r="L49" s="73">
        <v>0.14352135040665584</v>
      </c>
      <c r="M49" s="74">
        <v>9.7825650971352864</v>
      </c>
      <c r="N49" s="74">
        <v>4.6854724648830572</v>
      </c>
      <c r="O49" s="74">
        <v>607</v>
      </c>
      <c r="P49" s="73">
        <v>0.23245722164604044</v>
      </c>
      <c r="Q49" s="73">
        <v>0.55159340729568929</v>
      </c>
      <c r="R49" s="73">
        <v>0</v>
      </c>
      <c r="S49" s="73">
        <v>0.26419202898550731</v>
      </c>
      <c r="T49" s="73">
        <f t="shared" si="0"/>
        <v>1.144726290843487</v>
      </c>
      <c r="U49" s="73">
        <v>-30.91</v>
      </c>
    </row>
    <row r="50" spans="1:21">
      <c r="A50" s="1">
        <v>28</v>
      </c>
      <c r="B50" s="1" t="s">
        <v>51</v>
      </c>
      <c r="C50" s="1" t="s">
        <v>52</v>
      </c>
      <c r="D50" s="1" t="s">
        <v>102</v>
      </c>
      <c r="E50" s="1">
        <v>217.4880000000349</v>
      </c>
      <c r="F50" s="1">
        <v>217.66800000003491</v>
      </c>
      <c r="G50" s="1">
        <v>78.720000000025152</v>
      </c>
      <c r="H50" s="78">
        <v>500.93093079305532</v>
      </c>
      <c r="I50" s="73">
        <v>4.9250493625722078E-2</v>
      </c>
      <c r="J50" s="73">
        <v>6.1604316219790993</v>
      </c>
      <c r="K50" s="73">
        <v>6.2096821156048216</v>
      </c>
      <c r="L50" s="73">
        <v>0.25569361001016427</v>
      </c>
      <c r="M50" s="74">
        <v>6.1879571563685323</v>
      </c>
      <c r="N50" s="74">
        <v>5.3239090171165131</v>
      </c>
      <c r="O50" s="74">
        <v>607</v>
      </c>
      <c r="P50" s="73">
        <v>0.10049679954807988</v>
      </c>
      <c r="Q50" s="73">
        <v>0.38425246886030545</v>
      </c>
      <c r="R50" s="73">
        <v>0</v>
      </c>
      <c r="S50" s="73">
        <v>0.33059782608695654</v>
      </c>
      <c r="T50" s="73">
        <f t="shared" si="0"/>
        <v>2.03941223344107</v>
      </c>
      <c r="U50" s="73">
        <v>-30.87</v>
      </c>
    </row>
    <row r="51" spans="1:21">
      <c r="A51" s="1">
        <v>28</v>
      </c>
      <c r="B51" s="1" t="s">
        <v>51</v>
      </c>
      <c r="C51" s="1" t="s">
        <v>52</v>
      </c>
      <c r="D51" s="1" t="s">
        <v>103</v>
      </c>
      <c r="E51" s="1">
        <v>217.63800000003562</v>
      </c>
      <c r="F51" s="1">
        <v>217.81800000003562</v>
      </c>
      <c r="G51" s="1">
        <v>78.870000000025868</v>
      </c>
      <c r="H51" s="78">
        <v>500.96204590096846</v>
      </c>
      <c r="I51" s="73">
        <v>5.3859106006803617E-2</v>
      </c>
      <c r="J51" s="73">
        <v>6.5948387396380213</v>
      </c>
      <c r="K51" s="73">
        <v>6.6486978456448247</v>
      </c>
      <c r="L51" s="73">
        <v>0.15521440744073584</v>
      </c>
      <c r="M51" s="74">
        <v>6.522125111360932</v>
      </c>
      <c r="N51" s="74">
        <v>4.1244221629721052</v>
      </c>
      <c r="O51" s="74">
        <v>607</v>
      </c>
      <c r="P51" s="73">
        <v>0.12516323126068848</v>
      </c>
      <c r="Q51" s="73">
        <v>0.43363639176931446</v>
      </c>
      <c r="R51" s="73">
        <v>0</v>
      </c>
      <c r="S51" s="73">
        <v>0.27422036749482404</v>
      </c>
      <c r="T51" s="73">
        <f t="shared" si="0"/>
        <v>1.2379901137473091</v>
      </c>
      <c r="U51" s="73">
        <v>-30.87</v>
      </c>
    </row>
    <row r="52" spans="1:21">
      <c r="A52" s="1">
        <v>28</v>
      </c>
      <c r="B52" s="1" t="s">
        <v>51</v>
      </c>
      <c r="C52" s="1" t="s">
        <v>52</v>
      </c>
      <c r="D52" s="1" t="s">
        <v>104</v>
      </c>
      <c r="E52" s="1">
        <v>217.78800000003633</v>
      </c>
      <c r="F52" s="1">
        <v>217.96800000003634</v>
      </c>
      <c r="G52" s="1">
        <v>79.020000000026585</v>
      </c>
      <c r="H52" s="78">
        <v>500.9931610088816</v>
      </c>
      <c r="I52" s="73">
        <v>4.3815957668013113E-2</v>
      </c>
      <c r="J52" s="73">
        <v>5.6101144381323156</v>
      </c>
      <c r="K52" s="73">
        <v>5.6539303958003284</v>
      </c>
      <c r="L52" s="73">
        <v>0.38290513669989357</v>
      </c>
      <c r="M52" s="74">
        <v>5.9281946795175759</v>
      </c>
      <c r="N52" s="74">
        <v>4.8553272277649118</v>
      </c>
      <c r="O52" s="74">
        <v>605</v>
      </c>
      <c r="P52" s="73">
        <v>0.1025244238069884</v>
      </c>
      <c r="Q52" s="73">
        <v>0.33517600090746208</v>
      </c>
      <c r="R52" s="73">
        <v>0</v>
      </c>
      <c r="S52" s="73">
        <v>0.27451682194616978</v>
      </c>
      <c r="T52" s="73">
        <f t="shared" si="0"/>
        <v>3.0540513703183509</v>
      </c>
      <c r="U52" s="73">
        <v>-30.89</v>
      </c>
    </row>
    <row r="53" spans="1:21">
      <c r="A53" s="1">
        <v>28</v>
      </c>
      <c r="B53" s="1" t="s">
        <v>51</v>
      </c>
      <c r="C53" s="1" t="s">
        <v>52</v>
      </c>
      <c r="D53" s="1" t="s">
        <v>105</v>
      </c>
      <c r="E53" s="1">
        <v>217.93800000003705</v>
      </c>
      <c r="F53" s="1">
        <v>218.11800000003706</v>
      </c>
      <c r="G53" s="1">
        <v>79.170000000027301</v>
      </c>
      <c r="H53" s="78">
        <v>501.02427611679474</v>
      </c>
      <c r="I53" s="73">
        <v>5.1527604317769309E-2</v>
      </c>
      <c r="J53" s="73">
        <v>6.2872336883343847</v>
      </c>
      <c r="K53" s="73">
        <v>6.3387612926521539</v>
      </c>
      <c r="L53" s="73">
        <v>0.14786175289182671</v>
      </c>
      <c r="M53" s="74">
        <v>6.2225803131073683</v>
      </c>
      <c r="N53" s="74">
        <v>4.3354413222040264</v>
      </c>
      <c r="O53" s="74">
        <v>405</v>
      </c>
      <c r="P53" s="73">
        <v>0.13607990674054787</v>
      </c>
      <c r="Q53" s="73">
        <v>0.39443451229144305</v>
      </c>
      <c r="R53" s="73">
        <v>0</v>
      </c>
      <c r="S53" s="73">
        <v>0.27481327639751557</v>
      </c>
      <c r="T53" s="73">
        <f t="shared" si="0"/>
        <v>1.1793453410652097</v>
      </c>
      <c r="U53" s="73">
        <v>-30.85</v>
      </c>
    </row>
    <row r="54" spans="1:21">
      <c r="A54" s="1">
        <v>28</v>
      </c>
      <c r="B54" s="1" t="s">
        <v>51</v>
      </c>
      <c r="C54" s="1" t="s">
        <v>52</v>
      </c>
      <c r="D54" s="1" t="s">
        <v>106</v>
      </c>
      <c r="E54" s="1">
        <v>218.09800000003781</v>
      </c>
      <c r="F54" s="1">
        <v>218.27800000003782</v>
      </c>
      <c r="G54" s="1">
        <v>79.330000000028065</v>
      </c>
      <c r="H54" s="78">
        <v>501.05792282862177</v>
      </c>
      <c r="I54" s="73">
        <v>5.1325965544979243E-2</v>
      </c>
      <c r="J54" s="73">
        <v>5.8050883181053248</v>
      </c>
      <c r="K54" s="73">
        <v>5.8564142836503041</v>
      </c>
      <c r="L54" s="73">
        <v>0.9344764455671124</v>
      </c>
      <c r="M54" s="74">
        <v>5.5579924213333527</v>
      </c>
      <c r="N54" s="74">
        <v>10.043101511995078</v>
      </c>
      <c r="O54" s="74">
        <v>406</v>
      </c>
      <c r="P54" s="73">
        <v>9.9622440202315019E-2</v>
      </c>
      <c r="Q54" s="73">
        <v>0.32549906204716783</v>
      </c>
      <c r="R54" s="73">
        <v>0</v>
      </c>
      <c r="S54" s="73">
        <v>0.58816563146997936</v>
      </c>
      <c r="T54" s="73">
        <f t="shared" si="0"/>
        <v>7.4533841298432888</v>
      </c>
      <c r="U54" s="73">
        <v>-30.8</v>
      </c>
    </row>
    <row r="55" spans="1:21">
      <c r="A55" s="1">
        <v>28</v>
      </c>
      <c r="B55" s="1" t="s">
        <v>51</v>
      </c>
      <c r="C55" s="1" t="s">
        <v>52</v>
      </c>
      <c r="D55" s="1" t="s">
        <v>107</v>
      </c>
      <c r="E55" s="1">
        <v>218.25800000003858</v>
      </c>
      <c r="F55" s="1">
        <v>218.43800000003858</v>
      </c>
      <c r="G55" s="1">
        <v>79.490000000028829</v>
      </c>
      <c r="H55" s="78">
        <v>501.0915967945578</v>
      </c>
      <c r="I55" s="73">
        <v>4.298691015985491E-2</v>
      </c>
      <c r="J55" s="73">
        <v>5.6144310137225606</v>
      </c>
      <c r="K55" s="73">
        <v>5.6574179238824156</v>
      </c>
      <c r="L55" s="73">
        <v>9.99759877333979E-2</v>
      </c>
      <c r="M55" s="74">
        <v>5.4062992944894415</v>
      </c>
      <c r="N55" s="74">
        <v>3.0215510412394324</v>
      </c>
      <c r="O55" s="74">
        <v>395</v>
      </c>
      <c r="P55" s="73">
        <v>0.15588837857489526</v>
      </c>
      <c r="Q55" s="73">
        <v>0.30585694530517427</v>
      </c>
      <c r="R55" s="73">
        <v>0</v>
      </c>
      <c r="S55" s="73">
        <v>0.17094177018633541</v>
      </c>
      <c r="T55" s="73">
        <f t="shared" si="0"/>
        <v>0.79740847816158167</v>
      </c>
      <c r="U55" s="73">
        <v>-30.72</v>
      </c>
    </row>
    <row r="56" spans="1:21">
      <c r="A56" s="1">
        <v>28</v>
      </c>
      <c r="B56" s="1" t="s">
        <v>51</v>
      </c>
      <c r="C56" s="1" t="s">
        <v>52</v>
      </c>
      <c r="D56" s="1" t="s">
        <v>108</v>
      </c>
      <c r="E56" s="1">
        <v>218.3880000000392</v>
      </c>
      <c r="F56" s="1">
        <v>218.56800000003921</v>
      </c>
      <c r="G56" s="1">
        <v>79.620000000029449</v>
      </c>
      <c r="H56" s="78">
        <v>501.11895689188083</v>
      </c>
      <c r="I56" s="73">
        <v>3.640755187360737E-2</v>
      </c>
      <c r="J56" s="73">
        <v>4.7310242070867163</v>
      </c>
      <c r="K56" s="73">
        <v>4.7674317589603241</v>
      </c>
      <c r="L56" s="73">
        <v>0.1377890344448148</v>
      </c>
      <c r="M56" s="74">
        <v>5.7963021558046801</v>
      </c>
      <c r="N56" s="74">
        <v>5.3842126657362304</v>
      </c>
      <c r="O56" s="74">
        <v>407</v>
      </c>
      <c r="P56" s="73">
        <v>7.7965875842391452E-2</v>
      </c>
      <c r="Q56" s="73">
        <v>0.27633474982113426</v>
      </c>
      <c r="R56" s="73">
        <v>0</v>
      </c>
      <c r="S56" s="73">
        <v>0.25668866459627332</v>
      </c>
      <c r="T56" s="73">
        <f t="shared" si="0"/>
        <v>1.0990053387318428</v>
      </c>
      <c r="U56" s="73">
        <v>-30.95</v>
      </c>
    </row>
    <row r="57" spans="1:21">
      <c r="A57" s="1">
        <v>28</v>
      </c>
      <c r="B57" s="1" t="s">
        <v>51</v>
      </c>
      <c r="C57" s="1" t="s">
        <v>52</v>
      </c>
      <c r="D57" s="1" t="s">
        <v>109</v>
      </c>
      <c r="E57" s="1">
        <v>218.53800000003991</v>
      </c>
      <c r="F57" s="1">
        <v>218.71800000003992</v>
      </c>
      <c r="G57" s="1">
        <v>79.770000000030166</v>
      </c>
      <c r="H57" s="78">
        <v>501.15052623494586</v>
      </c>
      <c r="I57" s="73">
        <v>2.6085533930878466E-2</v>
      </c>
      <c r="J57" s="73">
        <v>4.6734058837941834</v>
      </c>
      <c r="K57" s="73">
        <v>4.6994914177250617</v>
      </c>
      <c r="L57" s="73">
        <v>0.1841441501044028</v>
      </c>
      <c r="M57" s="74">
        <v>3.9911770618374458</v>
      </c>
      <c r="N57" s="74">
        <v>5.2654094193005418</v>
      </c>
      <c r="O57" s="74">
        <v>607</v>
      </c>
      <c r="P57" s="73">
        <v>4.5410479370600283E-2</v>
      </c>
      <c r="Q57" s="73">
        <v>0.18756502348726203</v>
      </c>
      <c r="R57" s="73">
        <v>0</v>
      </c>
      <c r="S57" s="73">
        <v>0.24744746376811597</v>
      </c>
      <c r="T57" s="73">
        <f t="shared" si="0"/>
        <v>1.4687337412327166</v>
      </c>
      <c r="U57" s="73">
        <v>-30.92</v>
      </c>
    </row>
    <row r="58" spans="1:21">
      <c r="A58" s="1">
        <v>28</v>
      </c>
      <c r="B58" s="1" t="s">
        <v>51</v>
      </c>
      <c r="C58" s="1" t="s">
        <v>52</v>
      </c>
      <c r="D58" s="1" t="s">
        <v>110</v>
      </c>
      <c r="E58" s="1">
        <v>218.64800000004044</v>
      </c>
      <c r="F58" s="1">
        <v>218.82800000004045</v>
      </c>
      <c r="G58" s="1">
        <v>79.880000000030691</v>
      </c>
      <c r="H58" s="78">
        <v>501.17367708652688</v>
      </c>
      <c r="I58" s="73">
        <v>4.4294888393279885E-2</v>
      </c>
      <c r="J58" s="73">
        <v>5.385706749386248</v>
      </c>
      <c r="K58" s="73">
        <v>5.4300016377795277</v>
      </c>
      <c r="L58" s="73">
        <v>0.2353886072746364</v>
      </c>
      <c r="M58" s="74">
        <v>5.8192769040917005</v>
      </c>
      <c r="N58" s="74">
        <v>5.6146916175804868</v>
      </c>
      <c r="O58" s="74">
        <v>607</v>
      </c>
      <c r="P58" s="73">
        <v>0.11750760285216721</v>
      </c>
      <c r="Q58" s="73">
        <v>0.31598683119910514</v>
      </c>
      <c r="R58" s="73">
        <v>0</v>
      </c>
      <c r="S58" s="73">
        <v>0.30487784679089031</v>
      </c>
      <c r="T58" s="73">
        <f t="shared" si="0"/>
        <v>1.8774595316224998</v>
      </c>
      <c r="U58" s="73">
        <v>-30.98</v>
      </c>
    </row>
    <row r="59" spans="1:21">
      <c r="A59" s="1">
        <v>28</v>
      </c>
      <c r="B59" s="1" t="s">
        <v>51</v>
      </c>
      <c r="C59" s="1" t="s">
        <v>52</v>
      </c>
      <c r="D59" s="1" t="s">
        <v>111</v>
      </c>
      <c r="E59" s="1">
        <v>218.79800000004116</v>
      </c>
      <c r="F59" s="1">
        <v>218.97800000004116</v>
      </c>
      <c r="G59" s="1">
        <v>80.030000000031407</v>
      </c>
      <c r="H59" s="78">
        <v>501.20535987580666</v>
      </c>
      <c r="I59" s="73">
        <v>4.7030334571903518E-2</v>
      </c>
      <c r="J59" s="73">
        <v>5.1535567218176315</v>
      </c>
      <c r="K59" s="73">
        <v>5.2005870563895353</v>
      </c>
      <c r="L59" s="73">
        <v>0.29329175155505782</v>
      </c>
      <c r="M59" s="74">
        <v>7.5970912525144696</v>
      </c>
      <c r="N59" s="74">
        <v>4.9516850646735007</v>
      </c>
      <c r="O59" s="74">
        <v>607</v>
      </c>
      <c r="P59" s="73">
        <v>8.6920535754881206E-2</v>
      </c>
      <c r="Q59" s="73">
        <v>0.39509334434036913</v>
      </c>
      <c r="R59" s="73">
        <v>0</v>
      </c>
      <c r="S59" s="73">
        <v>0.25751669254658388</v>
      </c>
      <c r="T59" s="73">
        <f t="shared" si="0"/>
        <v>2.3392950104031414</v>
      </c>
      <c r="U59" s="73">
        <v>-30.87</v>
      </c>
    </row>
    <row r="60" spans="1:21">
      <c r="A60" s="1">
        <v>28</v>
      </c>
      <c r="B60" s="1" t="s">
        <v>51</v>
      </c>
      <c r="C60" s="1" t="s">
        <v>52</v>
      </c>
      <c r="D60" s="1" t="s">
        <v>112</v>
      </c>
      <c r="E60" s="1">
        <v>218.93800000004182</v>
      </c>
      <c r="F60" s="1">
        <v>219.11800000004183</v>
      </c>
      <c r="G60" s="1">
        <v>80.170000000032076</v>
      </c>
      <c r="H60" s="78">
        <v>501.23537226738182</v>
      </c>
      <c r="I60" s="73">
        <v>2.6340660167123615E-2</v>
      </c>
      <c r="J60" s="73">
        <v>5.8670194950910837</v>
      </c>
      <c r="K60" s="73">
        <v>5.8933601552582076</v>
      </c>
      <c r="L60" s="73">
        <v>0.20944370339839688</v>
      </c>
      <c r="M60" s="74">
        <v>3.3529526388205415</v>
      </c>
      <c r="N60" s="74">
        <v>3.8882583498401786</v>
      </c>
      <c r="O60" s="74">
        <v>607</v>
      </c>
      <c r="P60" s="73">
        <v>4.4460354339208891E-2</v>
      </c>
      <c r="Q60" s="73">
        <v>0.19760157484092844</v>
      </c>
      <c r="R60" s="73">
        <v>0</v>
      </c>
      <c r="S60" s="73">
        <v>0.22914906832298138</v>
      </c>
      <c r="T60" s="73">
        <f t="shared" si="0"/>
        <v>1.6705229783056135</v>
      </c>
      <c r="U60" s="73">
        <v>-30.93</v>
      </c>
    </row>
    <row r="61" spans="1:21">
      <c r="A61" s="1">
        <v>28</v>
      </c>
      <c r="B61" s="1" t="s">
        <v>51</v>
      </c>
      <c r="C61" s="1" t="s">
        <v>52</v>
      </c>
      <c r="D61" s="1" t="s">
        <v>113</v>
      </c>
      <c r="E61" s="1">
        <v>219.08800000004254</v>
      </c>
      <c r="F61" s="1">
        <v>219.26800000004255</v>
      </c>
      <c r="G61" s="1">
        <v>80.320000000032792</v>
      </c>
      <c r="H61" s="78">
        <v>501.2675284012123</v>
      </c>
      <c r="I61" s="73">
        <v>2.9493631014304005E-2</v>
      </c>
      <c r="J61" s="73">
        <v>5.8007575031852205</v>
      </c>
      <c r="K61" s="73">
        <v>5.8302511341995249</v>
      </c>
      <c r="L61" s="73">
        <v>0.11705002539329891</v>
      </c>
      <c r="M61" s="74">
        <v>4.2377350683970549</v>
      </c>
      <c r="N61" s="74">
        <v>3.278795439191994</v>
      </c>
      <c r="O61" s="74">
        <v>607</v>
      </c>
      <c r="P61" s="73">
        <v>4.5460989827684616E-2</v>
      </c>
      <c r="Q61" s="73">
        <v>0.24707059688959032</v>
      </c>
      <c r="R61" s="73">
        <v>0</v>
      </c>
      <c r="S61" s="73">
        <v>0.19116200828157354</v>
      </c>
      <c r="T61" s="73">
        <f t="shared" si="0"/>
        <v>0.93359100253695215</v>
      </c>
      <c r="U61" s="73">
        <v>-31</v>
      </c>
    </row>
    <row r="62" spans="1:21">
      <c r="A62" s="1">
        <v>29</v>
      </c>
      <c r="B62" s="1" t="s">
        <v>51</v>
      </c>
      <c r="C62" s="1" t="s">
        <v>52</v>
      </c>
      <c r="D62" s="1" t="s">
        <v>114</v>
      </c>
      <c r="E62" s="1">
        <v>219.24800000004331</v>
      </c>
      <c r="F62" s="1">
        <v>219.42800000004331</v>
      </c>
      <c r="G62" s="1">
        <v>80.480000000033556</v>
      </c>
      <c r="H62" s="78">
        <v>501.30182827729811</v>
      </c>
      <c r="I62" s="73">
        <v>4.219963898809434E-2</v>
      </c>
      <c r="J62" s="73">
        <v>6.3550588923661406</v>
      </c>
      <c r="K62" s="73">
        <v>6.3972585313542352</v>
      </c>
      <c r="L62" s="73">
        <v>0.29771665558626442</v>
      </c>
      <c r="M62" s="74">
        <v>4.6358462585198019</v>
      </c>
      <c r="N62" s="74">
        <v>5.2349190314328746</v>
      </c>
      <c r="O62" s="74">
        <v>411</v>
      </c>
      <c r="P62" s="73">
        <v>0.10182136079394428</v>
      </c>
      <c r="Q62" s="73">
        <v>0.29656707027362411</v>
      </c>
      <c r="R62" s="73">
        <v>0</v>
      </c>
      <c r="S62" s="73">
        <v>0.3348913043478261</v>
      </c>
      <c r="T62" s="73">
        <f t="shared" si="0"/>
        <v>2.3745880449560448</v>
      </c>
      <c r="U62" s="73">
        <v>-30.97</v>
      </c>
    </row>
    <row r="63" spans="1:21">
      <c r="A63" s="1">
        <v>29</v>
      </c>
      <c r="B63" s="1" t="s">
        <v>51</v>
      </c>
      <c r="C63" s="1" t="s">
        <v>52</v>
      </c>
      <c r="D63" s="1" t="s">
        <v>115</v>
      </c>
      <c r="E63" s="1">
        <v>219.41800000004412</v>
      </c>
      <c r="F63" s="1">
        <v>219.59800000004412</v>
      </c>
      <c r="G63" s="1">
        <v>80.650000000034368</v>
      </c>
      <c r="H63" s="78">
        <v>501.33827189563937</v>
      </c>
      <c r="I63" s="73">
        <v>4.1180649664785643E-2</v>
      </c>
      <c r="J63" s="73">
        <v>6.3785496860243072</v>
      </c>
      <c r="K63" s="73">
        <v>6.4197303356890929</v>
      </c>
      <c r="L63" s="73">
        <v>0.1368148974142733</v>
      </c>
      <c r="M63" s="74">
        <v>5.2370218571538167</v>
      </c>
      <c r="N63" s="74">
        <v>3.8793246950033802</v>
      </c>
      <c r="O63" s="74">
        <v>607</v>
      </c>
      <c r="P63" s="73">
        <v>7.8117681726998178E-2</v>
      </c>
      <c r="Q63" s="73">
        <v>0.33620268085037192</v>
      </c>
      <c r="R63" s="73">
        <v>0</v>
      </c>
      <c r="S63" s="73">
        <v>0.24904218426501037</v>
      </c>
      <c r="T63" s="73">
        <f t="shared" si="0"/>
        <v>1.0912356217762438</v>
      </c>
      <c r="U63" s="73">
        <v>-31.03</v>
      </c>
    </row>
    <row r="64" spans="1:21">
      <c r="A64" s="1">
        <v>29</v>
      </c>
      <c r="B64" s="1" t="s">
        <v>51</v>
      </c>
      <c r="C64" s="1" t="s">
        <v>52</v>
      </c>
      <c r="D64" s="1" t="s">
        <v>116</v>
      </c>
      <c r="E64" s="1">
        <v>219.56800000004483</v>
      </c>
      <c r="F64" s="1">
        <v>219.74800000004484</v>
      </c>
      <c r="G64" s="1">
        <v>80.800000000035084</v>
      </c>
      <c r="H64" s="78">
        <v>501.37042802946985</v>
      </c>
      <c r="I64" s="73">
        <v>5.9021483105963495E-2</v>
      </c>
      <c r="J64" s="73">
        <v>5.853956492275481</v>
      </c>
      <c r="K64" s="73">
        <v>5.9129779753814447</v>
      </c>
      <c r="L64" s="73">
        <v>0.22212936101010802</v>
      </c>
      <c r="M64" s="74">
        <v>8.0293017703442686</v>
      </c>
      <c r="N64" s="74">
        <v>5.1892731714487867</v>
      </c>
      <c r="O64" s="74">
        <v>606</v>
      </c>
      <c r="P64" s="73">
        <v>0.1355075120838741</v>
      </c>
      <c r="Q64" s="73">
        <v>0.47477084525736907</v>
      </c>
      <c r="R64" s="73">
        <v>0</v>
      </c>
      <c r="S64" s="73">
        <v>0.30684057971014495</v>
      </c>
      <c r="T64" s="73">
        <f t="shared" si="0"/>
        <v>1.7717037834166216</v>
      </c>
      <c r="U64" s="73">
        <v>-31.03</v>
      </c>
    </row>
    <row r="65" spans="1:21">
      <c r="A65" s="1">
        <v>29</v>
      </c>
      <c r="B65" s="1" t="s">
        <v>51</v>
      </c>
      <c r="C65" s="1" t="s">
        <v>52</v>
      </c>
      <c r="D65" s="1" t="s">
        <v>117</v>
      </c>
      <c r="E65" s="1">
        <v>219.71800000004555</v>
      </c>
      <c r="F65" s="1">
        <v>219.89800000004556</v>
      </c>
      <c r="G65" s="1">
        <v>80.9500000000358</v>
      </c>
      <c r="H65" s="78">
        <v>501.40323922580728</v>
      </c>
      <c r="I65" s="73">
        <v>4.6161734097521043E-2</v>
      </c>
      <c r="J65" s="73">
        <v>5.9740056347861552</v>
      </c>
      <c r="K65" s="73">
        <v>6.0201673688836763</v>
      </c>
      <c r="L65" s="73">
        <v>9.1971468162477255E-2</v>
      </c>
      <c r="M65" s="74">
        <v>6.5737736534504334</v>
      </c>
      <c r="N65" s="74">
        <v>3.507839269096845</v>
      </c>
      <c r="O65" s="74">
        <v>602</v>
      </c>
      <c r="P65" s="73">
        <v>9.1023000569537896E-2</v>
      </c>
      <c r="Q65" s="73">
        <v>0.39575217638929527</v>
      </c>
      <c r="R65" s="73">
        <v>0</v>
      </c>
      <c r="S65" s="73">
        <v>0.21117779503105591</v>
      </c>
      <c r="T65" s="73">
        <f t="shared" si="0"/>
        <v>0.73356443006391858</v>
      </c>
      <c r="U65" s="73">
        <v>-30.96</v>
      </c>
    </row>
    <row r="66" spans="1:21">
      <c r="A66" s="1">
        <v>29</v>
      </c>
      <c r="B66" s="1" t="s">
        <v>51</v>
      </c>
      <c r="C66" s="1" t="s">
        <v>52</v>
      </c>
      <c r="D66" s="1" t="s">
        <v>118</v>
      </c>
      <c r="E66" s="1">
        <v>219.87800000004631</v>
      </c>
      <c r="F66" s="1">
        <v>220.05800000004632</v>
      </c>
      <c r="G66" s="1">
        <v>81.110000000036564</v>
      </c>
      <c r="H66" s="78">
        <v>501.43827720049239</v>
      </c>
      <c r="I66" s="73">
        <v>5.1154495443732732E-2</v>
      </c>
      <c r="J66" s="73">
        <v>5.8799673591465185</v>
      </c>
      <c r="K66" s="73">
        <v>5.9311218545902511</v>
      </c>
      <c r="L66" s="73">
        <v>0.15456407622256021</v>
      </c>
      <c r="M66" s="74">
        <v>7.1748927233934001</v>
      </c>
      <c r="N66" s="74">
        <v>4.0503354534356664</v>
      </c>
      <c r="O66" s="74">
        <v>608</v>
      </c>
      <c r="P66" s="73">
        <v>0.11183100983894617</v>
      </c>
      <c r="Q66" s="73">
        <v>0.42555163036059163</v>
      </c>
      <c r="R66" s="73">
        <v>0</v>
      </c>
      <c r="S66" s="73">
        <v>0.24023033126293997</v>
      </c>
      <c r="T66" s="73">
        <f t="shared" si="0"/>
        <v>1.2328030719511403</v>
      </c>
      <c r="U66" s="73">
        <v>-30.96</v>
      </c>
    </row>
    <row r="67" spans="1:21">
      <c r="A67" s="1">
        <v>29</v>
      </c>
      <c r="B67" s="1" t="s">
        <v>51</v>
      </c>
      <c r="C67" s="1" t="s">
        <v>52</v>
      </c>
      <c r="D67" s="1" t="s">
        <v>119</v>
      </c>
      <c r="E67" s="1">
        <v>220.02800000004703</v>
      </c>
      <c r="F67" s="1">
        <v>220.20800000004704</v>
      </c>
      <c r="G67" s="1">
        <v>81.26000000003728</v>
      </c>
      <c r="H67" s="78">
        <v>501.47112530175968</v>
      </c>
      <c r="I67" s="73">
        <v>5.1629340498575337E-2</v>
      </c>
      <c r="J67" s="73">
        <v>6.4887084128640193</v>
      </c>
      <c r="K67" s="73">
        <v>6.5403377533625946</v>
      </c>
      <c r="L67" s="73">
        <v>0.32737908818091688</v>
      </c>
      <c r="M67" s="74">
        <v>6.0543018113810554</v>
      </c>
      <c r="N67" s="74">
        <v>4.8535931011264832</v>
      </c>
      <c r="O67" s="74">
        <v>607</v>
      </c>
      <c r="P67" s="73">
        <v>0.1217613245247232</v>
      </c>
      <c r="Q67" s="73">
        <v>0.3959717870722706</v>
      </c>
      <c r="R67" s="73">
        <v>0</v>
      </c>
      <c r="S67" s="73">
        <v>0.31744138198757771</v>
      </c>
      <c r="T67" s="73">
        <f t="shared" ref="T67:T130" si="1">L67*7.976</f>
        <v>2.6111756073309929</v>
      </c>
      <c r="U67" s="73">
        <v>-31</v>
      </c>
    </row>
    <row r="68" spans="1:21">
      <c r="A68" s="1">
        <v>29</v>
      </c>
      <c r="B68" s="1" t="s">
        <v>51</v>
      </c>
      <c r="C68" s="1" t="s">
        <v>52</v>
      </c>
      <c r="D68" s="1" t="s">
        <v>120</v>
      </c>
      <c r="E68" s="1">
        <v>220.17800000004775</v>
      </c>
      <c r="F68" s="1">
        <v>220.35800000004775</v>
      </c>
      <c r="G68" s="1">
        <v>81.410000000037996</v>
      </c>
      <c r="H68" s="78">
        <v>501.50397340302698</v>
      </c>
      <c r="I68" s="73">
        <v>4.5795407538516054E-2</v>
      </c>
      <c r="J68" s="73">
        <v>6.1507768684118922</v>
      </c>
      <c r="K68" s="73">
        <v>6.196572275950408</v>
      </c>
      <c r="L68" s="73">
        <v>0.57681324004223755</v>
      </c>
      <c r="M68" s="74">
        <v>5.2733559650320094</v>
      </c>
      <c r="N68" s="74">
        <v>6.526925438175101</v>
      </c>
      <c r="O68" s="74">
        <v>414</v>
      </c>
      <c r="P68" s="73">
        <v>9.2088970236198803E-2</v>
      </c>
      <c r="Q68" s="73">
        <v>0.3267673137413506</v>
      </c>
      <c r="R68" s="73">
        <v>0</v>
      </c>
      <c r="S68" s="73">
        <v>0.40444565217391304</v>
      </c>
      <c r="T68" s="73">
        <f t="shared" si="1"/>
        <v>4.6006624025768863</v>
      </c>
      <c r="U68" s="73">
        <v>-31</v>
      </c>
    </row>
    <row r="69" spans="1:21">
      <c r="A69" s="1">
        <v>29</v>
      </c>
      <c r="B69" s="1" t="s">
        <v>51</v>
      </c>
      <c r="C69" s="1" t="s">
        <v>52</v>
      </c>
      <c r="D69" s="1" t="s">
        <v>121</v>
      </c>
      <c r="E69" s="1">
        <v>220.33800000004851</v>
      </c>
      <c r="F69" s="1">
        <v>220.51800000004852</v>
      </c>
      <c r="G69" s="1">
        <v>81.57000000003876</v>
      </c>
      <c r="H69" s="78">
        <v>501.53901137771209</v>
      </c>
      <c r="I69" s="73">
        <v>2.9772062442597527E-2</v>
      </c>
      <c r="J69" s="73">
        <v>6.4148679409609572</v>
      </c>
      <c r="K69" s="73">
        <v>6.4446400034035545</v>
      </c>
      <c r="L69" s="73">
        <v>0.21279375684735347</v>
      </c>
      <c r="M69" s="74">
        <v>3.5348763249608206</v>
      </c>
      <c r="N69" s="74">
        <v>3.8890753343792355</v>
      </c>
      <c r="O69" s="74">
        <v>463</v>
      </c>
      <c r="P69" s="73">
        <v>4.8533446225017637E-2</v>
      </c>
      <c r="Q69" s="73">
        <v>0.22781005370926646</v>
      </c>
      <c r="R69" s="73">
        <v>0</v>
      </c>
      <c r="S69" s="73">
        <v>0.25063690476190476</v>
      </c>
      <c r="T69" s="73">
        <f t="shared" si="1"/>
        <v>1.6972430046144913</v>
      </c>
      <c r="U69" s="73">
        <v>-31.11</v>
      </c>
    </row>
    <row r="70" spans="1:21">
      <c r="A70" s="1">
        <v>29</v>
      </c>
      <c r="B70" s="1" t="s">
        <v>51</v>
      </c>
      <c r="C70" s="1" t="s">
        <v>52</v>
      </c>
      <c r="D70" s="1" t="s">
        <v>122</v>
      </c>
      <c r="E70" s="1">
        <v>220.48800000004923</v>
      </c>
      <c r="F70" s="1">
        <v>220.66800000004923</v>
      </c>
      <c r="G70" s="1">
        <v>81.720000000039477</v>
      </c>
      <c r="H70" s="78">
        <v>501.57223673316537</v>
      </c>
      <c r="I70" s="73">
        <v>6.4505082921329809E-2</v>
      </c>
      <c r="J70" s="73">
        <v>5.660085524555627</v>
      </c>
      <c r="K70" s="73">
        <v>5.7245906074769568</v>
      </c>
      <c r="L70" s="73">
        <v>1.2248725994990397</v>
      </c>
      <c r="M70" s="74">
        <v>7.6150654832335416</v>
      </c>
      <c r="N70" s="74">
        <v>7.9229222930289049</v>
      </c>
      <c r="O70" s="74">
        <v>606</v>
      </c>
      <c r="P70" s="73">
        <v>0.19220608350191584</v>
      </c>
      <c r="Q70" s="73">
        <v>0.43593132340640706</v>
      </c>
      <c r="R70" s="73">
        <v>0</v>
      </c>
      <c r="S70" s="73">
        <v>0.45355486542443063</v>
      </c>
      <c r="T70" s="73">
        <f t="shared" si="1"/>
        <v>9.76958385360434</v>
      </c>
      <c r="U70" s="73">
        <v>-30.930498375757576</v>
      </c>
    </row>
    <row r="71" spans="1:21">
      <c r="A71" s="1">
        <v>29</v>
      </c>
      <c r="B71" s="1" t="s">
        <v>51</v>
      </c>
      <c r="C71" s="1" t="s">
        <v>52</v>
      </c>
      <c r="D71" s="1" t="s">
        <v>123</v>
      </c>
      <c r="E71" s="1">
        <v>220.64800000004999</v>
      </c>
      <c r="F71" s="1">
        <v>220.82800000005</v>
      </c>
      <c r="G71" s="1">
        <v>81.880000000040241</v>
      </c>
      <c r="H71" s="78">
        <v>501.60776946743852</v>
      </c>
      <c r="I71" s="73">
        <v>3.0274875186986561E-2</v>
      </c>
      <c r="J71" s="73">
        <v>4.7219574143309977</v>
      </c>
      <c r="K71" s="73">
        <v>4.752232289517984</v>
      </c>
      <c r="L71" s="73">
        <v>0.15709981880419807</v>
      </c>
      <c r="M71" s="74">
        <v>5.0049448463946486</v>
      </c>
      <c r="N71" s="74">
        <v>4.0655950712949522</v>
      </c>
      <c r="O71" s="74">
        <v>607</v>
      </c>
      <c r="P71" s="73">
        <v>6.342576135011542E-2</v>
      </c>
      <c r="Q71" s="73">
        <v>0.23784660506293279</v>
      </c>
      <c r="R71" s="73">
        <v>0</v>
      </c>
      <c r="S71" s="73">
        <v>0.19320652173913044</v>
      </c>
      <c r="T71" s="73">
        <f t="shared" si="1"/>
        <v>1.2530281547822839</v>
      </c>
      <c r="U71" s="73">
        <v>-30.987455199999996</v>
      </c>
    </row>
    <row r="72" spans="1:21">
      <c r="A72" s="1">
        <v>29</v>
      </c>
      <c r="B72" s="1" t="s">
        <v>51</v>
      </c>
      <c r="C72" s="1" t="s">
        <v>52</v>
      </c>
      <c r="D72" s="1" t="s">
        <v>124</v>
      </c>
      <c r="E72" s="1">
        <v>220.86800000005104</v>
      </c>
      <c r="F72" s="1">
        <v>221.04800000005105</v>
      </c>
      <c r="G72" s="1">
        <v>82.100000000041291</v>
      </c>
      <c r="H72" s="78">
        <v>501.65662697706409</v>
      </c>
      <c r="I72" s="73">
        <v>3.3500746495984411E-2</v>
      </c>
      <c r="J72" s="73">
        <v>5.2342490193170246</v>
      </c>
      <c r="K72" s="73">
        <v>5.2677497658130088</v>
      </c>
      <c r="L72" s="73">
        <v>0.2899313124054525</v>
      </c>
      <c r="M72" s="74">
        <v>4.7045801268061851</v>
      </c>
      <c r="N72" s="74">
        <v>5.5074077646995736</v>
      </c>
      <c r="O72" s="74">
        <v>606</v>
      </c>
      <c r="P72" s="73">
        <v>6.0469424101405628E-2</v>
      </c>
      <c r="Q72" s="73">
        <v>0.24782550861231814</v>
      </c>
      <c r="R72" s="73">
        <v>0</v>
      </c>
      <c r="S72" s="73">
        <v>0.29011645962732924</v>
      </c>
      <c r="T72" s="73">
        <f t="shared" si="1"/>
        <v>2.3124921477458891</v>
      </c>
      <c r="U72" s="73">
        <v>-30.80260263636363</v>
      </c>
    </row>
    <row r="73" spans="1:21">
      <c r="A73" s="1">
        <v>29</v>
      </c>
      <c r="B73" s="1" t="s">
        <v>51</v>
      </c>
      <c r="C73" s="1" t="s">
        <v>52</v>
      </c>
      <c r="D73" s="1" t="s">
        <v>125</v>
      </c>
      <c r="E73" s="1">
        <v>221.01800000005176</v>
      </c>
      <c r="F73" s="1">
        <v>221.19800000005176</v>
      </c>
      <c r="G73" s="1">
        <v>82.250000000042007</v>
      </c>
      <c r="H73" s="78">
        <v>501.68993891544517</v>
      </c>
      <c r="I73" s="73">
        <v>2.5906989451937014E-2</v>
      </c>
      <c r="J73" s="73">
        <v>4.6975438167770767</v>
      </c>
      <c r="K73" s="73">
        <v>4.7234508062290139</v>
      </c>
      <c r="L73" s="73">
        <v>0.1096163582582364</v>
      </c>
      <c r="M73" s="74">
        <v>3.988599687205761</v>
      </c>
      <c r="N73" s="74">
        <v>4.7138786287688221</v>
      </c>
      <c r="O73" s="74">
        <v>415</v>
      </c>
      <c r="P73" s="73">
        <v>5.0570403937952577E-2</v>
      </c>
      <c r="Q73" s="73">
        <v>0.18839954408256843</v>
      </c>
      <c r="R73" s="73">
        <v>0</v>
      </c>
      <c r="S73" s="73">
        <v>0.22265773809523812</v>
      </c>
      <c r="T73" s="73">
        <f t="shared" si="1"/>
        <v>0.87430007346769356</v>
      </c>
      <c r="U73" s="73">
        <v>-30.784062969696972</v>
      </c>
    </row>
    <row r="74" spans="1:21">
      <c r="A74" s="1">
        <v>30</v>
      </c>
      <c r="B74" s="1" t="s">
        <v>51</v>
      </c>
      <c r="C74" s="1" t="s">
        <v>52</v>
      </c>
      <c r="D74" s="1" t="s">
        <v>126</v>
      </c>
      <c r="E74" s="1">
        <v>221.16800000005247</v>
      </c>
      <c r="F74" s="1">
        <v>221.34800000005248</v>
      </c>
      <c r="G74" s="1">
        <v>82.400000000042724</v>
      </c>
      <c r="H74" s="78">
        <v>501.72346254199158</v>
      </c>
      <c r="I74" s="73">
        <v>5.4801481872320867E-2</v>
      </c>
      <c r="J74" s="73">
        <v>5.2150823357802798</v>
      </c>
      <c r="K74" s="73">
        <v>5.2698838176526008</v>
      </c>
      <c r="L74" s="73">
        <v>0.19568109319496479</v>
      </c>
      <c r="M74" s="74">
        <v>8.281291998261695</v>
      </c>
      <c r="N74" s="74">
        <v>4.9651347420916814</v>
      </c>
      <c r="O74" s="74">
        <v>605</v>
      </c>
      <c r="P74" s="73">
        <v>0.13786729750078283</v>
      </c>
      <c r="Q74" s="73">
        <v>0.4364144669089528</v>
      </c>
      <c r="R74" s="73">
        <v>0</v>
      </c>
      <c r="S74" s="73">
        <v>0.26165683229813669</v>
      </c>
      <c r="T74" s="73">
        <f t="shared" si="1"/>
        <v>1.5607523993230392</v>
      </c>
      <c r="U74" s="73">
        <v>-30.994046915151511</v>
      </c>
    </row>
    <row r="75" spans="1:21">
      <c r="A75" s="1">
        <v>30</v>
      </c>
      <c r="B75" s="1" t="s">
        <v>51</v>
      </c>
      <c r="C75" s="1" t="s">
        <v>52</v>
      </c>
      <c r="D75" s="1" t="s">
        <v>127</v>
      </c>
      <c r="E75" s="1">
        <v>221.31800000005319</v>
      </c>
      <c r="F75" s="1">
        <v>221.4980000000532</v>
      </c>
      <c r="G75" s="1">
        <v>82.55000000004344</v>
      </c>
      <c r="H75" s="78">
        <v>501.75815505536139</v>
      </c>
      <c r="I75" s="73">
        <v>3.5223753088502528E-2</v>
      </c>
      <c r="J75" s="73">
        <v>6.1667898160466867</v>
      </c>
      <c r="K75" s="73">
        <v>6.2020135691351896</v>
      </c>
      <c r="L75" s="73">
        <v>0.24876372718876358</v>
      </c>
      <c r="M75" s="74">
        <v>4.3191441316883248</v>
      </c>
      <c r="N75" s="74">
        <v>4.223351637255945</v>
      </c>
      <c r="O75" s="74">
        <v>422</v>
      </c>
      <c r="P75" s="73">
        <v>7.0440915790240533E-2</v>
      </c>
      <c r="Q75" s="73">
        <v>0.26787390511781617</v>
      </c>
      <c r="R75" s="73">
        <v>0</v>
      </c>
      <c r="S75" s="73">
        <v>0.26193284161490688</v>
      </c>
      <c r="T75" s="73">
        <f t="shared" si="1"/>
        <v>1.9841394880575782</v>
      </c>
      <c r="U75" s="73">
        <v>-30.922453236363634</v>
      </c>
    </row>
    <row r="76" spans="1:21">
      <c r="A76" s="1">
        <v>30</v>
      </c>
      <c r="B76" s="1" t="s">
        <v>51</v>
      </c>
      <c r="C76" s="1" t="s">
        <v>52</v>
      </c>
      <c r="D76" s="1" t="s">
        <v>128</v>
      </c>
      <c r="E76" s="1">
        <v>221.46800000005391</v>
      </c>
      <c r="F76" s="1">
        <v>221.64800000005391</v>
      </c>
      <c r="G76" s="1">
        <v>82.700000000044156</v>
      </c>
      <c r="H76" s="78">
        <v>501.79284756873119</v>
      </c>
      <c r="I76" s="73">
        <v>3.3551176229471291E-2</v>
      </c>
      <c r="J76" s="73">
        <v>4.4427552843681823</v>
      </c>
      <c r="K76" s="73">
        <v>4.4763064605976535</v>
      </c>
      <c r="L76" s="73">
        <v>0.36084217945143354</v>
      </c>
      <c r="M76" s="74">
        <v>4.4340131606255087</v>
      </c>
      <c r="N76" s="74">
        <v>7.3763699224328816</v>
      </c>
      <c r="O76" s="74">
        <v>314</v>
      </c>
      <c r="P76" s="73">
        <v>9.7255208610686636E-2</v>
      </c>
      <c r="Q76" s="73">
        <v>0.19848001757282988</v>
      </c>
      <c r="R76" s="73">
        <v>0</v>
      </c>
      <c r="S76" s="73">
        <v>0.3301889233954452</v>
      </c>
      <c r="T76" s="73">
        <f t="shared" si="1"/>
        <v>2.8780772233046341</v>
      </c>
      <c r="U76" s="73">
        <v>-30.982458787878791</v>
      </c>
    </row>
    <row r="77" spans="1:21">
      <c r="A77" s="1">
        <v>30</v>
      </c>
      <c r="B77" s="1" t="s">
        <v>51</v>
      </c>
      <c r="C77" s="1" t="s">
        <v>52</v>
      </c>
      <c r="D77" s="1" t="s">
        <v>129</v>
      </c>
      <c r="E77" s="1">
        <v>221.61800000005462</v>
      </c>
      <c r="F77" s="1">
        <v>221.79800000005463</v>
      </c>
      <c r="G77" s="1">
        <v>82.850000000044872</v>
      </c>
      <c r="H77" s="78">
        <v>501.827540082101</v>
      </c>
      <c r="I77" s="73">
        <v>4.4530837645456477E-2</v>
      </c>
      <c r="J77" s="73">
        <v>6.0477905528982667</v>
      </c>
      <c r="K77" s="73">
        <v>6.0923213905437228</v>
      </c>
      <c r="L77" s="73">
        <v>0.11809722868360793</v>
      </c>
      <c r="M77" s="74">
        <v>6.1610928776582332</v>
      </c>
      <c r="N77" s="74">
        <v>3.7578249871314151</v>
      </c>
      <c r="O77" s="74">
        <v>607</v>
      </c>
      <c r="P77" s="73">
        <v>8.5936214202855077E-2</v>
      </c>
      <c r="Q77" s="73">
        <v>0.37535357927683832</v>
      </c>
      <c r="R77" s="73">
        <v>0</v>
      </c>
      <c r="S77" s="73">
        <v>0.22893877551020411</v>
      </c>
      <c r="T77" s="73">
        <f t="shared" si="1"/>
        <v>0.9419434959804569</v>
      </c>
      <c r="U77" s="73">
        <v>-30.879249636363639</v>
      </c>
    </row>
    <row r="78" spans="1:21">
      <c r="A78" s="1">
        <v>30</v>
      </c>
      <c r="B78" s="1" t="s">
        <v>51</v>
      </c>
      <c r="C78" s="1" t="s">
        <v>52</v>
      </c>
      <c r="D78" s="1" t="s">
        <v>130</v>
      </c>
      <c r="E78" s="1">
        <v>221.85800000005577</v>
      </c>
      <c r="F78" s="1">
        <v>222.03800000005577</v>
      </c>
      <c r="G78" s="1">
        <v>83.090000000046018</v>
      </c>
      <c r="H78" s="78">
        <v>501.88304810349268</v>
      </c>
      <c r="I78" s="73">
        <v>4.5008303750125711E-2</v>
      </c>
      <c r="J78" s="73">
        <v>5.2063519047920943</v>
      </c>
      <c r="K78" s="73">
        <v>5.25136020854222</v>
      </c>
      <c r="L78" s="73">
        <v>0.14838215082823716</v>
      </c>
      <c r="M78" s="74">
        <v>6.3992396243667926</v>
      </c>
      <c r="N78" s="74">
        <v>4.7339964595233441</v>
      </c>
      <c r="O78" s="74">
        <v>328</v>
      </c>
      <c r="P78" s="73">
        <v>0.12453511039320973</v>
      </c>
      <c r="Q78" s="73">
        <v>0.33604712328326436</v>
      </c>
      <c r="R78" s="73">
        <v>0</v>
      </c>
      <c r="S78" s="73">
        <v>0.24859920634920638</v>
      </c>
      <c r="T78" s="73">
        <f t="shared" si="1"/>
        <v>1.1834960350060195</v>
      </c>
      <c r="U78" s="73">
        <v>-30.810729672727266</v>
      </c>
    </row>
    <row r="79" spans="1:21">
      <c r="A79" s="1">
        <v>30</v>
      </c>
      <c r="B79" s="1" t="s">
        <v>51</v>
      </c>
      <c r="C79" s="1" t="s">
        <v>52</v>
      </c>
      <c r="D79" s="1" t="s">
        <v>131</v>
      </c>
      <c r="E79" s="1">
        <v>222.00800000005648</v>
      </c>
      <c r="F79" s="1">
        <v>222.18800000005649</v>
      </c>
      <c r="G79" s="1">
        <v>83.240000000046734</v>
      </c>
      <c r="H79" s="78">
        <v>501.91912473917245</v>
      </c>
      <c r="I79" s="73">
        <v>3.1874939608902066E-2</v>
      </c>
      <c r="J79" s="73">
        <v>5.2164608596112778</v>
      </c>
      <c r="K79" s="73">
        <v>5.2483357992201798</v>
      </c>
      <c r="L79" s="73">
        <v>0.11285108810236227</v>
      </c>
      <c r="M79" s="74">
        <v>4.145591171334809</v>
      </c>
      <c r="N79" s="74">
        <v>3.2869505816922944</v>
      </c>
      <c r="O79" s="74">
        <v>386</v>
      </c>
      <c r="P79" s="73">
        <v>0.10977624797421287</v>
      </c>
      <c r="Q79" s="73">
        <v>0.21757454553447597</v>
      </c>
      <c r="R79" s="73">
        <v>0</v>
      </c>
      <c r="S79" s="73">
        <v>0.17251020408163265</v>
      </c>
      <c r="T79" s="73">
        <f t="shared" si="1"/>
        <v>0.90010027870444154</v>
      </c>
      <c r="U79" s="73">
        <v>-30.911531369696966</v>
      </c>
    </row>
    <row r="80" spans="1:21">
      <c r="A80" s="1">
        <v>30</v>
      </c>
      <c r="B80" s="1" t="s">
        <v>51</v>
      </c>
      <c r="C80" s="1" t="s">
        <v>52</v>
      </c>
      <c r="D80" s="1" t="s">
        <v>132</v>
      </c>
      <c r="E80" s="1">
        <v>222.1580000000572</v>
      </c>
      <c r="F80" s="1">
        <v>222.33800000005721</v>
      </c>
      <c r="G80" s="1">
        <v>83.390000000047451</v>
      </c>
      <c r="H80" s="78">
        <v>501.95562262946754</v>
      </c>
      <c r="I80" s="73">
        <v>3.6959433770242113E-2</v>
      </c>
      <c r="J80" s="73">
        <v>5.5241080613231022</v>
      </c>
      <c r="K80" s="73">
        <v>5.5610674950933445</v>
      </c>
      <c r="L80" s="73">
        <v>8.8399644147336753E-2</v>
      </c>
      <c r="M80" s="74">
        <v>4.9825222655133343</v>
      </c>
      <c r="N80" s="74">
        <v>3.6275794716596357</v>
      </c>
      <c r="O80" s="74">
        <v>322</v>
      </c>
      <c r="P80" s="73">
        <v>0.10192638175983858</v>
      </c>
      <c r="Q80" s="73">
        <v>0.27708142614325054</v>
      </c>
      <c r="R80" s="73">
        <v>0</v>
      </c>
      <c r="S80" s="73">
        <v>0.20173214285714286</v>
      </c>
      <c r="T80" s="73">
        <f t="shared" si="1"/>
        <v>0.70507556171915797</v>
      </c>
      <c r="U80" s="73">
        <v>-30.96030806666667</v>
      </c>
    </row>
    <row r="81" spans="1:21">
      <c r="A81" s="1">
        <v>30</v>
      </c>
      <c r="B81" s="1" t="s">
        <v>51</v>
      </c>
      <c r="C81" s="1" t="s">
        <v>52</v>
      </c>
      <c r="D81" s="1" t="s">
        <v>133</v>
      </c>
      <c r="E81" s="1">
        <v>222.27800000005777</v>
      </c>
      <c r="F81" s="1">
        <v>222.45800000005778</v>
      </c>
      <c r="G81" s="1">
        <v>83.510000000048024</v>
      </c>
      <c r="H81" s="78">
        <v>501.98482094170362</v>
      </c>
      <c r="I81" s="73">
        <v>4.1018426909692922E-2</v>
      </c>
      <c r="J81" s="73">
        <v>6.2792889082971728</v>
      </c>
      <c r="K81" s="73">
        <v>6.3203073352068655</v>
      </c>
      <c r="L81" s="73">
        <v>0.19924709075361641</v>
      </c>
      <c r="M81" s="74">
        <v>4.5433166058717891</v>
      </c>
      <c r="N81" s="74">
        <v>3.1992491856531342</v>
      </c>
      <c r="O81" s="74">
        <v>395</v>
      </c>
      <c r="P81" s="73">
        <v>0.14060525284057673</v>
      </c>
      <c r="Q81" s="73">
        <v>0.28715157270258629</v>
      </c>
      <c r="R81" s="73">
        <v>0</v>
      </c>
      <c r="S81" s="73">
        <v>0.20220238095238097</v>
      </c>
      <c r="T81" s="73">
        <f t="shared" si="1"/>
        <v>1.5891947958508446</v>
      </c>
      <c r="U81" s="73">
        <v>-30.923409854545451</v>
      </c>
    </row>
    <row r="82" spans="1:21">
      <c r="A82" s="1">
        <v>30</v>
      </c>
      <c r="B82" s="1" t="s">
        <v>51</v>
      </c>
      <c r="C82" s="1" t="s">
        <v>52</v>
      </c>
      <c r="D82" s="1" t="s">
        <v>134</v>
      </c>
      <c r="E82" s="1">
        <v>222.42800000005849</v>
      </c>
      <c r="F82" s="1">
        <v>222.6080000000585</v>
      </c>
      <c r="G82" s="1">
        <v>83.66000000004874</v>
      </c>
      <c r="H82" s="78">
        <v>502.02131883199871</v>
      </c>
      <c r="I82" s="73">
        <v>3.5691051625317757E-2</v>
      </c>
      <c r="J82" s="73">
        <v>5.803808396134448</v>
      </c>
      <c r="K82" s="73">
        <v>5.8394994477597661</v>
      </c>
      <c r="L82" s="73">
        <v>0.22516293465685086</v>
      </c>
      <c r="M82" s="74">
        <v>4.5810496841083079</v>
      </c>
      <c r="N82" s="74">
        <v>3.3054467026992036</v>
      </c>
      <c r="O82" s="74">
        <v>391</v>
      </c>
      <c r="P82" s="73">
        <v>9.9077915187075982E-2</v>
      </c>
      <c r="Q82" s="73">
        <v>0.26751037100510516</v>
      </c>
      <c r="R82" s="73">
        <v>0</v>
      </c>
      <c r="S82" s="73">
        <v>0.1930215419501134</v>
      </c>
      <c r="T82" s="73">
        <f t="shared" si="1"/>
        <v>1.7958995668230424</v>
      </c>
      <c r="U82" s="73">
        <v>-30.731497727272725</v>
      </c>
    </row>
    <row r="83" spans="1:21">
      <c r="A83" s="1">
        <v>30</v>
      </c>
      <c r="B83" s="1" t="s">
        <v>51</v>
      </c>
      <c r="C83" s="1" t="s">
        <v>52</v>
      </c>
      <c r="D83" s="1" t="s">
        <v>135</v>
      </c>
      <c r="E83" s="1">
        <v>222.57800000005921</v>
      </c>
      <c r="F83" s="1">
        <v>222.75800000005921</v>
      </c>
      <c r="G83" s="1">
        <v>83.810000000049456</v>
      </c>
      <c r="H83" s="78">
        <v>502.05781672229381</v>
      </c>
      <c r="I83" s="73">
        <v>3.3681585671867839E-2</v>
      </c>
      <c r="J83" s="73">
        <v>5.1125768201571749</v>
      </c>
      <c r="K83" s="73">
        <v>5.1462584058290428</v>
      </c>
      <c r="L83" s="73">
        <v>0.20470686296188492</v>
      </c>
      <c r="M83" s="74">
        <v>5.0086665116818763</v>
      </c>
      <c r="N83" s="74">
        <v>3.9473893676377028</v>
      </c>
      <c r="O83" s="74">
        <v>606</v>
      </c>
      <c r="P83" s="73">
        <v>8.1293198280556062E-2</v>
      </c>
      <c r="Q83" s="73">
        <v>0.25775892137737283</v>
      </c>
      <c r="R83" s="73">
        <v>0</v>
      </c>
      <c r="S83" s="73">
        <v>0.20314285714285715</v>
      </c>
      <c r="T83" s="73">
        <f t="shared" si="1"/>
        <v>1.6327419389839941</v>
      </c>
      <c r="U83" s="73">
        <v>-30.881236581818182</v>
      </c>
    </row>
    <row r="84" spans="1:21">
      <c r="A84" s="1">
        <v>30</v>
      </c>
      <c r="B84" s="1" t="s">
        <v>51</v>
      </c>
      <c r="C84" s="1" t="s">
        <v>52</v>
      </c>
      <c r="D84" s="1" t="s">
        <v>136</v>
      </c>
      <c r="E84" s="1">
        <v>222.71800000005987</v>
      </c>
      <c r="F84" s="1">
        <v>222.89800000005988</v>
      </c>
      <c r="G84" s="1">
        <v>83.950000000050125</v>
      </c>
      <c r="H84" s="78">
        <v>502.08985619146614</v>
      </c>
      <c r="I84" s="73">
        <v>3.9951471225850299E-2</v>
      </c>
      <c r="J84" s="73">
        <v>5.2299421927396432</v>
      </c>
      <c r="K84" s="73">
        <v>5.2698936639654939</v>
      </c>
      <c r="L84" s="73">
        <v>0.14346929884851051</v>
      </c>
      <c r="M84" s="74">
        <v>5.835304694307939</v>
      </c>
      <c r="N84" s="74">
        <v>3.6797181485095041</v>
      </c>
      <c r="O84" s="74">
        <v>322</v>
      </c>
      <c r="P84" s="73">
        <v>0.11010997777994865</v>
      </c>
      <c r="Q84" s="73">
        <v>0.30751435235841512</v>
      </c>
      <c r="R84" s="73">
        <v>0</v>
      </c>
      <c r="S84" s="73">
        <v>0.19391723356009072</v>
      </c>
      <c r="T84" s="73">
        <f t="shared" si="1"/>
        <v>1.1443111276157198</v>
      </c>
      <c r="U84" s="73">
        <v>-30.902472745454542</v>
      </c>
    </row>
    <row r="85" spans="1:21">
      <c r="A85" s="1">
        <v>30</v>
      </c>
      <c r="B85" s="1" t="s">
        <v>51</v>
      </c>
      <c r="C85" s="1" t="s">
        <v>52</v>
      </c>
      <c r="D85" s="1" t="s">
        <v>137</v>
      </c>
      <c r="E85" s="1">
        <v>222.86800000006059</v>
      </c>
      <c r="F85" s="1">
        <v>223.0480000000606</v>
      </c>
      <c r="G85" s="1">
        <v>84.100000000050841</v>
      </c>
      <c r="H85" s="78">
        <v>502.12368930750398</v>
      </c>
      <c r="I85" s="73">
        <v>3.7362528441590687E-2</v>
      </c>
      <c r="J85" s="73">
        <v>6.8948212095470822</v>
      </c>
      <c r="K85" s="73">
        <v>6.932183737988673</v>
      </c>
      <c r="L85" s="73">
        <v>0.220761545602145</v>
      </c>
      <c r="M85" s="74">
        <v>4.1523581737295361</v>
      </c>
      <c r="N85" s="74">
        <v>4.2057110726873157</v>
      </c>
      <c r="O85" s="74">
        <v>417</v>
      </c>
      <c r="P85" s="73">
        <v>6.6503067483364139E-2</v>
      </c>
      <c r="Q85" s="73">
        <v>0.28784909806232234</v>
      </c>
      <c r="R85" s="73">
        <v>0</v>
      </c>
      <c r="S85" s="73">
        <v>0.29154761904761906</v>
      </c>
      <c r="T85" s="73">
        <f t="shared" si="1"/>
        <v>1.7607940877227086</v>
      </c>
      <c r="U85" s="73">
        <v>-30.949200157575753</v>
      </c>
    </row>
    <row r="86" spans="1:21">
      <c r="A86" s="1">
        <v>30</v>
      </c>
      <c r="B86" s="1" t="s">
        <v>51</v>
      </c>
      <c r="C86" s="1" t="s">
        <v>52</v>
      </c>
      <c r="D86" s="1" t="s">
        <v>138</v>
      </c>
      <c r="E86" s="1">
        <v>223.01800000006131</v>
      </c>
      <c r="F86" s="1">
        <v>223.19800000006131</v>
      </c>
      <c r="G86" s="1">
        <v>84.250000000051557</v>
      </c>
      <c r="H86" s="78">
        <v>502.15752242354182</v>
      </c>
      <c r="I86" s="73">
        <v>5.8950432001343575E-2</v>
      </c>
      <c r="J86" s="73">
        <v>5.0596768603648155</v>
      </c>
      <c r="K86" s="73">
        <v>5.1186272923661589</v>
      </c>
      <c r="L86" s="73">
        <v>0.1936270168249575</v>
      </c>
      <c r="M86" s="74">
        <v>9.3136009012085399</v>
      </c>
      <c r="N86" s="74">
        <v>4.3768544015638788</v>
      </c>
      <c r="O86" s="74">
        <v>387</v>
      </c>
      <c r="P86" s="73">
        <v>0.15990269028883888</v>
      </c>
      <c r="Q86" s="73">
        <v>0.47672851763132085</v>
      </c>
      <c r="R86" s="73">
        <v>0</v>
      </c>
      <c r="S86" s="73">
        <v>0.22403486394557826</v>
      </c>
      <c r="T86" s="73">
        <f t="shared" si="1"/>
        <v>1.544369086195861</v>
      </c>
      <c r="U86" s="73">
        <v>-30.894975466666665</v>
      </c>
    </row>
    <row r="87" spans="1:21">
      <c r="A87" s="1">
        <v>30</v>
      </c>
      <c r="B87" s="1" t="s">
        <v>51</v>
      </c>
      <c r="C87" s="1" t="s">
        <v>52</v>
      </c>
      <c r="D87" s="1" t="s">
        <v>139</v>
      </c>
      <c r="E87" s="1">
        <v>223.17800000006207</v>
      </c>
      <c r="F87" s="1">
        <v>223.35800000006208</v>
      </c>
      <c r="G87" s="1">
        <v>84.410000000052321</v>
      </c>
      <c r="H87" s="78">
        <v>502.19361108064885</v>
      </c>
      <c r="I87" s="73">
        <v>3.4840170740279529E-2</v>
      </c>
      <c r="J87" s="73">
        <v>5.8928203660475145</v>
      </c>
      <c r="K87" s="73">
        <v>5.9276605367877941</v>
      </c>
      <c r="L87" s="73">
        <v>0.17590731659949815</v>
      </c>
      <c r="M87" s="74">
        <v>4.6942634745748739</v>
      </c>
      <c r="N87" s="74">
        <v>4.6116858019878491</v>
      </c>
      <c r="O87" s="74">
        <v>420</v>
      </c>
      <c r="P87" s="73">
        <v>5.1676857788254822E-2</v>
      </c>
      <c r="Q87" s="73">
        <v>0.27826000347521834</v>
      </c>
      <c r="R87" s="73">
        <v>0</v>
      </c>
      <c r="S87" s="73">
        <v>0.27336507936507942</v>
      </c>
      <c r="T87" s="73">
        <f t="shared" si="1"/>
        <v>1.4030367571975972</v>
      </c>
      <c r="U87" s="73">
        <v>-30.923345818181822</v>
      </c>
    </row>
    <row r="88" spans="1:21">
      <c r="A88" s="1">
        <v>31</v>
      </c>
      <c r="B88" s="1" t="s">
        <v>51</v>
      </c>
      <c r="C88" s="1" t="s">
        <v>52</v>
      </c>
      <c r="D88" s="1" t="s">
        <v>140</v>
      </c>
      <c r="E88" s="1">
        <v>223.32800000006279</v>
      </c>
      <c r="F88" s="1">
        <v>223.50800000006279</v>
      </c>
      <c r="G88" s="1">
        <v>84.560000000053037</v>
      </c>
      <c r="H88" s="78">
        <v>502.22744419668669</v>
      </c>
      <c r="I88" s="73">
        <v>7.2011700874277745E-2</v>
      </c>
      <c r="J88" s="73">
        <v>5.1228148320248961</v>
      </c>
      <c r="K88" s="73">
        <v>5.1948265328991736</v>
      </c>
      <c r="L88" s="73">
        <v>0.40492543128088099</v>
      </c>
      <c r="M88" s="74">
        <v>9.1880985240833457</v>
      </c>
      <c r="N88" s="74">
        <v>8.4765946459688788</v>
      </c>
      <c r="O88" s="74">
        <v>408</v>
      </c>
      <c r="P88" s="73">
        <v>0.24561359929063697</v>
      </c>
      <c r="Q88" s="73">
        <v>0.477305779997999</v>
      </c>
      <c r="R88" s="73">
        <v>0</v>
      </c>
      <c r="S88" s="73">
        <v>0.4403443877551021</v>
      </c>
      <c r="T88" s="73">
        <f t="shared" si="1"/>
        <v>3.2296852398963067</v>
      </c>
      <c r="U88" s="73">
        <v>-31.033281309090906</v>
      </c>
    </row>
    <row r="89" spans="1:21">
      <c r="A89" s="1">
        <v>31</v>
      </c>
      <c r="B89" s="1" t="s">
        <v>51</v>
      </c>
      <c r="C89" s="1" t="s">
        <v>52</v>
      </c>
      <c r="D89" s="1" t="s">
        <v>141</v>
      </c>
      <c r="E89" s="1">
        <v>223.46800000006345</v>
      </c>
      <c r="F89" s="1">
        <v>223.64800000006346</v>
      </c>
      <c r="G89" s="1">
        <v>84.700000000053706</v>
      </c>
      <c r="H89" s="78">
        <v>502.25775850239904</v>
      </c>
      <c r="I89" s="73">
        <v>5.5698952027529593E-2</v>
      </c>
      <c r="J89" s="73">
        <v>4.8696154034942163</v>
      </c>
      <c r="K89" s="73">
        <v>4.9253143555217456</v>
      </c>
      <c r="L89" s="73">
        <v>0.19587624064719514</v>
      </c>
      <c r="M89" s="74">
        <v>8.4846383320725636</v>
      </c>
      <c r="N89" s="74">
        <v>5.3765344783103517</v>
      </c>
      <c r="O89" s="74">
        <v>404</v>
      </c>
      <c r="P89" s="73">
        <v>0.16616305555684055</v>
      </c>
      <c r="Q89" s="73">
        <v>0.41789510978367078</v>
      </c>
      <c r="R89" s="73">
        <v>0</v>
      </c>
      <c r="S89" s="73">
        <v>0.26481122448979594</v>
      </c>
      <c r="T89" s="73">
        <f t="shared" si="1"/>
        <v>1.5623088954020283</v>
      </c>
      <c r="U89" s="73">
        <v>-31.057565309090904</v>
      </c>
    </row>
    <row r="90" spans="1:21">
      <c r="A90" s="1">
        <v>31</v>
      </c>
      <c r="B90" s="1" t="s">
        <v>51</v>
      </c>
      <c r="C90" s="1" t="s">
        <v>52</v>
      </c>
      <c r="D90" s="1" t="s">
        <v>142</v>
      </c>
      <c r="E90" s="1">
        <v>223.58800000006403</v>
      </c>
      <c r="F90" s="1">
        <v>223.76800000006403</v>
      </c>
      <c r="G90" s="1">
        <v>84.820000000054279</v>
      </c>
      <c r="H90" s="78">
        <v>502.28326218790278</v>
      </c>
      <c r="I90" s="73">
        <v>5.2496256482411505E-2</v>
      </c>
      <c r="J90" s="73">
        <v>4.3875561056119663</v>
      </c>
      <c r="K90" s="73">
        <v>4.4400523620943781</v>
      </c>
      <c r="L90" s="73">
        <v>0.59509352673312232</v>
      </c>
      <c r="M90" s="74">
        <v>7.8480242267505549</v>
      </c>
      <c r="N90" s="74">
        <v>8.4131482126224277</v>
      </c>
      <c r="O90" s="74">
        <v>403</v>
      </c>
      <c r="P90" s="73">
        <v>0.16128552679807853</v>
      </c>
      <c r="Q90" s="73">
        <v>0.34845638505757703</v>
      </c>
      <c r="R90" s="73">
        <v>0</v>
      </c>
      <c r="S90" s="73">
        <v>0.37354818594104311</v>
      </c>
      <c r="T90" s="73">
        <f t="shared" si="1"/>
        <v>4.7464659692233839</v>
      </c>
      <c r="U90" s="73">
        <v>-31.060437581818181</v>
      </c>
    </row>
    <row r="91" spans="1:21">
      <c r="A91" s="1">
        <v>31</v>
      </c>
      <c r="B91" s="1" t="s">
        <v>51</v>
      </c>
      <c r="C91" s="1" t="s">
        <v>52</v>
      </c>
      <c r="D91" s="1" t="s">
        <v>143</v>
      </c>
      <c r="E91" s="1">
        <v>223.7080000000646</v>
      </c>
      <c r="F91" s="1">
        <v>223.88800000006461</v>
      </c>
      <c r="G91" s="1">
        <v>84.940000000054852</v>
      </c>
      <c r="H91" s="78">
        <v>502.30876587340651</v>
      </c>
      <c r="I91" s="73">
        <v>4.8886271108274551E-2</v>
      </c>
      <c r="J91" s="73">
        <v>5.4959575896873867</v>
      </c>
      <c r="K91" s="73">
        <v>5.5448438607956616</v>
      </c>
      <c r="L91" s="73">
        <v>0.51395947201894898</v>
      </c>
      <c r="M91" s="74">
        <v>6.10846660308379</v>
      </c>
      <c r="N91" s="74">
        <v>6.5745130866220665</v>
      </c>
      <c r="O91" s="74">
        <v>410</v>
      </c>
      <c r="P91" s="73">
        <v>0.13050101923914609</v>
      </c>
      <c r="Q91" s="73">
        <v>0.33870493542984481</v>
      </c>
      <c r="R91" s="73">
        <v>0</v>
      </c>
      <c r="S91" s="73">
        <v>0.36454648526077099</v>
      </c>
      <c r="T91" s="73">
        <f t="shared" si="1"/>
        <v>4.0993407488231375</v>
      </c>
      <c r="U91" s="73">
        <v>-30.95830453333333</v>
      </c>
    </row>
    <row r="92" spans="1:21">
      <c r="A92" s="1">
        <v>31</v>
      </c>
      <c r="B92" s="1" t="s">
        <v>51</v>
      </c>
      <c r="C92" s="1" t="s">
        <v>52</v>
      </c>
      <c r="D92" s="1" t="s">
        <v>144</v>
      </c>
      <c r="E92" s="1">
        <v>223.85800000006532</v>
      </c>
      <c r="F92" s="1">
        <v>224.03800000006532</v>
      </c>
      <c r="G92" s="1">
        <v>85.090000000055568</v>
      </c>
      <c r="H92" s="78">
        <v>502.34064548028618</v>
      </c>
      <c r="I92" s="73">
        <v>2.9285685793018143E-2</v>
      </c>
      <c r="J92" s="73">
        <v>4.6435382565526551</v>
      </c>
      <c r="K92" s="73">
        <v>4.6728239423456728</v>
      </c>
      <c r="L92" s="73">
        <v>0.3035374284883785</v>
      </c>
      <c r="M92" s="74">
        <v>5.5294713765182983</v>
      </c>
      <c r="N92" s="74">
        <v>3.1098480821334245</v>
      </c>
      <c r="O92" s="74">
        <v>606.89130434782612</v>
      </c>
      <c r="P92" s="73">
        <v>4.6707598966360002E-2</v>
      </c>
      <c r="Q92" s="73">
        <v>0.25838246236709789</v>
      </c>
      <c r="R92" s="73">
        <v>0</v>
      </c>
      <c r="S92" s="73">
        <v>0.14531772575250837</v>
      </c>
      <c r="T92" s="73">
        <f t="shared" si="1"/>
        <v>2.421014529623307</v>
      </c>
      <c r="U92" s="73">
        <v>-30.947928151515146</v>
      </c>
    </row>
    <row r="93" spans="1:21">
      <c r="A93" s="1">
        <v>31</v>
      </c>
      <c r="B93" s="1" t="s">
        <v>51</v>
      </c>
      <c r="C93" s="1" t="s">
        <v>52</v>
      </c>
      <c r="D93" s="1" t="s">
        <v>145</v>
      </c>
      <c r="E93" s="1">
        <v>224.00800000006603</v>
      </c>
      <c r="F93" s="1">
        <v>224.18800000006604</v>
      </c>
      <c r="G93" s="1">
        <v>85.240000000056284</v>
      </c>
      <c r="H93" s="78">
        <v>502.37252508716585</v>
      </c>
      <c r="I93" s="73">
        <v>4.4851819088088968E-2</v>
      </c>
      <c r="J93" s="73">
        <v>6.6541959553668404</v>
      </c>
      <c r="K93" s="73">
        <v>6.6990477744549297</v>
      </c>
      <c r="L93" s="73">
        <v>0.53543717734967777</v>
      </c>
      <c r="M93" s="74">
        <v>6.5305861205870972</v>
      </c>
      <c r="N93" s="74">
        <v>2.4611857537596227</v>
      </c>
      <c r="O93" s="74">
        <v>604.86956521739125</v>
      </c>
      <c r="P93" s="73">
        <v>4.8720152555301301E-2</v>
      </c>
      <c r="Q93" s="73">
        <v>0.4374870841700525</v>
      </c>
      <c r="R93" s="73">
        <v>0</v>
      </c>
      <c r="S93" s="73">
        <v>0.16487600946243577</v>
      </c>
      <c r="T93" s="73">
        <f t="shared" si="1"/>
        <v>4.2706469265410298</v>
      </c>
      <c r="U93" s="73">
        <v>-31.130215781818183</v>
      </c>
    </row>
    <row r="94" spans="1:21">
      <c r="A94" s="1">
        <v>31</v>
      </c>
      <c r="B94" s="1" t="s">
        <v>51</v>
      </c>
      <c r="C94" s="1" t="s">
        <v>52</v>
      </c>
      <c r="D94" s="1" t="s">
        <v>146</v>
      </c>
      <c r="E94" s="1">
        <v>224.15800000006675</v>
      </c>
      <c r="F94" s="1">
        <v>224.33800000006676</v>
      </c>
      <c r="G94" s="1">
        <v>85.390000000057</v>
      </c>
      <c r="H94" s="78">
        <v>502.40440469404552</v>
      </c>
      <c r="I94" s="73">
        <v>2.4434751454291647E-2</v>
      </c>
      <c r="J94" s="73">
        <v>5.514359971719176</v>
      </c>
      <c r="K94" s="73">
        <v>5.538794723173468</v>
      </c>
      <c r="L94" s="73">
        <v>0.32743638812326237</v>
      </c>
      <c r="M94" s="74">
        <v>3.2329021141367713</v>
      </c>
      <c r="N94" s="74">
        <v>3.3306389571393273</v>
      </c>
      <c r="O94" s="74">
        <v>466.8478260869565</v>
      </c>
      <c r="P94" s="73">
        <v>5.47139424648578E-2</v>
      </c>
      <c r="Q94" s="73">
        <v>0.17906381170317096</v>
      </c>
      <c r="R94" s="73">
        <v>0</v>
      </c>
      <c r="S94" s="73">
        <v>0.18447725480599289</v>
      </c>
      <c r="T94" s="73">
        <f t="shared" si="1"/>
        <v>2.6116326316711405</v>
      </c>
      <c r="U94" s="73">
        <v>-31.00974442424242</v>
      </c>
    </row>
    <row r="95" spans="1:21">
      <c r="A95" s="1">
        <v>31</v>
      </c>
      <c r="B95" s="1" t="s">
        <v>51</v>
      </c>
      <c r="C95" s="1" t="s">
        <v>52</v>
      </c>
      <c r="D95" s="1" t="s">
        <v>147</v>
      </c>
      <c r="E95" s="1">
        <v>224.30800000006747</v>
      </c>
      <c r="F95" s="1">
        <v>224.48800000006747</v>
      </c>
      <c r="G95" s="1">
        <v>85.540000000057717</v>
      </c>
      <c r="H95" s="78">
        <v>502.43571874443887</v>
      </c>
      <c r="I95" s="73">
        <v>3.7168614034518731E-2</v>
      </c>
      <c r="J95" s="73">
        <v>4.7923553784173301</v>
      </c>
      <c r="K95" s="73">
        <v>4.8295239924518487</v>
      </c>
      <c r="L95" s="73">
        <v>0.11659255631038851</v>
      </c>
      <c r="M95" s="74">
        <v>7.2130955058570079</v>
      </c>
      <c r="N95" s="74">
        <v>2.8176891705021707</v>
      </c>
      <c r="O95" s="74">
        <v>605.82608695652175</v>
      </c>
      <c r="P95" s="73">
        <v>5.4741999408459037E-2</v>
      </c>
      <c r="Q95" s="73">
        <v>0.34835817805383024</v>
      </c>
      <c r="R95" s="73">
        <v>0</v>
      </c>
      <c r="S95" s="73">
        <v>0.13608097452211981</v>
      </c>
      <c r="T95" s="73">
        <f t="shared" si="1"/>
        <v>0.92994222913165869</v>
      </c>
      <c r="U95" s="73">
        <v>-30.898456751515148</v>
      </c>
    </row>
    <row r="96" spans="1:21">
      <c r="A96" s="1">
        <v>31</v>
      </c>
      <c r="B96" s="1" t="s">
        <v>51</v>
      </c>
      <c r="C96" s="1" t="s">
        <v>52</v>
      </c>
      <c r="D96" s="1" t="s">
        <v>148</v>
      </c>
      <c r="E96" s="1">
        <v>224.44800000006813</v>
      </c>
      <c r="F96" s="1">
        <v>224.62800000006814</v>
      </c>
      <c r="G96" s="1">
        <v>85.680000000058385</v>
      </c>
      <c r="H96" s="78">
        <v>502.4648293213636</v>
      </c>
      <c r="I96" s="73">
        <v>3.0299291540541361E-2</v>
      </c>
      <c r="J96" s="73">
        <v>4.2762032124105351</v>
      </c>
      <c r="K96" s="73">
        <v>4.3065025039510765</v>
      </c>
      <c r="L96" s="73">
        <v>0.1063593386691898</v>
      </c>
      <c r="M96" s="74">
        <v>5.3184322373461237</v>
      </c>
      <c r="N96" s="74">
        <v>3.8412556393371116</v>
      </c>
      <c r="O96" s="74">
        <v>400.80434782608694</v>
      </c>
      <c r="P96" s="73">
        <v>8.1657174924889872E-2</v>
      </c>
      <c r="Q96" s="73">
        <v>0.22903841747225209</v>
      </c>
      <c r="R96" s="73">
        <v>0</v>
      </c>
      <c r="S96" s="73">
        <v>0.16542377029121463</v>
      </c>
      <c r="T96" s="73">
        <f t="shared" si="1"/>
        <v>0.84832208522545782</v>
      </c>
      <c r="U96" s="73">
        <v>-31.034857181818179</v>
      </c>
    </row>
    <row r="97" spans="1:21">
      <c r="A97" s="1">
        <v>31</v>
      </c>
      <c r="B97" s="1" t="s">
        <v>51</v>
      </c>
      <c r="C97" s="1" t="s">
        <v>52</v>
      </c>
      <c r="D97" s="1" t="s">
        <v>149</v>
      </c>
      <c r="E97" s="1">
        <v>224.59800000006885</v>
      </c>
      <c r="F97" s="1">
        <v>224.77800000006886</v>
      </c>
      <c r="G97" s="1">
        <v>85.830000000059101</v>
      </c>
      <c r="H97" s="78">
        <v>502.49601922521151</v>
      </c>
      <c r="I97" s="73">
        <v>2.9685836139051312E-2</v>
      </c>
      <c r="J97" s="73">
        <v>5.3658013999971983</v>
      </c>
      <c r="K97" s="73">
        <v>5.3954872361362494</v>
      </c>
      <c r="L97" s="73">
        <v>0.23062470201935567</v>
      </c>
      <c r="M97" s="74">
        <v>4.9858132925119296</v>
      </c>
      <c r="N97" s="74">
        <v>2.5276995383125369</v>
      </c>
      <c r="O97" s="74">
        <v>603.78260869565213</v>
      </c>
      <c r="P97" s="73">
        <v>4.3838490636529212E-2</v>
      </c>
      <c r="Q97" s="73">
        <v>0.26900891981506564</v>
      </c>
      <c r="R97" s="73">
        <v>0</v>
      </c>
      <c r="S97" s="73">
        <v>0.13638170595752783</v>
      </c>
      <c r="T97" s="73">
        <f t="shared" si="1"/>
        <v>1.8394626233063809</v>
      </c>
      <c r="U97" s="73">
        <v>-31.010210727272728</v>
      </c>
    </row>
    <row r="98" spans="1:21">
      <c r="A98" s="1">
        <v>31</v>
      </c>
      <c r="B98" s="1" t="s">
        <v>51</v>
      </c>
      <c r="C98" s="1" t="s">
        <v>52</v>
      </c>
      <c r="D98" s="1" t="s">
        <v>150</v>
      </c>
      <c r="E98" s="1">
        <v>224.74800000006957</v>
      </c>
      <c r="F98" s="1">
        <v>224.92800000006957</v>
      </c>
      <c r="G98" s="1">
        <v>85.980000000059817</v>
      </c>
      <c r="H98" s="78">
        <v>502.52720912905943</v>
      </c>
      <c r="I98" s="73">
        <v>4.1239285855664921E-2</v>
      </c>
      <c r="J98" s="73">
        <v>5.936834238642045</v>
      </c>
      <c r="K98" s="73">
        <v>5.9780735244977095</v>
      </c>
      <c r="L98" s="73">
        <v>0.21792057813509896</v>
      </c>
      <c r="M98" s="74">
        <v>6.5032219389102073</v>
      </c>
      <c r="N98" s="74">
        <v>2.6101494520550013</v>
      </c>
      <c r="O98" s="74">
        <v>605.76086956521738</v>
      </c>
      <c r="P98" s="73">
        <v>5.6819849157054132E-2</v>
      </c>
      <c r="Q98" s="73">
        <v>0.38876738896931773</v>
      </c>
      <c r="R98" s="73">
        <v>0</v>
      </c>
      <c r="S98" s="73">
        <v>0.15603665334312208</v>
      </c>
      <c r="T98" s="73">
        <f t="shared" si="1"/>
        <v>1.7381345312055494</v>
      </c>
      <c r="U98" s="73">
        <v>-30.983527969696965</v>
      </c>
    </row>
    <row r="99" spans="1:21">
      <c r="A99" s="1">
        <v>31</v>
      </c>
      <c r="B99" s="1" t="s">
        <v>51</v>
      </c>
      <c r="C99" s="1" t="s">
        <v>52</v>
      </c>
      <c r="D99" s="1" t="s">
        <v>151</v>
      </c>
      <c r="E99" s="1">
        <v>224.90800000007033</v>
      </c>
      <c r="F99" s="1">
        <v>225.08800000007034</v>
      </c>
      <c r="G99" s="1">
        <v>86.140000000060581</v>
      </c>
      <c r="H99" s="78">
        <v>502.56047835983054</v>
      </c>
      <c r="I99" s="73">
        <v>3.0742994603173247E-2</v>
      </c>
      <c r="J99" s="73">
        <v>6.3190208268835351</v>
      </c>
      <c r="K99" s="73">
        <v>6.3497638214867083</v>
      </c>
      <c r="L99" s="73">
        <v>0.20750766167344167</v>
      </c>
      <c r="M99" s="74">
        <v>4.8691318305116829</v>
      </c>
      <c r="N99" s="74">
        <v>1.6912966637038398</v>
      </c>
      <c r="O99" s="74">
        <v>603.73913043478262</v>
      </c>
      <c r="P99" s="73">
        <v>2.5931089213717524E-2</v>
      </c>
      <c r="Q99" s="73">
        <v>0.30917837139432436</v>
      </c>
      <c r="R99" s="73">
        <v>0</v>
      </c>
      <c r="S99" s="73">
        <v>0.10739334366587813</v>
      </c>
      <c r="T99" s="73">
        <f t="shared" si="1"/>
        <v>1.6550811095073708</v>
      </c>
      <c r="U99" s="73">
        <v>-30.810093090909085</v>
      </c>
    </row>
    <row r="100" spans="1:21">
      <c r="A100" s="1">
        <v>31</v>
      </c>
      <c r="B100" s="1" t="s">
        <v>51</v>
      </c>
      <c r="C100" s="1" t="s">
        <v>52</v>
      </c>
      <c r="D100" s="1" t="s">
        <v>152</v>
      </c>
      <c r="E100" s="1">
        <v>225.05800000007105</v>
      </c>
      <c r="F100" s="1">
        <v>225.23800000007105</v>
      </c>
      <c r="G100" s="1">
        <v>86.290000000061298</v>
      </c>
      <c r="H100" s="78">
        <v>502.59160722376998</v>
      </c>
      <c r="I100" s="73">
        <v>2.2457285534017248E-2</v>
      </c>
      <c r="J100" s="73">
        <v>5.2846114277318375</v>
      </c>
      <c r="K100" s="73">
        <v>5.3070687132658545</v>
      </c>
      <c r="L100" s="73">
        <v>0.24395108152323569</v>
      </c>
      <c r="M100" s="74">
        <v>3.1964189668830705</v>
      </c>
      <c r="N100" s="74">
        <v>3.4991380627925386</v>
      </c>
      <c r="O100" s="74">
        <v>460.71739130434781</v>
      </c>
      <c r="P100" s="73">
        <v>3.9914388455611079E-2</v>
      </c>
      <c r="Q100" s="73">
        <v>0.1696361509363471</v>
      </c>
      <c r="R100" s="73">
        <v>0</v>
      </c>
      <c r="S100" s="73">
        <v>0.18570166136443975</v>
      </c>
      <c r="T100" s="73">
        <f t="shared" si="1"/>
        <v>1.9457538262293279</v>
      </c>
      <c r="U100" s="73">
        <v>-30.737562036363638</v>
      </c>
    </row>
    <row r="101" spans="1:21">
      <c r="A101" s="1">
        <v>31</v>
      </c>
      <c r="B101" s="1" t="s">
        <v>51</v>
      </c>
      <c r="C101" s="1" t="s">
        <v>52</v>
      </c>
      <c r="D101" s="1" t="s">
        <v>153</v>
      </c>
      <c r="E101" s="1">
        <v>225.20800000007176</v>
      </c>
      <c r="F101" s="1">
        <v>225.38800000007177</v>
      </c>
      <c r="G101" s="1">
        <v>86.440000000062014</v>
      </c>
      <c r="H101" s="78">
        <v>502.62257381088</v>
      </c>
      <c r="I101" s="73">
        <v>3.0345311927852624E-2</v>
      </c>
      <c r="J101" s="73">
        <v>5.0968182939727855</v>
      </c>
      <c r="K101" s="73">
        <v>5.1271636059006385</v>
      </c>
      <c r="L101" s="73">
        <v>0.13829472931914791</v>
      </c>
      <c r="M101" s="74">
        <v>6.0363716365801734</v>
      </c>
      <c r="N101" s="74">
        <v>1.9083674349511353</v>
      </c>
      <c r="O101" s="74">
        <v>604.695652173913</v>
      </c>
      <c r="P101" s="73">
        <v>2.3960876103301734E-2</v>
      </c>
      <c r="Q101" s="73">
        <v>0.30949464966764739</v>
      </c>
      <c r="R101" s="73">
        <v>0</v>
      </c>
      <c r="S101" s="73">
        <v>9.7845120591674162E-2</v>
      </c>
      <c r="T101" s="73">
        <f t="shared" si="1"/>
        <v>1.1030387610495238</v>
      </c>
      <c r="U101" s="73">
        <v>-30.729236678787878</v>
      </c>
    </row>
    <row r="102" spans="1:21">
      <c r="A102" s="1">
        <v>31</v>
      </c>
      <c r="B102" s="1" t="s">
        <v>51</v>
      </c>
      <c r="C102" s="1" t="s">
        <v>52</v>
      </c>
      <c r="D102" s="1" t="s">
        <v>154</v>
      </c>
      <c r="E102" s="1">
        <v>225.31800000007229</v>
      </c>
      <c r="F102" s="1">
        <v>225.4980000000723</v>
      </c>
      <c r="G102" s="1">
        <v>86.550000000062539</v>
      </c>
      <c r="H102" s="78">
        <v>502.64528264142734</v>
      </c>
      <c r="I102" s="73">
        <v>2.7405355309532711E-2</v>
      </c>
      <c r="J102" s="73">
        <v>4.7923025096418232</v>
      </c>
      <c r="K102" s="73">
        <v>4.8197078649513561</v>
      </c>
      <c r="L102" s="73">
        <v>0.25586792314704149</v>
      </c>
      <c r="M102" s="74">
        <v>4.9739776361899422</v>
      </c>
      <c r="N102" s="74">
        <v>3.2517331728938563</v>
      </c>
      <c r="O102" s="74">
        <v>603.67391304347825</v>
      </c>
      <c r="P102" s="73">
        <v>3.8956318591509831E-2</v>
      </c>
      <c r="Q102" s="73">
        <v>0.23973119133236817</v>
      </c>
      <c r="R102" s="73">
        <v>0</v>
      </c>
      <c r="S102" s="73">
        <v>0.15672403948119748</v>
      </c>
      <c r="T102" s="73">
        <f t="shared" si="1"/>
        <v>2.0408025550208029</v>
      </c>
      <c r="U102" s="73">
        <v>-30.684227999999997</v>
      </c>
    </row>
    <row r="103" spans="1:21">
      <c r="A103" s="1">
        <v>32</v>
      </c>
      <c r="B103" s="1" t="s">
        <v>51</v>
      </c>
      <c r="C103" s="1" t="s">
        <v>52</v>
      </c>
      <c r="D103" s="1" t="s">
        <v>155</v>
      </c>
      <c r="E103" s="1">
        <v>225.42800000007281</v>
      </c>
      <c r="F103" s="1">
        <v>225.60800000007282</v>
      </c>
      <c r="G103" s="1">
        <v>86.660000000063064</v>
      </c>
      <c r="H103" s="78">
        <v>502.66799147197469</v>
      </c>
      <c r="I103" s="73">
        <v>3.4325241394532559E-2</v>
      </c>
      <c r="J103" s="73">
        <v>5.345659667130942</v>
      </c>
      <c r="K103" s="73">
        <v>5.3799849085254747</v>
      </c>
      <c r="L103" s="73">
        <v>0.14938616761230866</v>
      </c>
      <c r="M103" s="74">
        <v>4.8297797828875071</v>
      </c>
      <c r="N103" s="74">
        <v>3.0985566265721669</v>
      </c>
      <c r="O103" s="74">
        <v>407.6521739130435</v>
      </c>
      <c r="P103" s="73">
        <v>9.8939618923084116E-2</v>
      </c>
      <c r="Q103" s="73">
        <v>0.25984142343436234</v>
      </c>
      <c r="R103" s="73">
        <v>0</v>
      </c>
      <c r="S103" s="73">
        <v>0.16670187889169863</v>
      </c>
      <c r="T103" s="73">
        <f t="shared" si="1"/>
        <v>1.191504072875774</v>
      </c>
      <c r="U103" s="73">
        <v>-30.599483709090904</v>
      </c>
    </row>
    <row r="104" spans="1:21">
      <c r="A104" s="1">
        <v>32</v>
      </c>
      <c r="B104" s="1" t="s">
        <v>51</v>
      </c>
      <c r="C104" s="1" t="s">
        <v>52</v>
      </c>
      <c r="D104" s="1" t="s">
        <v>156</v>
      </c>
      <c r="E104" s="1">
        <v>225.54800000007339</v>
      </c>
      <c r="F104" s="1">
        <v>225.72800000007339</v>
      </c>
      <c r="G104" s="1">
        <v>86.780000000063637</v>
      </c>
      <c r="H104" s="78">
        <v>502.6927647416627</v>
      </c>
      <c r="I104" s="73">
        <v>2.6046249474271709E-2</v>
      </c>
      <c r="J104" s="73">
        <v>4.7522297291745543</v>
      </c>
      <c r="K104" s="73">
        <v>4.7782759786488258</v>
      </c>
      <c r="L104" s="73">
        <v>0.23306543943705496</v>
      </c>
      <c r="M104" s="74">
        <v>4.1851924034835859</v>
      </c>
      <c r="N104" s="74">
        <v>3.4925664942822232</v>
      </c>
      <c r="O104" s="74">
        <v>472.63043478260869</v>
      </c>
      <c r="P104" s="73">
        <v>5.8994112766388024E-2</v>
      </c>
      <c r="Q104" s="73">
        <v>0.19998004327589161</v>
      </c>
      <c r="R104" s="73">
        <v>0</v>
      </c>
      <c r="S104" s="73">
        <v>0.16688446583462491</v>
      </c>
      <c r="T104" s="73">
        <f t="shared" si="1"/>
        <v>1.8589299449499503</v>
      </c>
      <c r="U104" s="73">
        <v>-30.687175287878794</v>
      </c>
    </row>
    <row r="105" spans="1:21">
      <c r="A105" s="1">
        <v>32</v>
      </c>
      <c r="B105" s="1" t="s">
        <v>51</v>
      </c>
      <c r="C105" s="1" t="s">
        <v>52</v>
      </c>
      <c r="D105" s="1" t="s">
        <v>157</v>
      </c>
      <c r="E105" s="1">
        <v>225.65800000007391</v>
      </c>
      <c r="F105" s="1">
        <v>225.83800000007392</v>
      </c>
      <c r="G105" s="1">
        <v>86.890000000064163</v>
      </c>
      <c r="H105" s="78">
        <v>502.71547357221004</v>
      </c>
      <c r="I105" s="73">
        <v>2.6982924665406059E-2</v>
      </c>
      <c r="J105" s="73">
        <v>6.7202174505257286</v>
      </c>
      <c r="K105" s="73">
        <v>6.7472003751911345</v>
      </c>
      <c r="L105" s="73">
        <v>0.14880010740116667</v>
      </c>
      <c r="M105" s="74">
        <v>3.5584904683317524</v>
      </c>
      <c r="N105" s="74">
        <v>1.8934839770894394</v>
      </c>
      <c r="O105" s="74">
        <v>475.60869565217394</v>
      </c>
      <c r="P105" s="73">
        <v>4.3017644732950382E-2</v>
      </c>
      <c r="Q105" s="73">
        <v>0.24009848223042077</v>
      </c>
      <c r="R105" s="73">
        <v>0</v>
      </c>
      <c r="S105" s="73">
        <v>0.12775715800636267</v>
      </c>
      <c r="T105" s="73">
        <f t="shared" si="1"/>
        <v>1.1868296566317054</v>
      </c>
      <c r="U105" s="73">
        <v>-30.829207806060609</v>
      </c>
    </row>
    <row r="106" spans="1:21">
      <c r="A106" s="1">
        <v>32</v>
      </c>
      <c r="B106" s="1" t="s">
        <v>51</v>
      </c>
      <c r="C106" s="1" t="s">
        <v>52</v>
      </c>
      <c r="D106" s="1" t="s">
        <v>158</v>
      </c>
      <c r="E106" s="1">
        <v>225.76800000007444</v>
      </c>
      <c r="F106" s="1">
        <v>225.94800000007444</v>
      </c>
      <c r="G106" s="1">
        <v>87.000000000064688</v>
      </c>
      <c r="H106" s="78">
        <v>502.73818240275739</v>
      </c>
      <c r="I106" s="73">
        <v>4.0079881080273751E-2</v>
      </c>
      <c r="J106" s="73">
        <v>6.029803176989958</v>
      </c>
      <c r="K106" s="73">
        <v>6.0698830580702321</v>
      </c>
      <c r="L106" s="73">
        <v>0.10893461158342801</v>
      </c>
      <c r="M106" s="74">
        <v>3.792687694945827</v>
      </c>
      <c r="N106" s="74">
        <v>2.4312364852212749</v>
      </c>
      <c r="O106" s="74">
        <v>293.58695652173913</v>
      </c>
      <c r="P106" s="73">
        <v>0.20418777565030588</v>
      </c>
      <c r="Q106" s="73">
        <v>0.23021170784103118</v>
      </c>
      <c r="R106" s="73">
        <v>0</v>
      </c>
      <c r="S106" s="73">
        <v>0.14757321151806835</v>
      </c>
      <c r="T106" s="73">
        <f t="shared" si="1"/>
        <v>0.86886246198942185</v>
      </c>
      <c r="U106" s="73">
        <v>-30.942675372727276</v>
      </c>
    </row>
    <row r="107" spans="1:21">
      <c r="A107" s="1">
        <v>32</v>
      </c>
      <c r="B107" s="1" t="s">
        <v>51</v>
      </c>
      <c r="C107" s="1" t="s">
        <v>52</v>
      </c>
      <c r="D107" s="1" t="s">
        <v>159</v>
      </c>
      <c r="E107" s="1">
        <v>225.87800000007496</v>
      </c>
      <c r="F107" s="1">
        <v>226.05800000007497</v>
      </c>
      <c r="G107" s="1">
        <v>87.110000000065213</v>
      </c>
      <c r="H107" s="78">
        <v>502.7608799280431</v>
      </c>
      <c r="I107" s="73">
        <v>2.3632000830179477E-2</v>
      </c>
      <c r="J107" s="73">
        <v>5.7371929937095194</v>
      </c>
      <c r="K107" s="73">
        <v>5.760824994539699</v>
      </c>
      <c r="L107" s="73">
        <v>0.11876095164434482</v>
      </c>
      <c r="M107" s="74">
        <v>3.8243607666526453</v>
      </c>
      <c r="N107" s="74">
        <v>1.709643066565492</v>
      </c>
      <c r="O107" s="74">
        <v>605.56521739130437</v>
      </c>
      <c r="P107" s="73">
        <v>3.2045779043883005E-2</v>
      </c>
      <c r="Q107" s="73">
        <v>0.22031473092669565</v>
      </c>
      <c r="R107" s="73">
        <v>0</v>
      </c>
      <c r="S107" s="73">
        <v>9.848954509611986E-2</v>
      </c>
      <c r="T107" s="73">
        <f t="shared" si="1"/>
        <v>0.94723735031529421</v>
      </c>
      <c r="U107" s="73">
        <v>-31.032682163636366</v>
      </c>
    </row>
    <row r="108" spans="1:21">
      <c r="A108" s="1">
        <v>32</v>
      </c>
      <c r="B108" s="1" t="s">
        <v>51</v>
      </c>
      <c r="C108" s="1" t="s">
        <v>52</v>
      </c>
      <c r="D108" s="1" t="s">
        <v>160</v>
      </c>
      <c r="E108" s="1">
        <v>226.02800000007568</v>
      </c>
      <c r="F108" s="1">
        <v>226.20800000007569</v>
      </c>
      <c r="G108" s="1">
        <v>87.260000000065929</v>
      </c>
      <c r="H108" s="78">
        <v>502.79177278518591</v>
      </c>
      <c r="I108" s="73">
        <v>2.8360872898594215E-2</v>
      </c>
      <c r="J108" s="73">
        <v>5.272041953581601</v>
      </c>
      <c r="K108" s="73">
        <v>5.3004028264801955</v>
      </c>
      <c r="L108" s="73">
        <v>0.11011330563657767</v>
      </c>
      <c r="M108" s="74">
        <v>4.914807347366045</v>
      </c>
      <c r="N108" s="74">
        <v>2.418231936899208</v>
      </c>
      <c r="O108" s="74">
        <v>603.54347826086962</v>
      </c>
      <c r="P108" s="73">
        <v>3.9075688133376925E-2</v>
      </c>
      <c r="Q108" s="73">
        <v>0.26050458755584616</v>
      </c>
      <c r="R108" s="73">
        <v>0</v>
      </c>
      <c r="S108" s="73">
        <v>0.12817603393425239</v>
      </c>
      <c r="T108" s="73">
        <f t="shared" si="1"/>
        <v>0.87826372575734357</v>
      </c>
      <c r="U108" s="73">
        <v>-30.971880990909096</v>
      </c>
    </row>
    <row r="109" spans="1:21">
      <c r="A109" s="1">
        <v>32</v>
      </c>
      <c r="B109" s="1" t="s">
        <v>51</v>
      </c>
      <c r="C109" s="1" t="s">
        <v>52</v>
      </c>
      <c r="D109" s="1" t="s">
        <v>161</v>
      </c>
      <c r="E109" s="1">
        <v>226.17800000007639</v>
      </c>
      <c r="F109" s="1">
        <v>226.3580000000764</v>
      </c>
      <c r="G109" s="1">
        <v>87.410000000066645</v>
      </c>
      <c r="H109" s="78">
        <v>502.82266564232873</v>
      </c>
      <c r="I109" s="73">
        <v>6.1399359141057472E-2</v>
      </c>
      <c r="J109" s="73">
        <v>5.4293104757289044</v>
      </c>
      <c r="K109" s="73">
        <v>5.4907098348699614</v>
      </c>
      <c r="L109" s="73">
        <v>0.19236074114840246</v>
      </c>
      <c r="M109" s="74">
        <v>8.0331757863044544</v>
      </c>
      <c r="N109" s="74">
        <v>3.7750882506773871</v>
      </c>
      <c r="O109" s="74">
        <v>328.52173913043481</v>
      </c>
      <c r="P109" s="73">
        <v>0.23056369495166487</v>
      </c>
      <c r="Q109" s="73">
        <v>0.44107837295101104</v>
      </c>
      <c r="R109" s="73">
        <v>0</v>
      </c>
      <c r="S109" s="73">
        <v>0.20727914185496368</v>
      </c>
      <c r="T109" s="73">
        <f t="shared" si="1"/>
        <v>1.534269271399658</v>
      </c>
      <c r="U109" s="73">
        <v>-31.05065890909091</v>
      </c>
    </row>
    <row r="110" spans="1:21">
      <c r="A110" s="1">
        <v>32</v>
      </c>
      <c r="B110" s="1" t="s">
        <v>51</v>
      </c>
      <c r="C110" s="1" t="s">
        <v>52</v>
      </c>
      <c r="D110" s="1" t="s">
        <v>162</v>
      </c>
      <c r="E110" s="1">
        <v>226.30800000007702</v>
      </c>
      <c r="F110" s="1">
        <v>226.48800000007702</v>
      </c>
      <c r="G110" s="1">
        <v>87.540000000067266</v>
      </c>
      <c r="H110" s="78">
        <v>502.8494394518525</v>
      </c>
      <c r="I110" s="73">
        <v>4.1930372776656691E-2</v>
      </c>
      <c r="J110" s="73">
        <v>5.2990170273641235</v>
      </c>
      <c r="K110" s="73">
        <v>5.34094740014078</v>
      </c>
      <c r="L110" s="73">
        <v>0.16958398301241573</v>
      </c>
      <c r="M110" s="74">
        <v>5.0702514489458199</v>
      </c>
      <c r="N110" s="74">
        <v>4.4401900986662337</v>
      </c>
      <c r="O110" s="74">
        <v>398.5</v>
      </c>
      <c r="P110" s="73">
        <v>0.15646191192266379</v>
      </c>
      <c r="Q110" s="73">
        <v>0.270799462943072</v>
      </c>
      <c r="R110" s="73">
        <v>0</v>
      </c>
      <c r="S110" s="73">
        <v>0.23714821763602251</v>
      </c>
      <c r="T110" s="73">
        <f t="shared" si="1"/>
        <v>1.3526018485070279</v>
      </c>
      <c r="U110" s="73">
        <v>-31.060153730303036</v>
      </c>
    </row>
    <row r="111" spans="1:21">
      <c r="A111" s="1">
        <v>32</v>
      </c>
      <c r="B111" s="1" t="s">
        <v>51</v>
      </c>
      <c r="C111" s="1" t="s">
        <v>52</v>
      </c>
      <c r="D111" s="1" t="s">
        <v>163</v>
      </c>
      <c r="E111" s="1">
        <v>226.45800000007773</v>
      </c>
      <c r="F111" s="1">
        <v>226.63800000007774</v>
      </c>
      <c r="G111" s="1">
        <v>87.690000000067982</v>
      </c>
      <c r="H111" s="78">
        <v>502.88033230899532</v>
      </c>
      <c r="I111" s="73">
        <v>2.2187211018139804E-2</v>
      </c>
      <c r="J111" s="73">
        <v>5.4307647640646337</v>
      </c>
      <c r="K111" s="73">
        <v>5.4529519750827733</v>
      </c>
      <c r="L111" s="73">
        <v>0.14361443725880291</v>
      </c>
      <c r="M111" s="74">
        <v>3.6804692382983721</v>
      </c>
      <c r="N111" s="74">
        <v>1.8140479117444541</v>
      </c>
      <c r="O111" s="74">
        <v>468.47826086956519</v>
      </c>
      <c r="P111" s="73">
        <v>3.4118017403757847E-2</v>
      </c>
      <c r="Q111" s="73">
        <v>0.20069422002210496</v>
      </c>
      <c r="R111" s="73">
        <v>0</v>
      </c>
      <c r="S111" s="73">
        <v>9.891916143241701E-2</v>
      </c>
      <c r="T111" s="73">
        <f t="shared" si="1"/>
        <v>1.1454687515762121</v>
      </c>
      <c r="U111" s="73">
        <v>-31.243810551515157</v>
      </c>
    </row>
    <row r="112" spans="1:21">
      <c r="A112" s="1">
        <v>32</v>
      </c>
      <c r="B112" s="1" t="s">
        <v>51</v>
      </c>
      <c r="C112" s="1" t="s">
        <v>52</v>
      </c>
      <c r="D112" s="1" t="s">
        <v>164</v>
      </c>
      <c r="E112" s="1">
        <v>226.60800000007845</v>
      </c>
      <c r="F112" s="1">
        <v>226.78800000007845</v>
      </c>
      <c r="G112" s="1">
        <v>87.840000000068699</v>
      </c>
      <c r="H112" s="78">
        <v>502.91122516613814</v>
      </c>
      <c r="I112" s="73">
        <v>1.6970311185828178E-2</v>
      </c>
      <c r="J112" s="73">
        <v>5.1847606195749769</v>
      </c>
      <c r="K112" s="73">
        <v>5.2017309307608048</v>
      </c>
      <c r="L112" s="73">
        <v>0.14818999474122124</v>
      </c>
      <c r="M112" s="74">
        <v>2.3161087869902057</v>
      </c>
      <c r="N112" s="74">
        <v>2.094095667732057</v>
      </c>
      <c r="O112" s="74">
        <v>470.45652173913044</v>
      </c>
      <c r="P112" s="73">
        <v>4.8191098865175364E-2</v>
      </c>
      <c r="Q112" s="73">
        <v>0.12047774716293841</v>
      </c>
      <c r="R112" s="73">
        <v>0</v>
      </c>
      <c r="S112" s="73">
        <v>0.10892922206814042</v>
      </c>
      <c r="T112" s="73">
        <f t="shared" si="1"/>
        <v>1.1819633980559807</v>
      </c>
      <c r="U112" s="73">
        <v>-31.205417790909092</v>
      </c>
    </row>
    <row r="113" spans="1:21">
      <c r="A113" s="1">
        <v>32</v>
      </c>
      <c r="B113" s="1" t="s">
        <v>51</v>
      </c>
      <c r="C113" s="1" t="s">
        <v>52</v>
      </c>
      <c r="D113" s="1" t="s">
        <v>165</v>
      </c>
      <c r="E113" s="1">
        <v>226.74800000007912</v>
      </c>
      <c r="F113" s="1">
        <v>226.92800000007912</v>
      </c>
      <c r="G113" s="1">
        <v>87.980000000069367</v>
      </c>
      <c r="H113" s="78">
        <v>502.94012386160574</v>
      </c>
      <c r="I113" s="73">
        <v>4.1874553284048842E-2</v>
      </c>
      <c r="J113" s="73">
        <v>5.1099342044970193</v>
      </c>
      <c r="K113" s="73">
        <v>5.1518087577810681</v>
      </c>
      <c r="L113" s="73">
        <v>0.45499663170593152</v>
      </c>
      <c r="M113" s="74">
        <v>5.0694380159759138</v>
      </c>
      <c r="N113" s="74">
        <v>6.5424691111223607</v>
      </c>
      <c r="O113" s="74">
        <v>399.43478260869563</v>
      </c>
      <c r="P113" s="73">
        <v>0.13259285854387523</v>
      </c>
      <c r="Q113" s="73">
        <v>0.26116775167732997</v>
      </c>
      <c r="R113" s="73">
        <v>0</v>
      </c>
      <c r="S113" s="73">
        <v>0.33705549664192297</v>
      </c>
      <c r="T113" s="73">
        <f t="shared" si="1"/>
        <v>3.6290531344865098</v>
      </c>
      <c r="U113" s="73">
        <v>-31.354396848484853</v>
      </c>
    </row>
    <row r="114" spans="1:21">
      <c r="A114" s="1">
        <v>32</v>
      </c>
      <c r="B114" s="1" t="s">
        <v>51</v>
      </c>
      <c r="C114" s="1" t="s">
        <v>52</v>
      </c>
      <c r="D114" s="1" t="s">
        <v>166</v>
      </c>
      <c r="E114" s="1">
        <v>226.89800000007983</v>
      </c>
      <c r="F114" s="1">
        <v>227.07800000007984</v>
      </c>
      <c r="G114" s="1">
        <v>88.130000000070083</v>
      </c>
      <c r="H114" s="78">
        <v>502.97120170592081</v>
      </c>
      <c r="I114" s="73">
        <v>1.8992944777531211E-2</v>
      </c>
      <c r="J114" s="73">
        <v>4.8264873590645543</v>
      </c>
      <c r="K114" s="73">
        <v>4.8454803038420851</v>
      </c>
      <c r="L114" s="73">
        <v>8.4239627669045331E-2</v>
      </c>
      <c r="M114" s="74">
        <v>3.3185613506443055</v>
      </c>
      <c r="N114" s="74">
        <v>2.25293478061492</v>
      </c>
      <c r="O114" s="74">
        <v>469.41304347826087</v>
      </c>
      <c r="P114" s="73">
        <v>3.2160047323277138E-2</v>
      </c>
      <c r="Q114" s="73">
        <v>0.16080023661638571</v>
      </c>
      <c r="R114" s="73">
        <v>0</v>
      </c>
      <c r="S114" s="73">
        <v>0.10916551105310385</v>
      </c>
      <c r="T114" s="73">
        <f t="shared" si="1"/>
        <v>0.67189527028830554</v>
      </c>
      <c r="U114" s="73">
        <v>-31.368945166666666</v>
      </c>
    </row>
    <row r="115" spans="1:21">
      <c r="A115" s="1">
        <v>32</v>
      </c>
      <c r="B115" s="1" t="s">
        <v>51</v>
      </c>
      <c r="C115" s="1" t="s">
        <v>52</v>
      </c>
      <c r="D115" s="1" t="s">
        <v>167</v>
      </c>
      <c r="E115" s="1">
        <v>227.0580000000806</v>
      </c>
      <c r="F115" s="1">
        <v>227.2380000000806</v>
      </c>
      <c r="G115" s="1">
        <v>88.290000000070847</v>
      </c>
      <c r="H115" s="78">
        <v>503.00435140652354</v>
      </c>
      <c r="I115" s="73">
        <v>2.8725377477167024E-2</v>
      </c>
      <c r="J115" s="73">
        <v>4.9262447471350574</v>
      </c>
      <c r="K115" s="73">
        <v>4.9549701246122249</v>
      </c>
      <c r="L115" s="73">
        <v>0.14453027283703213</v>
      </c>
      <c r="M115" s="74">
        <v>4.2615279559826478</v>
      </c>
      <c r="N115" s="74">
        <v>3.4085558128371476</v>
      </c>
      <c r="O115" s="74">
        <v>383.39130434782606</v>
      </c>
      <c r="P115" s="73">
        <v>7.9435416802876746E-2</v>
      </c>
      <c r="Q115" s="73">
        <v>0.2111574370709382</v>
      </c>
      <c r="R115" s="73">
        <v>0</v>
      </c>
      <c r="S115" s="73">
        <v>0.16889292220681407</v>
      </c>
      <c r="T115" s="73">
        <f t="shared" si="1"/>
        <v>1.1527734561481682</v>
      </c>
      <c r="U115" s="73">
        <v>-31.500566618181821</v>
      </c>
    </row>
    <row r="116" spans="1:21">
      <c r="A116" s="1">
        <v>32</v>
      </c>
      <c r="B116" s="1" t="s">
        <v>51</v>
      </c>
      <c r="C116" s="1" t="s">
        <v>52</v>
      </c>
      <c r="D116" s="1" t="s">
        <v>168</v>
      </c>
      <c r="E116" s="1">
        <v>227.20800000008131</v>
      </c>
      <c r="F116" s="1">
        <v>227.38800000008132</v>
      </c>
      <c r="G116" s="1">
        <v>88.440000000071564</v>
      </c>
      <c r="H116" s="78">
        <v>503.0354292508386</v>
      </c>
      <c r="I116" s="73">
        <v>1.9975635049490039E-2</v>
      </c>
      <c r="J116" s="73">
        <v>4.3113093642286033</v>
      </c>
      <c r="K116" s="73">
        <v>4.3312849992780933</v>
      </c>
      <c r="L116" s="73">
        <v>0.1620931297934857</v>
      </c>
      <c r="M116" s="74">
        <v>3.4840297908634872</v>
      </c>
      <c r="N116" s="74">
        <v>2.9850964882286566</v>
      </c>
      <c r="O116" s="74">
        <v>460.36956521739131</v>
      </c>
      <c r="P116" s="73">
        <v>4.7283021373309045E-2</v>
      </c>
      <c r="Q116" s="73">
        <v>0.15090325970205015</v>
      </c>
      <c r="R116" s="73">
        <v>0</v>
      </c>
      <c r="S116" s="73">
        <v>0.12929303640862497</v>
      </c>
      <c r="T116" s="73">
        <f t="shared" si="1"/>
        <v>1.292854803232842</v>
      </c>
      <c r="U116" s="73">
        <v>-31.503898396969692</v>
      </c>
    </row>
    <row r="117" spans="1:21">
      <c r="A117" s="1">
        <v>33</v>
      </c>
      <c r="B117" s="1" t="s">
        <v>51</v>
      </c>
      <c r="C117" s="1" t="s">
        <v>52</v>
      </c>
      <c r="D117" s="1" t="s">
        <v>169</v>
      </c>
      <c r="E117" s="1">
        <v>227.35800000008203</v>
      </c>
      <c r="F117" s="1">
        <v>227.53800000008204</v>
      </c>
      <c r="G117" s="1">
        <v>88.59000000007228</v>
      </c>
      <c r="H117" s="78">
        <v>503.06650709515367</v>
      </c>
      <c r="I117" s="73">
        <v>2.2431517223860026E-2</v>
      </c>
      <c r="J117" s="73">
        <v>4.4355680674588909</v>
      </c>
      <c r="K117" s="73">
        <v>4.4579995846827511</v>
      </c>
      <c r="L117" s="73">
        <v>0.26380901414610169</v>
      </c>
      <c r="M117" s="74">
        <v>4.0640590230083316</v>
      </c>
      <c r="N117" s="74">
        <v>4.0200644096539655</v>
      </c>
      <c r="O117" s="74">
        <v>604.3478260869565</v>
      </c>
      <c r="P117" s="73">
        <v>3.0195955727828887E-2</v>
      </c>
      <c r="Q117" s="73">
        <v>0.18117573436697332</v>
      </c>
      <c r="R117" s="73">
        <v>0</v>
      </c>
      <c r="S117" s="73">
        <v>0.17921445468635286</v>
      </c>
      <c r="T117" s="73">
        <f t="shared" si="1"/>
        <v>2.1041406968293073</v>
      </c>
      <c r="U117" s="73">
        <v>-31.590691587878787</v>
      </c>
    </row>
    <row r="118" spans="1:21">
      <c r="A118" s="1">
        <v>33</v>
      </c>
      <c r="B118" s="1" t="s">
        <v>51</v>
      </c>
      <c r="C118" s="1" t="s">
        <v>52</v>
      </c>
      <c r="D118" s="1" t="s">
        <v>170</v>
      </c>
      <c r="E118" s="1">
        <v>227.50800000008275</v>
      </c>
      <c r="F118" s="1">
        <v>227.68800000008275</v>
      </c>
      <c r="G118" s="1">
        <v>88.740000000072996</v>
      </c>
      <c r="H118" s="78">
        <v>503.09758493946873</v>
      </c>
      <c r="I118" s="73">
        <v>2.483183628789791E-2</v>
      </c>
      <c r="J118" s="73">
        <v>3.9235760367954522</v>
      </c>
      <c r="K118" s="73">
        <v>3.9484078730833501</v>
      </c>
      <c r="L118" s="73">
        <v>0.19720371003090237</v>
      </c>
      <c r="M118" s="74">
        <v>4.8091312556528907</v>
      </c>
      <c r="N118" s="74">
        <v>3.725296318611333</v>
      </c>
      <c r="O118" s="74">
        <v>405.6521739130435</v>
      </c>
      <c r="P118" s="73">
        <v>6.0962795498061925E-2</v>
      </c>
      <c r="Q118" s="73">
        <v>0.18988411712511091</v>
      </c>
      <c r="R118" s="73">
        <v>0</v>
      </c>
      <c r="S118" s="73">
        <v>0.14708989313973408</v>
      </c>
      <c r="T118" s="73">
        <f t="shared" si="1"/>
        <v>1.5728967912064773</v>
      </c>
      <c r="U118" s="73">
        <v>-31.577729336363642</v>
      </c>
    </row>
    <row r="119" spans="1:21">
      <c r="A119" s="1">
        <v>33</v>
      </c>
      <c r="B119" s="1" t="s">
        <v>51</v>
      </c>
      <c r="C119" s="1" t="s">
        <v>52</v>
      </c>
      <c r="D119" s="1" t="s">
        <v>171</v>
      </c>
      <c r="E119" s="1">
        <v>227.63800000008337</v>
      </c>
      <c r="F119" s="1">
        <v>227.81800000008337</v>
      </c>
      <c r="G119" s="1">
        <v>88.870000000073617</v>
      </c>
      <c r="H119" s="78">
        <v>503.12476287802247</v>
      </c>
      <c r="I119" s="73">
        <v>2.9953230934685306E-2</v>
      </c>
      <c r="J119" s="73">
        <v>5.3583423119292153</v>
      </c>
      <c r="K119" s="73">
        <v>5.3882955428639008</v>
      </c>
      <c r="L119" s="73">
        <v>0.2326359889448015</v>
      </c>
      <c r="M119" s="74">
        <v>3.527608379811622</v>
      </c>
      <c r="N119" s="74">
        <v>2.1886268742208865</v>
      </c>
      <c r="O119" s="74">
        <v>291.60869565217394</v>
      </c>
      <c r="P119" s="73">
        <v>0.13205416522673144</v>
      </c>
      <c r="Q119" s="73">
        <v>0.19007796509908312</v>
      </c>
      <c r="R119" s="73">
        <v>0</v>
      </c>
      <c r="S119" s="73">
        <v>0.11792968431356554</v>
      </c>
      <c r="T119" s="73">
        <f t="shared" si="1"/>
        <v>1.8555046478237367</v>
      </c>
      <c r="U119" s="73">
        <v>-31.571893242424245</v>
      </c>
    </row>
    <row r="120" spans="1:21">
      <c r="A120" s="1">
        <v>33</v>
      </c>
      <c r="B120" s="1" t="s">
        <v>51</v>
      </c>
      <c r="C120" s="1" t="s">
        <v>52</v>
      </c>
      <c r="D120" s="1" t="s">
        <v>172</v>
      </c>
      <c r="E120" s="1">
        <v>227.76800000008399</v>
      </c>
      <c r="F120" s="1">
        <v>227.94800000008399</v>
      </c>
      <c r="G120" s="1">
        <v>89.000000000074238</v>
      </c>
      <c r="H120" s="78">
        <v>503.151990480927</v>
      </c>
      <c r="I120" s="73">
        <v>1.6094474387207132E-2</v>
      </c>
      <c r="J120" s="73">
        <v>4.0581307580512487</v>
      </c>
      <c r="K120" s="73">
        <v>4.0742252324384562</v>
      </c>
      <c r="L120" s="73">
        <v>0.38814149290705002</v>
      </c>
      <c r="M120" s="74">
        <v>2.4579657186060371</v>
      </c>
      <c r="N120" s="74">
        <v>4.8347619229275196</v>
      </c>
      <c r="O120" s="74">
        <v>442.56521739130437</v>
      </c>
      <c r="P120" s="73">
        <v>2.9041487258518971E-2</v>
      </c>
      <c r="Q120" s="73">
        <v>0.10014305951213438</v>
      </c>
      <c r="R120" s="73">
        <v>0</v>
      </c>
      <c r="S120" s="73">
        <v>0.19697909019223972</v>
      </c>
      <c r="T120" s="73">
        <f t="shared" si="1"/>
        <v>3.0958165474266308</v>
      </c>
      <c r="U120" s="73">
        <v>-31.624055648484848</v>
      </c>
    </row>
    <row r="121" spans="1:21">
      <c r="A121" s="1">
        <v>33</v>
      </c>
      <c r="B121" s="1" t="s">
        <v>51</v>
      </c>
      <c r="C121" s="1" t="s">
        <v>77</v>
      </c>
      <c r="D121" s="1" t="s">
        <v>173</v>
      </c>
      <c r="E121" s="1">
        <v>227.9380000000848</v>
      </c>
      <c r="F121" s="1">
        <v>228.11800000008481</v>
      </c>
      <c r="G121" s="1">
        <v>89.170000000075049</v>
      </c>
      <c r="H121" s="78">
        <v>503.18759580780215</v>
      </c>
      <c r="I121" s="73">
        <v>2.6277985594843845E-2</v>
      </c>
      <c r="J121" s="73">
        <v>0.97532931073329832</v>
      </c>
      <c r="K121" s="73">
        <v>1.0016072963281422</v>
      </c>
      <c r="L121" s="73">
        <v>9.5924451216645714</v>
      </c>
      <c r="M121" s="74">
        <v>8.0067375810131125</v>
      </c>
      <c r="N121" s="74">
        <v>62.083955243190189</v>
      </c>
      <c r="O121" s="74">
        <v>604.52173913043475</v>
      </c>
      <c r="P121" s="73">
        <v>3.2078427123709896E-2</v>
      </c>
      <c r="Q121" s="73">
        <v>8.019606780927474E-2</v>
      </c>
      <c r="R121" s="73">
        <v>0</v>
      </c>
      <c r="S121" s="73">
        <v>0.62183742556489108</v>
      </c>
      <c r="T121" s="73">
        <f t="shared" si="1"/>
        <v>76.509342290396617</v>
      </c>
      <c r="U121" s="73">
        <v>-31.643650400000002</v>
      </c>
    </row>
    <row r="122" spans="1:21">
      <c r="A122" s="1">
        <v>33</v>
      </c>
      <c r="B122" s="1" t="s">
        <v>51</v>
      </c>
      <c r="C122" s="1" t="s">
        <v>77</v>
      </c>
      <c r="D122" s="1" t="s">
        <v>174</v>
      </c>
      <c r="E122" s="1">
        <v>228.08799999999999</v>
      </c>
      <c r="F122" s="1">
        <v>228.268</v>
      </c>
      <c r="G122" s="1">
        <v>89.260000000075479</v>
      </c>
      <c r="H122" s="78">
        <v>503.20644568673606</v>
      </c>
      <c r="I122" s="73">
        <v>2.6967140201844153E-2</v>
      </c>
      <c r="J122" s="73">
        <v>0.81641839008591655</v>
      </c>
      <c r="K122" s="73">
        <v>0.84338553028776064</v>
      </c>
      <c r="L122" s="73">
        <v>9.2491119152206895</v>
      </c>
      <c r="M122" s="74">
        <v>9.5185043050775935</v>
      </c>
      <c r="N122" s="74">
        <v>77.410204705693275</v>
      </c>
      <c r="O122" s="74">
        <v>605.47826086956525</v>
      </c>
      <c r="P122" s="73">
        <v>3.0104133003315742E-2</v>
      </c>
      <c r="Q122" s="73">
        <v>8.0277688008841983E-2</v>
      </c>
      <c r="R122" s="73">
        <v>0</v>
      </c>
      <c r="S122" s="73">
        <v>0.65286646545395222</v>
      </c>
      <c r="T122" s="73">
        <f t="shared" si="1"/>
        <v>73.770916635800219</v>
      </c>
      <c r="U122" s="73">
        <v>-31.691724442424245</v>
      </c>
    </row>
    <row r="123" spans="1:21">
      <c r="A123" s="1">
        <v>33</v>
      </c>
      <c r="B123" s="1" t="s">
        <v>51</v>
      </c>
      <c r="C123" s="1" t="s">
        <v>52</v>
      </c>
      <c r="D123" s="1" t="s">
        <v>175</v>
      </c>
      <c r="E123" s="1">
        <v>228.238</v>
      </c>
      <c r="F123" s="1">
        <v>228.41800000008601</v>
      </c>
      <c r="G123" s="1">
        <v>89.290000000075622</v>
      </c>
      <c r="H123" s="78">
        <v>503.21272897971403</v>
      </c>
      <c r="I123" s="73">
        <v>1.4438968991077494E-2</v>
      </c>
      <c r="J123" s="73">
        <v>4.197531034183565</v>
      </c>
      <c r="K123" s="73">
        <v>4.2119700031746428</v>
      </c>
      <c r="L123" s="73">
        <v>9.5626778763300391E-2</v>
      </c>
      <c r="M123" s="74">
        <v>2.8618191065406759</v>
      </c>
      <c r="N123" s="74">
        <v>2.1182622994290501</v>
      </c>
      <c r="O123" s="74">
        <v>462.43478260869563</v>
      </c>
      <c r="P123" s="73">
        <v>2.4107792462522769E-2</v>
      </c>
      <c r="Q123" s="73">
        <v>0.12053896231261384</v>
      </c>
      <c r="R123" s="73">
        <v>0</v>
      </c>
      <c r="S123" s="73">
        <v>8.9220572640509019E-2</v>
      </c>
      <c r="T123" s="73">
        <f t="shared" si="1"/>
        <v>0.76271918741608391</v>
      </c>
      <c r="U123" s="73">
        <v>-31.709273218181824</v>
      </c>
    </row>
    <row r="124" spans="1:21">
      <c r="A124" s="1">
        <v>33</v>
      </c>
      <c r="B124" s="1" t="s">
        <v>51</v>
      </c>
      <c r="C124" s="1" t="s">
        <v>52</v>
      </c>
      <c r="D124" s="1" t="s">
        <v>176</v>
      </c>
      <c r="E124" s="1">
        <v>228.40500000008703</v>
      </c>
      <c r="F124" s="1">
        <v>228.58500000008704</v>
      </c>
      <c r="G124" s="1">
        <v>89.400000000076147</v>
      </c>
      <c r="H124" s="78">
        <v>503.23576772063325</v>
      </c>
      <c r="I124" s="73">
        <v>2.4448468030353304E-2</v>
      </c>
      <c r="J124" s="73">
        <v>4.7196657791550241</v>
      </c>
      <c r="K124" s="73">
        <v>4.7441142471853777</v>
      </c>
      <c r="L124" s="73">
        <v>0.20219715729011883</v>
      </c>
      <c r="M124" s="74">
        <v>4.0270363447147162</v>
      </c>
      <c r="N124" s="74">
        <v>3.3506369397459266</v>
      </c>
      <c r="O124" s="74">
        <v>419.39130434782606</v>
      </c>
      <c r="P124" s="73">
        <v>5.128109186008499E-2</v>
      </c>
      <c r="Q124" s="73">
        <v>0.19104720496894409</v>
      </c>
      <c r="R124" s="73">
        <v>0</v>
      </c>
      <c r="S124" s="73">
        <v>0.15895804442994263</v>
      </c>
      <c r="T124" s="73">
        <f t="shared" si="1"/>
        <v>1.6127245265459877</v>
      </c>
      <c r="U124" s="73">
        <v>-31.685119318181819</v>
      </c>
    </row>
    <row r="125" spans="1:21">
      <c r="A125" s="1">
        <v>33</v>
      </c>
      <c r="B125" s="1" t="s">
        <v>51</v>
      </c>
      <c r="C125" s="1" t="s">
        <v>52</v>
      </c>
      <c r="D125" s="1" t="s">
        <v>177</v>
      </c>
      <c r="E125" s="1">
        <v>228.57500000008784</v>
      </c>
      <c r="F125" s="1">
        <v>228.75500000008785</v>
      </c>
      <c r="G125" s="1">
        <v>89.570000000076959</v>
      </c>
      <c r="H125" s="78">
        <v>503.2713730475084</v>
      </c>
      <c r="I125" s="73">
        <v>2.0280532766937785E-2</v>
      </c>
      <c r="J125" s="73">
        <v>5.1475460001776812</v>
      </c>
      <c r="K125" s="73">
        <v>5.1678265329446189</v>
      </c>
      <c r="L125" s="73">
        <v>0.60461054416309601</v>
      </c>
      <c r="M125" s="74">
        <v>2.3372267265807998</v>
      </c>
      <c r="N125" s="74">
        <v>5.2018325366729208</v>
      </c>
      <c r="O125" s="74">
        <v>434.3478260869565</v>
      </c>
      <c r="P125" s="73">
        <v>3.5228615015800373E-2</v>
      </c>
      <c r="Q125" s="73">
        <v>0.12078382291131555</v>
      </c>
      <c r="R125" s="73">
        <v>0</v>
      </c>
      <c r="S125" s="73">
        <v>0.26882168202952933</v>
      </c>
      <c r="T125" s="73">
        <f t="shared" si="1"/>
        <v>4.8223737002448539</v>
      </c>
      <c r="U125" s="73">
        <v>-31.619276533333338</v>
      </c>
    </row>
    <row r="126" spans="1:21">
      <c r="A126" s="1">
        <v>33</v>
      </c>
      <c r="B126" s="1" t="s">
        <v>51</v>
      </c>
      <c r="C126" s="1" t="s">
        <v>52</v>
      </c>
      <c r="D126" s="1" t="s">
        <v>178</v>
      </c>
      <c r="E126" s="1">
        <v>228.7350000000886</v>
      </c>
      <c r="F126" s="1">
        <v>228.91500000008861</v>
      </c>
      <c r="G126" s="1">
        <v>89.730000000077723</v>
      </c>
      <c r="H126" s="78">
        <v>503.30573580038174</v>
      </c>
      <c r="I126" s="73">
        <v>2.2666898148035609E-2</v>
      </c>
      <c r="J126" s="73">
        <v>5.6091344853214187</v>
      </c>
      <c r="K126" s="73">
        <v>5.6318013834694547</v>
      </c>
      <c r="L126" s="73">
        <v>0.10454213477606866</v>
      </c>
      <c r="M126" s="74">
        <v>3.3991770639992915</v>
      </c>
      <c r="N126" s="74">
        <v>2.1260350778253425</v>
      </c>
      <c r="O126" s="74">
        <v>448.30434782608694</v>
      </c>
      <c r="P126" s="73">
        <v>4.2317188623733251E-2</v>
      </c>
      <c r="Q126" s="73">
        <v>0.1914349009168885</v>
      </c>
      <c r="R126" s="73">
        <v>0</v>
      </c>
      <c r="S126" s="73">
        <v>0.11973407292601353</v>
      </c>
      <c r="T126" s="73">
        <f t="shared" si="1"/>
        <v>0.83382806697392364</v>
      </c>
      <c r="U126" s="73">
        <v>-31.76901442121212</v>
      </c>
    </row>
    <row r="127" spans="1:21">
      <c r="A127" s="1">
        <v>33</v>
      </c>
      <c r="B127" s="1" t="s">
        <v>51</v>
      </c>
      <c r="C127" s="1" t="s">
        <v>52</v>
      </c>
      <c r="D127" s="1" t="s">
        <v>179</v>
      </c>
      <c r="E127" s="1">
        <v>228.89500000008937</v>
      </c>
      <c r="F127" s="1">
        <v>229.07500000008937</v>
      </c>
      <c r="G127" s="1">
        <v>89.890000000078487</v>
      </c>
      <c r="H127" s="78">
        <v>503.34020653512664</v>
      </c>
      <c r="I127" s="73">
        <v>2.0811358005780566E-2</v>
      </c>
      <c r="J127" s="73">
        <v>5.2583345968800046</v>
      </c>
      <c r="K127" s="73">
        <v>5.2791459548857853</v>
      </c>
      <c r="L127" s="73">
        <v>0.11809407804852054</v>
      </c>
      <c r="M127" s="74">
        <v>3.05677432282411</v>
      </c>
      <c r="N127" s="74">
        <v>2.6517638341266982</v>
      </c>
      <c r="O127" s="74">
        <v>450.26086956521738</v>
      </c>
      <c r="P127" s="73">
        <v>4.3368611591089519E-2</v>
      </c>
      <c r="Q127" s="73">
        <v>0.16137157801335636</v>
      </c>
      <c r="R127" s="73">
        <v>0</v>
      </c>
      <c r="S127" s="73">
        <v>0.1399904831824238</v>
      </c>
      <c r="T127" s="73">
        <f t="shared" si="1"/>
        <v>0.94191836651499983</v>
      </c>
      <c r="U127" s="73">
        <v>-31.902452000000007</v>
      </c>
    </row>
    <row r="128" spans="1:21">
      <c r="A128" s="1">
        <v>33</v>
      </c>
      <c r="B128" s="1" t="s">
        <v>51</v>
      </c>
      <c r="C128" s="1" t="s">
        <v>52</v>
      </c>
      <c r="D128" s="1" t="s">
        <v>180</v>
      </c>
      <c r="E128" s="1">
        <v>229.06500000009018</v>
      </c>
      <c r="F128" s="1">
        <v>229.24500000009019</v>
      </c>
      <c r="G128" s="1">
        <v>90.060000000079299</v>
      </c>
      <c r="H128" s="78">
        <v>503.3768316907931</v>
      </c>
      <c r="I128" s="73">
        <v>2.8545999215218266E-2</v>
      </c>
      <c r="J128" s="73">
        <v>5.5933301763164112</v>
      </c>
      <c r="K128" s="73">
        <v>5.6218761755316295</v>
      </c>
      <c r="L128" s="73">
        <v>0.13983798192290803</v>
      </c>
      <c r="M128" s="74">
        <v>3.9508229705214237</v>
      </c>
      <c r="N128" s="74">
        <v>2.4954518782969326</v>
      </c>
      <c r="O128" s="74">
        <v>422.21739130434781</v>
      </c>
      <c r="P128" s="73">
        <v>7.5719446130855086E-2</v>
      </c>
      <c r="Q128" s="73">
        <v>0.22211037531717492</v>
      </c>
      <c r="R128" s="73">
        <v>0</v>
      </c>
      <c r="S128" s="73">
        <v>0.14029121461783181</v>
      </c>
      <c r="T128" s="73">
        <f t="shared" si="1"/>
        <v>1.1153477438171144</v>
      </c>
      <c r="U128" s="73">
        <v>-31.938266893939392</v>
      </c>
    </row>
    <row r="129" spans="1:22">
      <c r="A129" s="1">
        <v>33</v>
      </c>
      <c r="B129" s="1" t="s">
        <v>51</v>
      </c>
      <c r="C129" s="1" t="s">
        <v>52</v>
      </c>
      <c r="D129" s="1" t="s">
        <v>181</v>
      </c>
      <c r="E129" s="1">
        <v>229.22500000009094</v>
      </c>
      <c r="F129" s="1">
        <v>229.40500000009095</v>
      </c>
      <c r="G129" s="1">
        <v>90.220000000080063</v>
      </c>
      <c r="H129" s="78">
        <v>503.411302425538</v>
      </c>
      <c r="I129" s="73">
        <v>3.0521696631928601E-2</v>
      </c>
      <c r="J129" s="73">
        <v>4.4620795208481265</v>
      </c>
      <c r="K129" s="73">
        <v>4.4926012174800549</v>
      </c>
      <c r="L129" s="73">
        <v>4.3018499147354072</v>
      </c>
      <c r="M129" s="74">
        <v>4.4990098993897405</v>
      </c>
      <c r="N129" s="74">
        <v>9.164702949747209</v>
      </c>
      <c r="O129" s="74">
        <v>604.17391304347825</v>
      </c>
      <c r="P129" s="73">
        <v>3.0318386027179747E-2</v>
      </c>
      <c r="Q129" s="73">
        <v>0.20212257351453167</v>
      </c>
      <c r="R129" s="73">
        <v>0</v>
      </c>
      <c r="S129" s="73">
        <v>0.41173355629877362</v>
      </c>
      <c r="T129" s="73">
        <f t="shared" si="1"/>
        <v>34.311554919929605</v>
      </c>
      <c r="U129" s="73">
        <v>-31.792123151515149</v>
      </c>
    </row>
    <row r="130" spans="1:22">
      <c r="A130" s="1">
        <v>33</v>
      </c>
      <c r="B130" s="1" t="s">
        <v>51</v>
      </c>
      <c r="C130" s="1" t="s">
        <v>77</v>
      </c>
      <c r="D130" s="1" t="s">
        <v>182</v>
      </c>
      <c r="E130" s="1">
        <v>229.38500000009171</v>
      </c>
      <c r="F130" s="1">
        <v>229.56500000009171</v>
      </c>
      <c r="G130" s="1">
        <v>90.380000000080827</v>
      </c>
      <c r="H130" s="78">
        <v>503.4457731602829</v>
      </c>
      <c r="I130" s="73">
        <v>2.8266558474584202E-2</v>
      </c>
      <c r="J130" s="73">
        <v>5.5645909857327949</v>
      </c>
      <c r="K130" s="73">
        <v>5.5928575442073791</v>
      </c>
      <c r="L130" s="73">
        <v>0.22955023900520155</v>
      </c>
      <c r="M130" s="74">
        <v>3.2558304976085561</v>
      </c>
      <c r="N130" s="74">
        <v>3.7787305427054769</v>
      </c>
      <c r="O130" s="74">
        <v>411.13043478260869</v>
      </c>
      <c r="P130" s="73">
        <v>8.9023714565917886E-2</v>
      </c>
      <c r="Q130" s="73">
        <v>0.18209396161210478</v>
      </c>
      <c r="R130" s="73">
        <v>0</v>
      </c>
      <c r="S130" s="73">
        <v>0.21133901623297169</v>
      </c>
      <c r="T130" s="73">
        <f t="shared" si="1"/>
        <v>1.8308927063054876</v>
      </c>
      <c r="U130" s="73">
        <v>-29.825688145454549</v>
      </c>
    </row>
    <row r="131" spans="1:22">
      <c r="A131" s="1">
        <v>34</v>
      </c>
      <c r="B131" s="1" t="s">
        <v>51</v>
      </c>
      <c r="C131" s="1" t="s">
        <v>77</v>
      </c>
      <c r="D131" s="1" t="s">
        <v>183</v>
      </c>
      <c r="E131" s="1">
        <v>229.54500000009247</v>
      </c>
      <c r="F131" s="1">
        <v>229.72500000009248</v>
      </c>
      <c r="G131" s="1">
        <v>90.540000000081591</v>
      </c>
      <c r="H131" s="78">
        <v>503.48170682538137</v>
      </c>
      <c r="I131" s="73">
        <v>1.5441399984857097E-2</v>
      </c>
      <c r="J131" s="73">
        <v>0.21443222074771576</v>
      </c>
      <c r="K131" s="73">
        <v>0.22987362073257286</v>
      </c>
      <c r="L131" s="73">
        <v>8.5831906106606617</v>
      </c>
      <c r="M131" s="74">
        <v>13.215783994718461</v>
      </c>
      <c r="N131" s="74">
        <v>188.65386506059971</v>
      </c>
      <c r="O131" s="74">
        <v>394.08695652173913</v>
      </c>
      <c r="P131" s="73">
        <v>1.3164493843303912E-2</v>
      </c>
      <c r="Q131" s="73">
        <v>3.0379601176855182E-2</v>
      </c>
      <c r="R131" s="73">
        <v>0</v>
      </c>
      <c r="S131" s="73">
        <v>0.43366547026674274</v>
      </c>
      <c r="T131" s="73">
        <f t="shared" ref="T131:T152" si="2">L131*7.976</f>
        <v>68.459528310629437</v>
      </c>
      <c r="U131" s="73">
        <v>-30.032452224242423</v>
      </c>
    </row>
    <row r="132" spans="1:22">
      <c r="A132" s="1">
        <v>34</v>
      </c>
      <c r="B132" s="1" t="s">
        <v>51</v>
      </c>
      <c r="C132" s="1" t="s">
        <v>77</v>
      </c>
      <c r="D132" s="1" t="s">
        <v>184</v>
      </c>
      <c r="E132" s="1">
        <v>229.69500000009319</v>
      </c>
      <c r="F132" s="1">
        <v>229.87500000009319</v>
      </c>
      <c r="G132" s="1">
        <v>90.690000000082307</v>
      </c>
      <c r="H132" s="78">
        <v>503.51549588788208</v>
      </c>
      <c r="I132" s="73">
        <v>1.2185810379673402E-2</v>
      </c>
      <c r="J132" s="73">
        <v>5.2077288572434779E-2</v>
      </c>
      <c r="K132" s="73">
        <v>6.4263098952108189E-2</v>
      </c>
      <c r="L132" s="73">
        <v>9.7318579271814016</v>
      </c>
      <c r="M132" s="74">
        <v>47.321416563424641</v>
      </c>
      <c r="N132" s="74">
        <v>503.26732329779571</v>
      </c>
      <c r="O132" s="74">
        <v>326.04347826086956</v>
      </c>
      <c r="P132" s="73">
        <v>1.0136736250564297E-2</v>
      </c>
      <c r="Q132" s="73">
        <v>3.0410208751692893E-2</v>
      </c>
      <c r="R132" s="73">
        <v>0</v>
      </c>
      <c r="S132" s="73">
        <v>0.32341517796448871</v>
      </c>
      <c r="T132" s="73">
        <f t="shared" si="2"/>
        <v>77.621298827198856</v>
      </c>
      <c r="U132" s="73">
        <v>-31.137446042424244</v>
      </c>
    </row>
    <row r="133" spans="1:22">
      <c r="A133" s="1">
        <v>34</v>
      </c>
      <c r="B133" s="1" t="s">
        <v>51</v>
      </c>
      <c r="C133" s="1" t="s">
        <v>77</v>
      </c>
      <c r="D133" s="1" t="s">
        <v>185</v>
      </c>
      <c r="E133" s="1">
        <v>229.8450000000939</v>
      </c>
      <c r="F133" s="1">
        <v>230.02500000009391</v>
      </c>
      <c r="G133" s="1">
        <v>90.840000000083023</v>
      </c>
      <c r="H133" s="78">
        <v>503.54928495038263</v>
      </c>
      <c r="I133" s="73">
        <v>1.6692458153016298E-2</v>
      </c>
      <c r="J133" s="73">
        <v>0.21931896530930992</v>
      </c>
      <c r="K133" s="73">
        <v>0.2360114234623262</v>
      </c>
      <c r="L133" s="73">
        <v>9.4356139143219693</v>
      </c>
      <c r="M133" s="74">
        <v>21.470069212322763</v>
      </c>
      <c r="N133" s="74">
        <v>167.85674011235957</v>
      </c>
      <c r="O133" s="74">
        <v>570</v>
      </c>
      <c r="P133" s="73">
        <v>2.0268726386539839E-2</v>
      </c>
      <c r="Q133" s="73">
        <v>5.06718159663496E-2</v>
      </c>
      <c r="R133" s="73">
        <v>0</v>
      </c>
      <c r="S133" s="73">
        <v>0.39616108171663733</v>
      </c>
      <c r="T133" s="73">
        <f t="shared" si="2"/>
        <v>75.258456580632028</v>
      </c>
      <c r="U133" s="73">
        <v>-30.97926290909091</v>
      </c>
    </row>
    <row r="134" spans="1:22">
      <c r="A134" s="1">
        <v>34</v>
      </c>
      <c r="B134" s="1" t="s">
        <v>51</v>
      </c>
      <c r="C134" s="1" t="s">
        <v>52</v>
      </c>
      <c r="D134" s="1" t="s">
        <v>186</v>
      </c>
      <c r="E134" s="1">
        <v>229.97500000009452</v>
      </c>
      <c r="F134" s="1">
        <v>230.15500000009453</v>
      </c>
      <c r="G134" s="1">
        <v>90.970000000083644</v>
      </c>
      <c r="H134" s="78">
        <v>503.57856880454977</v>
      </c>
      <c r="I134" s="73">
        <v>1.5630286669141576E-2</v>
      </c>
      <c r="J134" s="73">
        <v>0.28637509126377192</v>
      </c>
      <c r="K134" s="73">
        <v>0.30200537793291349</v>
      </c>
      <c r="L134" s="73">
        <v>8.912223236248078</v>
      </c>
      <c r="M134" s="74">
        <v>10.071006458158513</v>
      </c>
      <c r="N134" s="74">
        <v>146.85911159297495</v>
      </c>
      <c r="O134" s="74">
        <v>379</v>
      </c>
      <c r="P134" s="73">
        <v>1.2165992446243896E-2</v>
      </c>
      <c r="Q134" s="73">
        <v>3.0414981115609741E-2</v>
      </c>
      <c r="R134" s="73">
        <v>0</v>
      </c>
      <c r="S134" s="73">
        <v>0.44352241499528322</v>
      </c>
      <c r="T134" s="73">
        <f t="shared" si="2"/>
        <v>71.083892532314664</v>
      </c>
      <c r="U134" s="73">
        <v>-32.875313575757573</v>
      </c>
    </row>
    <row r="135" spans="1:22">
      <c r="A135" s="1">
        <v>34</v>
      </c>
      <c r="B135" s="1" t="s">
        <v>51</v>
      </c>
      <c r="C135" s="1" t="s">
        <v>52</v>
      </c>
      <c r="D135" s="1" t="s">
        <v>187</v>
      </c>
      <c r="E135" s="1">
        <v>230.12500000009524</v>
      </c>
      <c r="F135" s="1">
        <v>230.30500000009525</v>
      </c>
      <c r="G135" s="1">
        <v>91.12000000008436</v>
      </c>
      <c r="H135" s="78">
        <v>503.61235786705026</v>
      </c>
      <c r="I135" s="73">
        <v>2.3828095672335632E-2</v>
      </c>
      <c r="J135" s="73">
        <v>3.6724803082032063</v>
      </c>
      <c r="K135" s="73">
        <v>3.696308403875542</v>
      </c>
      <c r="L135" s="73">
        <v>0.32662412902630428</v>
      </c>
      <c r="M135" s="74">
        <v>4.6646255178240965</v>
      </c>
      <c r="N135" s="74">
        <v>6.2677753045932514</v>
      </c>
      <c r="O135" s="74">
        <v>607</v>
      </c>
      <c r="P135" s="73">
        <v>3.8540705358452311E-2</v>
      </c>
      <c r="Q135" s="73">
        <v>0.1724189450246551</v>
      </c>
      <c r="R135" s="73">
        <v>0</v>
      </c>
      <c r="S135" s="73">
        <v>0.2316763053197162</v>
      </c>
      <c r="T135" s="73">
        <f t="shared" si="2"/>
        <v>2.6051540531138029</v>
      </c>
      <c r="U135" s="73">
        <v>-32.825665593939391</v>
      </c>
    </row>
    <row r="136" spans="1:22">
      <c r="A136" s="1">
        <v>34</v>
      </c>
      <c r="B136" s="1" t="s">
        <v>51</v>
      </c>
      <c r="C136" s="1" t="s">
        <v>52</v>
      </c>
      <c r="D136" s="1" t="s">
        <v>188</v>
      </c>
      <c r="E136" s="1">
        <v>230.27500000009596</v>
      </c>
      <c r="F136" s="1">
        <v>230.45500000009596</v>
      </c>
      <c r="G136" s="1">
        <v>91.270000000085076</v>
      </c>
      <c r="H136" s="78">
        <v>503.64621221389984</v>
      </c>
      <c r="I136" s="73">
        <v>1.541697353031363E-2</v>
      </c>
      <c r="J136" s="73">
        <v>4.3144872410628192</v>
      </c>
      <c r="K136" s="73">
        <v>4.3299042145931326</v>
      </c>
      <c r="L136" s="73">
        <v>5.3949427019492055E-2</v>
      </c>
      <c r="M136" s="74">
        <v>3.2806168258464905</v>
      </c>
      <c r="N136" s="74">
        <v>1.502536212532412</v>
      </c>
      <c r="O136" s="74">
        <v>604</v>
      </c>
      <c r="P136" s="73">
        <v>2.232176040395378E-2</v>
      </c>
      <c r="Q136" s="73">
        <v>0.14204756620697864</v>
      </c>
      <c r="R136" s="73">
        <v>0</v>
      </c>
      <c r="S136" s="73">
        <v>6.5058378792228935E-2</v>
      </c>
      <c r="T136" s="73">
        <f t="shared" si="2"/>
        <v>0.43030062990746865</v>
      </c>
      <c r="U136" s="73">
        <v>-32.886739899999995</v>
      </c>
    </row>
    <row r="137" spans="1:22">
      <c r="A137" s="1">
        <v>34</v>
      </c>
      <c r="B137" s="1" t="s">
        <v>51</v>
      </c>
      <c r="C137" s="1" t="s">
        <v>52</v>
      </c>
      <c r="D137" s="1" t="s">
        <v>189</v>
      </c>
      <c r="E137" s="1">
        <v>230.40500000009658</v>
      </c>
      <c r="F137" s="1">
        <v>230.58500000009658</v>
      </c>
      <c r="G137" s="1">
        <v>91.400000000085697</v>
      </c>
      <c r="H137" s="78">
        <v>503.67557252721429</v>
      </c>
      <c r="I137" s="73">
        <v>3.6717932613076883E-2</v>
      </c>
      <c r="J137" s="73">
        <v>3.5397277498731512</v>
      </c>
      <c r="K137" s="73">
        <v>3.5764456824862281</v>
      </c>
      <c r="L137" s="73">
        <v>1.3016171368112561</v>
      </c>
      <c r="M137" s="74">
        <v>6.8113783183400969</v>
      </c>
      <c r="N137" s="74">
        <v>12.509925450341902</v>
      </c>
      <c r="O137" s="74">
        <v>606</v>
      </c>
      <c r="P137" s="73">
        <v>5.1766114729116457E-2</v>
      </c>
      <c r="Q137" s="73">
        <v>0.24360524578407744</v>
      </c>
      <c r="R137" s="73">
        <v>0</v>
      </c>
      <c r="S137" s="73">
        <v>0.44741068865099876</v>
      </c>
      <c r="T137" s="73">
        <f t="shared" si="2"/>
        <v>10.381698283206578</v>
      </c>
      <c r="U137" s="80">
        <f>(U138+U136)/2</f>
        <v>-32.770065431250003</v>
      </c>
      <c r="V137" s="24" t="s">
        <v>22</v>
      </c>
    </row>
    <row r="138" spans="1:22">
      <c r="A138" s="1">
        <v>34</v>
      </c>
      <c r="B138" s="1" t="s">
        <v>51</v>
      </c>
      <c r="C138" s="1" t="s">
        <v>52</v>
      </c>
      <c r="D138" s="1" t="s">
        <v>190</v>
      </c>
      <c r="E138" s="1">
        <v>230.55500000009729</v>
      </c>
      <c r="F138" s="1">
        <v>230.7350000000973</v>
      </c>
      <c r="G138" s="1">
        <v>91.550000000086413</v>
      </c>
      <c r="H138" s="78">
        <v>503.70944981180787</v>
      </c>
      <c r="I138" s="73">
        <v>1.7466979732807107E-2</v>
      </c>
      <c r="J138" s="73">
        <v>4.2683301298004528</v>
      </c>
      <c r="K138" s="73">
        <v>4.2857971095332603</v>
      </c>
      <c r="L138" s="73">
        <v>0.13291657140277216</v>
      </c>
      <c r="M138" s="74">
        <v>3.3169688214645028</v>
      </c>
      <c r="N138" s="74">
        <v>2.1811713609017356</v>
      </c>
      <c r="O138" s="74">
        <v>604</v>
      </c>
      <c r="P138" s="73">
        <v>3.7570474952531921E-2</v>
      </c>
      <c r="Q138" s="73">
        <v>0.14215855387444512</v>
      </c>
      <c r="R138" s="73">
        <v>0</v>
      </c>
      <c r="S138" s="73">
        <v>9.3480579139493869E-2</v>
      </c>
      <c r="T138" s="73">
        <f t="shared" si="2"/>
        <v>1.0601425735085108</v>
      </c>
      <c r="U138" s="73">
        <v>-32.653390962500005</v>
      </c>
    </row>
    <row r="139" spans="1:22">
      <c r="A139" s="1">
        <v>34</v>
      </c>
      <c r="B139" s="1" t="s">
        <v>51</v>
      </c>
      <c r="C139" s="1" t="s">
        <v>52</v>
      </c>
      <c r="D139" s="1" t="s">
        <v>191</v>
      </c>
      <c r="E139" s="1">
        <v>230.70500000009801</v>
      </c>
      <c r="F139" s="1">
        <v>230.88500000009802</v>
      </c>
      <c r="G139" s="1">
        <v>91.70000000008713</v>
      </c>
      <c r="H139" s="78">
        <v>503.74332709640146</v>
      </c>
      <c r="I139" s="73">
        <v>1.8258199950931586E-2</v>
      </c>
      <c r="J139" s="73">
        <v>4.3829166305296647</v>
      </c>
      <c r="K139" s="73">
        <v>4.4011748304805964</v>
      </c>
      <c r="L139" s="73">
        <v>0.21345908588725632</v>
      </c>
      <c r="M139" s="74">
        <v>3.0004693412483299</v>
      </c>
      <c r="N139" s="74">
        <v>3.6212153114197854</v>
      </c>
      <c r="O139" s="74">
        <v>607</v>
      </c>
      <c r="P139" s="73">
        <v>3.5553511927044583E-2</v>
      </c>
      <c r="Q139" s="73">
        <v>0.13205590144330845</v>
      </c>
      <c r="R139" s="73">
        <v>0</v>
      </c>
      <c r="S139" s="73">
        <v>0.15937601684371713</v>
      </c>
      <c r="T139" s="73">
        <f t="shared" si="2"/>
        <v>1.7025496690367563</v>
      </c>
      <c r="U139" s="73">
        <v>-32.801040324999995</v>
      </c>
    </row>
    <row r="140" spans="1:22">
      <c r="A140" s="1">
        <v>34</v>
      </c>
      <c r="B140" s="1" t="s">
        <v>51</v>
      </c>
      <c r="C140" s="1" t="s">
        <v>52</v>
      </c>
      <c r="D140" s="1" t="s">
        <v>192</v>
      </c>
      <c r="E140" s="1">
        <v>230.82500000009858</v>
      </c>
      <c r="F140" s="1">
        <v>231.00500000009859</v>
      </c>
      <c r="G140" s="1">
        <v>91.820000000087703</v>
      </c>
      <c r="H140" s="78">
        <v>503.77042892407633</v>
      </c>
      <c r="I140" s="73">
        <v>2.0678421767981833E-2</v>
      </c>
      <c r="J140" s="73">
        <v>3.6301848600419926</v>
      </c>
      <c r="K140" s="73">
        <v>3.6508632818099742</v>
      </c>
      <c r="L140" s="73">
        <v>0.39382087954655898</v>
      </c>
      <c r="M140" s="74">
        <v>3.6185258453797995</v>
      </c>
      <c r="N140" s="74">
        <v>7.4683648408712173</v>
      </c>
      <c r="O140" s="74">
        <v>606</v>
      </c>
      <c r="P140" s="73">
        <v>2.7437697297368661E-2</v>
      </c>
      <c r="Q140" s="73">
        <v>0.13210743143177506</v>
      </c>
      <c r="R140" s="73">
        <v>0</v>
      </c>
      <c r="S140" s="73">
        <v>0.27265978972697319</v>
      </c>
      <c r="T140" s="73">
        <f t="shared" si="2"/>
        <v>3.1411153352633545</v>
      </c>
      <c r="U140" s="73">
        <v>-32.829985762500009</v>
      </c>
    </row>
    <row r="141" spans="1:22">
      <c r="A141" s="1">
        <v>34</v>
      </c>
      <c r="B141" s="1" t="s">
        <v>51</v>
      </c>
      <c r="C141" s="1" t="s">
        <v>52</v>
      </c>
      <c r="D141" s="1" t="s">
        <v>193</v>
      </c>
      <c r="E141" s="1">
        <v>230.9750000000993</v>
      </c>
      <c r="F141" s="1">
        <v>231.15500000009931</v>
      </c>
      <c r="G141" s="1">
        <v>91.970000000088419</v>
      </c>
      <c r="H141" s="78">
        <v>503.80388645257875</v>
      </c>
      <c r="I141" s="73">
        <v>1.6252928961323753E-2</v>
      </c>
      <c r="J141" s="73">
        <v>4.7387818063530345</v>
      </c>
      <c r="K141" s="73">
        <v>4.7550347353143581</v>
      </c>
      <c r="L141" s="73">
        <v>0.11419905098700145</v>
      </c>
      <c r="M141" s="74">
        <v>2.5655519729189402</v>
      </c>
      <c r="N141" s="74">
        <v>2.577853450492785</v>
      </c>
      <c r="O141" s="74">
        <v>605</v>
      </c>
      <c r="P141" s="73">
        <v>3.3548044052830565E-2</v>
      </c>
      <c r="Q141" s="73">
        <v>0.12199288746483841</v>
      </c>
      <c r="R141" s="73">
        <v>0</v>
      </c>
      <c r="S141" s="73">
        <v>0.12257782699643166</v>
      </c>
      <c r="T141" s="73">
        <f t="shared" si="2"/>
        <v>0.91085163067232355</v>
      </c>
      <c r="U141" s="73">
        <v>-32.790366124999998</v>
      </c>
    </row>
    <row r="142" spans="1:22">
      <c r="A142" s="1">
        <v>34</v>
      </c>
      <c r="B142" s="1" t="s">
        <v>51</v>
      </c>
      <c r="C142" s="1" t="s">
        <v>52</v>
      </c>
      <c r="D142" s="1" t="s">
        <v>194</v>
      </c>
      <c r="E142" s="1">
        <v>231.12500000010002</v>
      </c>
      <c r="F142" s="1">
        <v>231.30500000010002</v>
      </c>
      <c r="G142" s="1">
        <v>92.120000000089135</v>
      </c>
      <c r="H142" s="78">
        <v>503.83636455020445</v>
      </c>
      <c r="I142" s="73">
        <v>1.6258218540193131E-2</v>
      </c>
      <c r="J142" s="73">
        <v>4.1237524668821965</v>
      </c>
      <c r="K142" s="73">
        <v>4.1400106854223893</v>
      </c>
      <c r="L142" s="73">
        <v>9.158804742339309E-2</v>
      </c>
      <c r="M142" s="74">
        <v>2.9478294352659868</v>
      </c>
      <c r="N142" s="74">
        <v>2.5124746908679785</v>
      </c>
      <c r="O142" s="74">
        <v>474</v>
      </c>
      <c r="P142" s="73">
        <v>3.9663147422612462E-2</v>
      </c>
      <c r="Q142" s="73">
        <v>0.12204045360803834</v>
      </c>
      <c r="R142" s="73">
        <v>0</v>
      </c>
      <c r="S142" s="73">
        <v>0.10401672067046745</v>
      </c>
      <c r="T142" s="73">
        <f t="shared" si="2"/>
        <v>0.73050626624898329</v>
      </c>
      <c r="U142" s="73">
        <v>-32.742557875000003</v>
      </c>
    </row>
    <row r="143" spans="1:22">
      <c r="A143" s="1">
        <v>34</v>
      </c>
      <c r="B143" s="1" t="s">
        <v>51</v>
      </c>
      <c r="C143" s="1" t="s">
        <v>52</v>
      </c>
      <c r="D143" s="1" t="s">
        <v>195</v>
      </c>
      <c r="E143" s="1">
        <v>231.26500000010068</v>
      </c>
      <c r="F143" s="1">
        <v>231.44500000010069</v>
      </c>
      <c r="G143" s="1">
        <v>92.260000000089804</v>
      </c>
      <c r="H143" s="78">
        <v>503.86667744132177</v>
      </c>
      <c r="I143" s="73">
        <v>1.4862480916458323E-2</v>
      </c>
      <c r="J143" s="73">
        <v>3.9093511639804865</v>
      </c>
      <c r="K143" s="73">
        <v>3.9242136448969447</v>
      </c>
      <c r="L143" s="73">
        <v>0.17607504354254266</v>
      </c>
      <c r="M143" s="74">
        <v>2.333359574662845</v>
      </c>
      <c r="N143" s="74">
        <v>3.8664836419253588</v>
      </c>
      <c r="O143" s="74">
        <v>456</v>
      </c>
      <c r="P143" s="73">
        <v>3.7643806089965128E-2</v>
      </c>
      <c r="Q143" s="73">
        <v>9.1566014813428687E-2</v>
      </c>
      <c r="R143" s="73">
        <v>0</v>
      </c>
      <c r="S143" s="73">
        <v>0.15172907865414326</v>
      </c>
      <c r="T143" s="73">
        <f t="shared" si="2"/>
        <v>1.4043745472953202</v>
      </c>
      <c r="U143" s="73">
        <v>-32.693724449999998</v>
      </c>
    </row>
    <row r="144" spans="1:22">
      <c r="A144" s="1">
        <v>34</v>
      </c>
      <c r="B144" s="1" t="s">
        <v>51</v>
      </c>
      <c r="C144" s="1" t="s">
        <v>52</v>
      </c>
      <c r="D144" s="1" t="s">
        <v>196</v>
      </c>
      <c r="E144" s="1">
        <v>231.4150000001014</v>
      </c>
      <c r="F144" s="1">
        <v>231.59500000010141</v>
      </c>
      <c r="G144" s="1">
        <v>92.41000000009052</v>
      </c>
      <c r="H144" s="78">
        <v>503.89915553894747</v>
      </c>
      <c r="I144" s="73">
        <v>1.9911463551356083E-2</v>
      </c>
      <c r="J144" s="73">
        <v>4.2594674889960471</v>
      </c>
      <c r="K144" s="73">
        <v>4.2793789525474031</v>
      </c>
      <c r="L144" s="73">
        <v>7.2589292345102988E-2</v>
      </c>
      <c r="M144" s="74">
        <v>3.5675616499718386</v>
      </c>
      <c r="N144" s="74">
        <v>2.2223012782286484</v>
      </c>
      <c r="O144" s="74">
        <v>402</v>
      </c>
      <c r="P144" s="73">
        <v>5.5978810201617504E-2</v>
      </c>
      <c r="Q144" s="73">
        <v>0.15266948236804773</v>
      </c>
      <c r="R144" s="73">
        <v>0</v>
      </c>
      <c r="S144" s="73">
        <v>9.510069316270868E-2</v>
      </c>
      <c r="T144" s="73">
        <f t="shared" si="2"/>
        <v>0.5789721957445414</v>
      </c>
      <c r="U144" s="73">
        <v>-32.815802243749999</v>
      </c>
    </row>
    <row r="145" spans="1:21">
      <c r="A145" s="1">
        <v>34</v>
      </c>
      <c r="B145" s="1" t="s">
        <v>51</v>
      </c>
      <c r="C145" s="1" t="s">
        <v>52</v>
      </c>
      <c r="D145" s="1" t="s">
        <v>197</v>
      </c>
      <c r="E145" s="1">
        <v>231.52500000010193</v>
      </c>
      <c r="F145" s="1">
        <v>231.70500000010193</v>
      </c>
      <c r="G145" s="1">
        <v>92.520000000091045</v>
      </c>
      <c r="H145" s="78">
        <v>503.92297281053965</v>
      </c>
      <c r="I145" s="73">
        <v>1.5680355808710144E-2</v>
      </c>
      <c r="J145" s="73">
        <v>3.6630967934901801</v>
      </c>
      <c r="K145" s="73">
        <v>3.6787771492988903</v>
      </c>
      <c r="L145" s="73">
        <v>5.6879065142298527E-2</v>
      </c>
      <c r="M145" s="74">
        <v>3.3212980041730455</v>
      </c>
      <c r="N145" s="74">
        <v>1.8147198323586318</v>
      </c>
      <c r="O145" s="74">
        <v>460</v>
      </c>
      <c r="P145" s="73">
        <v>4.4800489080467298E-2</v>
      </c>
      <c r="Q145" s="73">
        <v>0.12218315203763809</v>
      </c>
      <c r="R145" s="73">
        <v>0</v>
      </c>
      <c r="S145" s="73">
        <v>6.6759498516604468E-2</v>
      </c>
      <c r="T145" s="73">
        <f t="shared" si="2"/>
        <v>0.45366742357497303</v>
      </c>
      <c r="U145" s="73">
        <v>-32.859078849999996</v>
      </c>
    </row>
    <row r="146" spans="1:21">
      <c r="A146" s="1">
        <v>35</v>
      </c>
      <c r="B146" s="1" t="s">
        <v>51</v>
      </c>
      <c r="C146" s="1" t="s">
        <v>52</v>
      </c>
      <c r="D146" s="1" t="s">
        <v>198</v>
      </c>
      <c r="E146" s="1">
        <v>231.67500000010264</v>
      </c>
      <c r="F146" s="1">
        <v>231.85500000010265</v>
      </c>
      <c r="G146" s="1">
        <v>92.670000000091761</v>
      </c>
      <c r="H146" s="78">
        <v>503.95545090816535</v>
      </c>
      <c r="I146" s="73">
        <v>3.4734690672572753E-2</v>
      </c>
      <c r="J146" s="73">
        <v>1.1773510863966545</v>
      </c>
      <c r="K146" s="73">
        <v>1.2120857770692273</v>
      </c>
      <c r="L146" s="73">
        <v>4.4472819244425865E-2</v>
      </c>
      <c r="M146" s="74">
        <v>18.487936599672217</v>
      </c>
      <c r="N146" s="74">
        <v>7.8905909944510881</v>
      </c>
      <c r="O146" s="74">
        <v>366</v>
      </c>
      <c r="P146" s="73">
        <v>0.16297429090778404</v>
      </c>
      <c r="Q146" s="73">
        <v>0.22408964999820305</v>
      </c>
      <c r="R146" s="73">
        <v>0</v>
      </c>
      <c r="S146" s="73">
        <v>9.5640731170446941E-2</v>
      </c>
      <c r="T146" s="73">
        <f t="shared" si="2"/>
        <v>0.3547152062935407</v>
      </c>
      <c r="U146" s="73">
        <v>-31.201351968750004</v>
      </c>
    </row>
    <row r="147" spans="1:21">
      <c r="A147" s="1">
        <v>35</v>
      </c>
      <c r="B147" s="1" t="s">
        <v>51</v>
      </c>
      <c r="C147" s="1" t="s">
        <v>52</v>
      </c>
      <c r="D147" s="1" t="s">
        <v>199</v>
      </c>
      <c r="E147" s="1">
        <v>231.82500000010336</v>
      </c>
      <c r="F147" s="1">
        <v>232.00500000010337</v>
      </c>
      <c r="G147" s="1">
        <v>92.820000000092477</v>
      </c>
      <c r="H147" s="78">
        <v>503.98742141158971</v>
      </c>
      <c r="I147" s="73">
        <v>1.5341356396797247E-2</v>
      </c>
      <c r="J147" s="73">
        <v>3.8700819403480056</v>
      </c>
      <c r="K147" s="73">
        <v>3.8854232967448028</v>
      </c>
      <c r="L147" s="73">
        <v>6.917088620861396E-2</v>
      </c>
      <c r="M147" s="74">
        <v>2.3603274659896587</v>
      </c>
      <c r="N147" s="74">
        <v>3.702714331846539</v>
      </c>
      <c r="O147" s="74">
        <v>459</v>
      </c>
      <c r="P147" s="73">
        <v>4.5854356621514228E-2</v>
      </c>
      <c r="Q147" s="73">
        <v>9.1708713243028456E-2</v>
      </c>
      <c r="R147" s="73">
        <v>0</v>
      </c>
      <c r="S147" s="73">
        <v>0.1438661252614741</v>
      </c>
      <c r="T147" s="73">
        <f t="shared" si="2"/>
        <v>0.55170698839990495</v>
      </c>
      <c r="U147" s="73">
        <v>-32.928237500000002</v>
      </c>
    </row>
    <row r="148" spans="1:21">
      <c r="A148" s="1">
        <v>35</v>
      </c>
      <c r="B148" s="1" t="s">
        <v>51</v>
      </c>
      <c r="C148" s="1" t="s">
        <v>52</v>
      </c>
      <c r="D148" s="1" t="s">
        <v>200</v>
      </c>
      <c r="E148" s="1">
        <v>231.97500000010407</v>
      </c>
      <c r="F148" s="1">
        <v>232.15500000010408</v>
      </c>
      <c r="G148" s="1">
        <v>92.970000000093194</v>
      </c>
      <c r="H148" s="78">
        <v>504.01910639327662</v>
      </c>
      <c r="I148" s="73">
        <v>3.6813517084521206E-2</v>
      </c>
      <c r="J148" s="73">
        <v>4.6713076591208829</v>
      </c>
      <c r="K148" s="73">
        <v>4.7081211762054043</v>
      </c>
      <c r="L148" s="73">
        <v>4.5689625034274928E-2</v>
      </c>
      <c r="M148" s="74">
        <v>5.8459235276759465</v>
      </c>
      <c r="N148" s="74">
        <v>2.2471563950117832</v>
      </c>
      <c r="O148" s="74">
        <v>333</v>
      </c>
      <c r="P148" s="73">
        <v>0.13353905342673469</v>
      </c>
      <c r="Q148" s="73">
        <v>0.27523316355128524</v>
      </c>
      <c r="R148" s="73">
        <v>0</v>
      </c>
      <c r="S148" s="73">
        <v>0.10579884609600372</v>
      </c>
      <c r="T148" s="73">
        <f t="shared" si="2"/>
        <v>0.3644204492733768</v>
      </c>
      <c r="U148" s="73">
        <v>-32.922390212500005</v>
      </c>
    </row>
    <row r="149" spans="1:21">
      <c r="A149" s="1">
        <v>35</v>
      </c>
      <c r="B149" s="1" t="s">
        <v>51</v>
      </c>
      <c r="C149" s="1" t="s">
        <v>52</v>
      </c>
      <c r="D149" s="1" t="s">
        <v>201</v>
      </c>
      <c r="E149" s="1">
        <v>232.0850000001046</v>
      </c>
      <c r="F149" s="1">
        <v>232.26500000010461</v>
      </c>
      <c r="G149" s="1">
        <v>93.080000000093719</v>
      </c>
      <c r="H149" s="78">
        <v>504.04234204651368</v>
      </c>
      <c r="I149" s="73">
        <v>3.006348146839408E-2</v>
      </c>
      <c r="J149" s="73">
        <v>4.4045132076922036</v>
      </c>
      <c r="K149" s="73">
        <v>4.4345766891605978</v>
      </c>
      <c r="L149" s="73">
        <v>5.6661178642085794E-2</v>
      </c>
      <c r="M149" s="74">
        <v>4.5992145056202771</v>
      </c>
      <c r="N149" s="74">
        <v>2.3924688744156595</v>
      </c>
      <c r="O149" s="74">
        <v>327</v>
      </c>
      <c r="P149" s="73">
        <v>0.12339319508219143</v>
      </c>
      <c r="Q149" s="73">
        <v>0.20395569435072966</v>
      </c>
      <c r="R149" s="73">
        <v>0</v>
      </c>
      <c r="S149" s="73">
        <v>0.10609586700025977</v>
      </c>
      <c r="T149" s="73">
        <f t="shared" si="2"/>
        <v>0.45192956084927627</v>
      </c>
      <c r="U149" s="73">
        <v>-32.968742475000006</v>
      </c>
    </row>
    <row r="150" spans="1:21">
      <c r="A150" s="1">
        <v>35</v>
      </c>
      <c r="B150" s="1" t="s">
        <v>51</v>
      </c>
      <c r="C150" s="1" t="s">
        <v>52</v>
      </c>
      <c r="D150" s="1" t="s">
        <v>202</v>
      </c>
      <c r="E150" s="1">
        <v>232.23500000010532</v>
      </c>
      <c r="F150" s="1">
        <v>232.41500000010532</v>
      </c>
      <c r="G150" s="1">
        <v>93.230000000094435</v>
      </c>
      <c r="H150" s="78">
        <v>504.07402702820059</v>
      </c>
      <c r="I150" s="73">
        <v>9.0633427090117784E-3</v>
      </c>
      <c r="J150" s="73">
        <v>0.83074798484793211</v>
      </c>
      <c r="K150" s="73">
        <v>0.83981132755694388</v>
      </c>
      <c r="L150" s="73">
        <v>4.0152874519025612E-2</v>
      </c>
      <c r="M150" s="74">
        <v>6.0738336267031405</v>
      </c>
      <c r="N150" s="74">
        <v>10.365271771287073</v>
      </c>
      <c r="O150" s="74">
        <v>365</v>
      </c>
      <c r="P150" s="73">
        <v>2.9585070832129117E-2</v>
      </c>
      <c r="Q150" s="73">
        <v>5.1008742814015719E-2</v>
      </c>
      <c r="R150" s="73">
        <v>0</v>
      </c>
      <c r="S150" s="73">
        <v>8.7048726467331111E-2</v>
      </c>
      <c r="T150" s="73">
        <f t="shared" si="2"/>
        <v>0.32025932716374828</v>
      </c>
      <c r="U150" s="73">
        <v>-32.841093987500003</v>
      </c>
    </row>
    <row r="151" spans="1:21">
      <c r="A151" s="1">
        <v>35</v>
      </c>
      <c r="B151" s="1" t="s">
        <v>51</v>
      </c>
      <c r="C151" s="1" t="s">
        <v>52</v>
      </c>
      <c r="D151" s="1" t="s">
        <v>203</v>
      </c>
      <c r="E151" s="1">
        <v>232.38500000010603</v>
      </c>
      <c r="F151" s="1">
        <v>232.56500000010604</v>
      </c>
      <c r="G151" s="1">
        <v>93.380000000095151</v>
      </c>
      <c r="H151" s="79">
        <v>504.1057120098875</v>
      </c>
      <c r="I151" s="73">
        <v>2.0793387122048559E-2</v>
      </c>
      <c r="J151" s="73">
        <v>2.2307770192434098</v>
      </c>
      <c r="K151" s="73">
        <v>2.2515704063654582</v>
      </c>
      <c r="L151" s="73">
        <v>6.6684135473952896E-2</v>
      </c>
      <c r="M151" s="74">
        <v>4.5327085394340934</v>
      </c>
      <c r="N151" s="74">
        <v>5.1692361517412708</v>
      </c>
      <c r="O151" s="74">
        <v>303</v>
      </c>
      <c r="P151" s="73">
        <v>0.11022169400715387</v>
      </c>
      <c r="Q151" s="73">
        <v>0.10205712408069803</v>
      </c>
      <c r="R151" s="73">
        <v>0</v>
      </c>
      <c r="S151" s="73">
        <v>0.11638899142775111</v>
      </c>
      <c r="T151" s="73">
        <f t="shared" si="2"/>
        <v>0.53187266454024829</v>
      </c>
      <c r="U151" s="73">
        <v>-32.899729187500007</v>
      </c>
    </row>
    <row r="152" spans="1:21">
      <c r="A152" s="1">
        <v>35</v>
      </c>
      <c r="B152" s="1" t="s">
        <v>51</v>
      </c>
      <c r="C152" s="1" t="s">
        <v>52</v>
      </c>
      <c r="D152" s="1" t="s">
        <v>204</v>
      </c>
      <c r="E152" s="1">
        <v>232.60500000010708</v>
      </c>
      <c r="F152" s="1">
        <v>232.78500000010709</v>
      </c>
      <c r="G152" s="1">
        <v>93.600000000096202</v>
      </c>
      <c r="H152" s="78">
        <v>504.15218331636163</v>
      </c>
      <c r="I152" s="73">
        <v>1.2994433661068217E-2</v>
      </c>
      <c r="J152" s="73">
        <v>0.65557862571043457</v>
      </c>
      <c r="K152" s="73">
        <v>0.6685730593715028</v>
      </c>
      <c r="L152" s="73">
        <v>9.899229262563336E-2</v>
      </c>
      <c r="M152" s="74">
        <v>9.16250762147145</v>
      </c>
      <c r="N152" s="74">
        <v>26.185548294926296</v>
      </c>
      <c r="O152" s="74">
        <v>338</v>
      </c>
      <c r="P152" s="73">
        <v>3.7775802137344917E-2</v>
      </c>
      <c r="Q152" s="73">
        <v>6.1258057520018783E-2</v>
      </c>
      <c r="R152" s="73">
        <v>0</v>
      </c>
      <c r="S152" s="73">
        <v>0.17506952134859111</v>
      </c>
      <c r="T152" s="73">
        <f t="shared" si="2"/>
        <v>0.78956252598205168</v>
      </c>
      <c r="U152" s="73">
        <v>-32.489566312500003</v>
      </c>
    </row>
    <row r="153" spans="1:21">
      <c r="H153" s="75"/>
      <c r="I153" s="75"/>
      <c r="J153" s="75"/>
      <c r="K153" s="75"/>
      <c r="L153" s="76"/>
      <c r="M153" s="76"/>
      <c r="N153" s="76"/>
      <c r="O153" s="75"/>
      <c r="P153" s="75"/>
      <c r="Q153" s="75"/>
      <c r="R153" s="75"/>
    </row>
    <row r="154" spans="1:21">
      <c r="H154" s="75"/>
      <c r="I154" s="75"/>
      <c r="J154" s="75"/>
      <c r="K154" s="75"/>
      <c r="L154" s="76"/>
      <c r="M154" s="76"/>
      <c r="N154" s="76"/>
      <c r="O154" s="75"/>
      <c r="P154" s="75"/>
      <c r="Q154" s="75"/>
      <c r="R154" s="75"/>
    </row>
    <row r="155" spans="1:21">
      <c r="H155" s="75"/>
      <c r="I155" s="75"/>
      <c r="J155" s="75"/>
      <c r="K155" s="75"/>
      <c r="L155" s="76"/>
      <c r="M155" s="76"/>
      <c r="N155" s="76"/>
      <c r="O155" s="75"/>
      <c r="P155" s="75"/>
      <c r="Q155" s="75"/>
      <c r="R155" s="75"/>
    </row>
    <row r="156" spans="1:21">
      <c r="H156" s="75"/>
      <c r="I156" s="75"/>
      <c r="J156" s="75"/>
      <c r="K156" s="75"/>
      <c r="L156" s="76"/>
      <c r="M156" s="76"/>
      <c r="N156" s="76"/>
      <c r="O156" s="75"/>
      <c r="P156" s="75"/>
      <c r="Q156" s="75"/>
      <c r="R156" s="75"/>
    </row>
    <row r="157" spans="1:21">
      <c r="H157" s="75"/>
      <c r="I157" s="75"/>
      <c r="J157" s="75"/>
      <c r="K157" s="75"/>
      <c r="L157" s="76"/>
      <c r="M157" s="76"/>
      <c r="N157" s="76"/>
      <c r="O157" s="75"/>
      <c r="P157" s="75"/>
      <c r="Q157" s="75"/>
      <c r="R157" s="75"/>
    </row>
    <row r="158" spans="1:21">
      <c r="H158" s="75"/>
      <c r="I158" s="75"/>
      <c r="J158" s="75"/>
      <c r="K158" s="75"/>
      <c r="L158" s="76"/>
      <c r="M158" s="76"/>
      <c r="N158" s="76"/>
      <c r="O158" s="75"/>
      <c r="P158" s="75"/>
      <c r="Q158" s="75"/>
      <c r="R158" s="75"/>
    </row>
    <row r="159" spans="1:21">
      <c r="H159" s="75"/>
      <c r="I159" s="75"/>
      <c r="J159" s="75"/>
      <c r="K159" s="75"/>
      <c r="L159" s="76"/>
      <c r="M159" s="76"/>
      <c r="N159" s="76"/>
      <c r="O159" s="75"/>
      <c r="P159" s="75"/>
      <c r="Q159" s="75"/>
      <c r="R159" s="75"/>
    </row>
    <row r="160" spans="1:21">
      <c r="H160" s="75"/>
      <c r="I160" s="75"/>
      <c r="J160" s="75"/>
      <c r="K160" s="75"/>
      <c r="L160" s="76"/>
      <c r="M160" s="76"/>
      <c r="N160" s="76"/>
      <c r="O160" s="75"/>
      <c r="P160" s="75"/>
      <c r="Q160" s="75"/>
      <c r="R160" s="75"/>
    </row>
    <row r="161" spans="8:18">
      <c r="H161" s="75"/>
      <c r="I161" s="75"/>
      <c r="J161" s="75"/>
      <c r="K161" s="75"/>
      <c r="L161" s="76"/>
      <c r="M161" s="76"/>
      <c r="N161" s="76"/>
      <c r="O161" s="75"/>
      <c r="P161" s="75"/>
      <c r="Q161" s="75"/>
      <c r="R161" s="75"/>
    </row>
    <row r="162" spans="8:18">
      <c r="H162" s="75"/>
      <c r="I162" s="75"/>
      <c r="J162" s="75"/>
      <c r="K162" s="75"/>
      <c r="L162" s="76"/>
      <c r="M162" s="76"/>
      <c r="N162" s="76"/>
      <c r="O162" s="75"/>
      <c r="P162" s="75"/>
      <c r="Q162" s="75"/>
      <c r="R162" s="75"/>
    </row>
    <row r="163" spans="8:18">
      <c r="H163" s="75"/>
      <c r="I163" s="75"/>
      <c r="J163" s="75"/>
      <c r="K163" s="75"/>
      <c r="L163" s="76"/>
      <c r="M163" s="76"/>
      <c r="N163" s="76"/>
      <c r="O163" s="75"/>
      <c r="P163" s="75"/>
      <c r="Q163" s="75"/>
      <c r="R163" s="75"/>
    </row>
    <row r="164" spans="8:18">
      <c r="H164" s="75"/>
      <c r="I164" s="75"/>
      <c r="J164" s="75"/>
      <c r="K164" s="75"/>
      <c r="L164" s="76"/>
      <c r="M164" s="76"/>
      <c r="N164" s="76"/>
      <c r="O164" s="75"/>
      <c r="P164" s="75"/>
      <c r="Q164" s="75"/>
      <c r="R164" s="75"/>
    </row>
    <row r="165" spans="8:18">
      <c r="H165" s="75"/>
      <c r="I165" s="75"/>
      <c r="J165" s="75"/>
      <c r="K165" s="75"/>
      <c r="L165" s="76"/>
      <c r="M165" s="76"/>
      <c r="N165" s="76"/>
      <c r="O165" s="75"/>
      <c r="P165" s="75"/>
      <c r="Q165" s="75"/>
      <c r="R165" s="7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C1C9-488A-4EB7-AD77-7D95C87C2664}">
  <dimension ref="A1:D63"/>
  <sheetViews>
    <sheetView topLeftCell="A57" workbookViewId="0">
      <selection activeCell="F3" sqref="F3"/>
    </sheetView>
  </sheetViews>
  <sheetFormatPr baseColWidth="10" defaultColWidth="11.44140625" defaultRowHeight="14.4"/>
  <cols>
    <col min="1" max="1" width="19.5546875" style="15" customWidth="1"/>
    <col min="2" max="2" width="10" style="1" customWidth="1"/>
    <col min="3" max="3" width="12" style="1" customWidth="1"/>
    <col min="4" max="4" width="10.88671875" style="1" customWidth="1"/>
  </cols>
  <sheetData>
    <row r="1" spans="1:4" ht="43.2">
      <c r="A1" s="3" t="s">
        <v>205</v>
      </c>
      <c r="B1" s="3" t="s">
        <v>206</v>
      </c>
      <c r="C1" s="3" t="s">
        <v>207</v>
      </c>
      <c r="D1" s="3" t="s">
        <v>208</v>
      </c>
    </row>
    <row r="2" spans="1:4">
      <c r="A2" s="4" t="s">
        <v>209</v>
      </c>
      <c r="B2" s="5">
        <v>215.09</v>
      </c>
      <c r="C2" s="5">
        <f t="shared" ref="C2:C25" si="0">B2+0.18</f>
        <v>215.27</v>
      </c>
      <c r="D2" s="5">
        <v>76.322000000000003</v>
      </c>
    </row>
    <row r="3" spans="1:4">
      <c r="A3" s="6" t="s">
        <v>210</v>
      </c>
      <c r="B3" s="7">
        <v>215.19</v>
      </c>
      <c r="C3" s="7">
        <f t="shared" si="0"/>
        <v>215.37</v>
      </c>
      <c r="D3" s="7">
        <v>76.421999999999997</v>
      </c>
    </row>
    <row r="4" spans="1:4">
      <c r="A4" s="6" t="s">
        <v>210</v>
      </c>
      <c r="B4" s="7">
        <v>215.19499999999999</v>
      </c>
      <c r="C4" s="7">
        <f t="shared" si="0"/>
        <v>215.375</v>
      </c>
      <c r="D4" s="7">
        <v>76.427000000000007</v>
      </c>
    </row>
    <row r="5" spans="1:4">
      <c r="A5" s="6" t="s">
        <v>210</v>
      </c>
      <c r="B5" s="7">
        <v>215.21</v>
      </c>
      <c r="C5" s="7">
        <f t="shared" si="0"/>
        <v>215.39000000000001</v>
      </c>
      <c r="D5" s="7">
        <v>76.441999999999993</v>
      </c>
    </row>
    <row r="6" spans="1:4">
      <c r="A6" s="6" t="s">
        <v>210</v>
      </c>
      <c r="B6" s="7">
        <v>215.22</v>
      </c>
      <c r="C6" s="7">
        <f t="shared" si="0"/>
        <v>215.4</v>
      </c>
      <c r="D6" s="7">
        <v>76.451999999999998</v>
      </c>
    </row>
    <row r="7" spans="1:4">
      <c r="A7" s="6" t="s">
        <v>210</v>
      </c>
      <c r="B7" s="7">
        <v>216.84</v>
      </c>
      <c r="C7" s="7">
        <f t="shared" si="0"/>
        <v>217.02</v>
      </c>
      <c r="D7" s="7">
        <v>78.072000000000003</v>
      </c>
    </row>
    <row r="8" spans="1:4" ht="28.8">
      <c r="A8" s="8" t="s">
        <v>211</v>
      </c>
      <c r="B8" s="2">
        <v>217.12</v>
      </c>
      <c r="C8" s="2">
        <f t="shared" si="0"/>
        <v>217.3</v>
      </c>
      <c r="D8" s="2">
        <v>78.352000000000004</v>
      </c>
    </row>
    <row r="9" spans="1:4">
      <c r="A9" s="4" t="s">
        <v>209</v>
      </c>
      <c r="B9" s="5">
        <v>217.12</v>
      </c>
      <c r="C9" s="5">
        <f t="shared" si="0"/>
        <v>217.3</v>
      </c>
      <c r="D9" s="5">
        <v>78.352000000000004</v>
      </c>
    </row>
    <row r="10" spans="1:4">
      <c r="A10" s="9" t="s">
        <v>212</v>
      </c>
      <c r="B10" s="10">
        <v>217.12</v>
      </c>
      <c r="C10" s="10">
        <f t="shared" si="0"/>
        <v>217.3</v>
      </c>
      <c r="D10" s="10">
        <v>78.352000000000004</v>
      </c>
    </row>
    <row r="11" spans="1:4">
      <c r="A11" s="9" t="s">
        <v>212</v>
      </c>
      <c r="B11" s="10">
        <v>217.53</v>
      </c>
      <c r="C11" s="10">
        <f t="shared" si="0"/>
        <v>217.71</v>
      </c>
      <c r="D11" s="10">
        <v>78.762</v>
      </c>
    </row>
    <row r="12" spans="1:4">
      <c r="A12" s="9" t="s">
        <v>212</v>
      </c>
      <c r="B12" s="10">
        <v>218.47</v>
      </c>
      <c r="C12" s="10">
        <f t="shared" si="0"/>
        <v>218.65</v>
      </c>
      <c r="D12" s="10">
        <v>79.701999999999998</v>
      </c>
    </row>
    <row r="13" spans="1:4" ht="28.8">
      <c r="A13" s="8" t="s">
        <v>211</v>
      </c>
      <c r="B13" s="2">
        <v>218.57</v>
      </c>
      <c r="C13" s="2">
        <f t="shared" si="0"/>
        <v>218.75</v>
      </c>
      <c r="D13" s="2">
        <v>79.802000000000007</v>
      </c>
    </row>
    <row r="14" spans="1:4">
      <c r="A14" s="9" t="s">
        <v>212</v>
      </c>
      <c r="B14" s="10">
        <v>218.57</v>
      </c>
      <c r="C14" s="10">
        <f t="shared" si="0"/>
        <v>218.75</v>
      </c>
      <c r="D14" s="10">
        <v>79.802000000000007</v>
      </c>
    </row>
    <row r="15" spans="1:4" ht="28.8">
      <c r="A15" s="8" t="s">
        <v>211</v>
      </c>
      <c r="B15" s="2">
        <v>218.65</v>
      </c>
      <c r="C15" s="2">
        <f t="shared" si="0"/>
        <v>218.83</v>
      </c>
      <c r="D15" s="2">
        <v>79.882000000000005</v>
      </c>
    </row>
    <row r="16" spans="1:4" ht="28.8">
      <c r="A16" s="11" t="s">
        <v>213</v>
      </c>
      <c r="B16" s="12">
        <v>218.72</v>
      </c>
      <c r="C16" s="12">
        <f t="shared" si="0"/>
        <v>218.9</v>
      </c>
      <c r="D16" s="12">
        <v>79.951999999999998</v>
      </c>
    </row>
    <row r="17" spans="1:4" ht="28.8">
      <c r="A17" s="11" t="s">
        <v>213</v>
      </c>
      <c r="B17" s="12">
        <v>218.8</v>
      </c>
      <c r="C17" s="12">
        <f t="shared" si="0"/>
        <v>218.98000000000002</v>
      </c>
      <c r="D17" s="12">
        <v>80.031999999999996</v>
      </c>
    </row>
    <row r="18" spans="1:4" ht="28.8">
      <c r="A18" s="11" t="s">
        <v>213</v>
      </c>
      <c r="B18" s="12">
        <v>218.84</v>
      </c>
      <c r="C18" s="12">
        <f t="shared" si="0"/>
        <v>219.02</v>
      </c>
      <c r="D18" s="12">
        <v>80.072000000000003</v>
      </c>
    </row>
    <row r="19" spans="1:4" ht="28.8">
      <c r="A19" s="11" t="s">
        <v>213</v>
      </c>
      <c r="B19" s="12">
        <v>218.92</v>
      </c>
      <c r="C19" s="12">
        <f t="shared" si="0"/>
        <v>219.1</v>
      </c>
      <c r="D19" s="12">
        <v>80.152000000000001</v>
      </c>
    </row>
    <row r="20" spans="1:4" ht="28.8">
      <c r="A20" s="11" t="s">
        <v>213</v>
      </c>
      <c r="B20" s="12">
        <v>219.06</v>
      </c>
      <c r="C20" s="12">
        <f t="shared" si="0"/>
        <v>219.24</v>
      </c>
      <c r="D20" s="12">
        <v>80.292000000000002</v>
      </c>
    </row>
    <row r="21" spans="1:4" ht="28.8">
      <c r="A21" s="11" t="s">
        <v>213</v>
      </c>
      <c r="B21" s="12">
        <v>219.36</v>
      </c>
      <c r="C21" s="12">
        <f t="shared" si="0"/>
        <v>219.54000000000002</v>
      </c>
      <c r="D21" s="12">
        <v>80.591999999999999</v>
      </c>
    </row>
    <row r="22" spans="1:4" ht="28.8">
      <c r="A22" s="11" t="s">
        <v>213</v>
      </c>
      <c r="B22" s="12">
        <v>219.61</v>
      </c>
      <c r="C22" s="12">
        <f t="shared" si="0"/>
        <v>219.79000000000002</v>
      </c>
      <c r="D22" s="12">
        <v>80.841999999999999</v>
      </c>
    </row>
    <row r="23" spans="1:4">
      <c r="A23" s="4" t="s">
        <v>209</v>
      </c>
      <c r="B23" s="5">
        <v>219.62</v>
      </c>
      <c r="C23" s="5">
        <f t="shared" si="0"/>
        <v>219.8</v>
      </c>
      <c r="D23" s="5">
        <v>80.852000000000004</v>
      </c>
    </row>
    <row r="24" spans="1:4">
      <c r="A24" s="9" t="s">
        <v>212</v>
      </c>
      <c r="B24" s="10">
        <v>219.62</v>
      </c>
      <c r="C24" s="10">
        <f t="shared" si="0"/>
        <v>219.8</v>
      </c>
      <c r="D24" s="10">
        <v>80.852000000000004</v>
      </c>
    </row>
    <row r="25" spans="1:4" ht="28.8">
      <c r="A25" s="11" t="s">
        <v>213</v>
      </c>
      <c r="B25" s="12">
        <v>219.67</v>
      </c>
      <c r="C25" s="12">
        <f t="shared" si="0"/>
        <v>219.85</v>
      </c>
      <c r="D25" s="12">
        <v>80.902000000000001</v>
      </c>
    </row>
    <row r="26" spans="1:4">
      <c r="A26" s="9" t="s">
        <v>214</v>
      </c>
      <c r="B26" s="10" t="s">
        <v>215</v>
      </c>
      <c r="C26" s="10">
        <f>229.72+0.18</f>
        <v>229.9</v>
      </c>
      <c r="D26" s="10">
        <v>80.951999999999998</v>
      </c>
    </row>
    <row r="27" spans="1:4">
      <c r="A27" s="13" t="s">
        <v>216</v>
      </c>
      <c r="B27" s="14">
        <v>219.75</v>
      </c>
      <c r="C27" s="14">
        <f>B27+0.18</f>
        <v>219.93</v>
      </c>
      <c r="D27" s="14">
        <v>80.981999999999999</v>
      </c>
    </row>
    <row r="28" spans="1:4" ht="28.8">
      <c r="A28" s="11" t="s">
        <v>213</v>
      </c>
      <c r="B28" s="12">
        <v>220.7</v>
      </c>
      <c r="C28" s="12">
        <f>B28+0.18</f>
        <v>220.88</v>
      </c>
      <c r="D28" s="12">
        <v>81.932000000000002</v>
      </c>
    </row>
    <row r="29" spans="1:4">
      <c r="A29" s="15" t="s">
        <v>217</v>
      </c>
      <c r="B29" s="1">
        <v>221.19</v>
      </c>
      <c r="C29" s="1">
        <f>B29+0.18</f>
        <v>221.37</v>
      </c>
      <c r="D29" s="1">
        <v>82.421999999999997</v>
      </c>
    </row>
    <row r="30" spans="1:4">
      <c r="A30" s="9" t="s">
        <v>214</v>
      </c>
      <c r="B30" s="10" t="s">
        <v>218</v>
      </c>
      <c r="C30" s="10">
        <f>221.92+0.18</f>
        <v>222.1</v>
      </c>
      <c r="D30" s="10">
        <v>83.152000000000001</v>
      </c>
    </row>
    <row r="31" spans="1:4">
      <c r="A31" s="9" t="s">
        <v>214</v>
      </c>
      <c r="B31" s="10">
        <v>222.72499999999999</v>
      </c>
      <c r="C31" s="10">
        <f t="shared" ref="C31:C63" si="1">B31+0.18</f>
        <v>222.905</v>
      </c>
      <c r="D31" s="10">
        <v>83.956999999999994</v>
      </c>
    </row>
    <row r="32" spans="1:4">
      <c r="A32" s="4" t="s">
        <v>209</v>
      </c>
      <c r="B32" s="5">
        <v>222.76499999999999</v>
      </c>
      <c r="C32" s="5">
        <f t="shared" si="1"/>
        <v>222.94499999999999</v>
      </c>
      <c r="D32" s="5">
        <v>83.997</v>
      </c>
    </row>
    <row r="33" spans="1:4">
      <c r="A33" s="9" t="s">
        <v>214</v>
      </c>
      <c r="B33" s="10">
        <v>222.76499999999999</v>
      </c>
      <c r="C33" s="10">
        <f t="shared" si="1"/>
        <v>222.94499999999999</v>
      </c>
      <c r="D33" s="10">
        <v>83.997</v>
      </c>
    </row>
    <row r="34" spans="1:4">
      <c r="A34" s="9" t="s">
        <v>214</v>
      </c>
      <c r="B34" s="10">
        <v>222.79499999999999</v>
      </c>
      <c r="C34" s="10">
        <f t="shared" si="1"/>
        <v>222.97499999999999</v>
      </c>
      <c r="D34" s="10">
        <v>84.027000000000001</v>
      </c>
    </row>
    <row r="35" spans="1:4">
      <c r="A35" s="9" t="s">
        <v>214</v>
      </c>
      <c r="B35" s="10">
        <v>222.8</v>
      </c>
      <c r="C35" s="10">
        <f t="shared" si="1"/>
        <v>222.98000000000002</v>
      </c>
      <c r="D35" s="10">
        <v>84.031999999999996</v>
      </c>
    </row>
    <row r="36" spans="1:4">
      <c r="A36" s="9" t="s">
        <v>214</v>
      </c>
      <c r="B36" s="10">
        <v>222.85499999999999</v>
      </c>
      <c r="C36" s="10">
        <f t="shared" si="1"/>
        <v>223.035</v>
      </c>
      <c r="D36" s="10">
        <v>84.087000000000003</v>
      </c>
    </row>
    <row r="37" spans="1:4">
      <c r="A37" s="9" t="s">
        <v>214</v>
      </c>
      <c r="B37" s="10">
        <v>222.92</v>
      </c>
      <c r="C37" s="10">
        <f t="shared" si="1"/>
        <v>223.1</v>
      </c>
      <c r="D37" s="10">
        <v>84.152000000000001</v>
      </c>
    </row>
    <row r="38" spans="1:4">
      <c r="A38" s="9" t="s">
        <v>214</v>
      </c>
      <c r="B38" s="10">
        <v>223.01</v>
      </c>
      <c r="C38" s="10">
        <f t="shared" si="1"/>
        <v>223.19</v>
      </c>
      <c r="D38" s="10">
        <v>84.242000000000004</v>
      </c>
    </row>
    <row r="39" spans="1:4">
      <c r="A39" s="9" t="s">
        <v>214</v>
      </c>
      <c r="B39" s="10">
        <v>223.18</v>
      </c>
      <c r="C39" s="10">
        <f t="shared" si="1"/>
        <v>223.36</v>
      </c>
      <c r="D39" s="10">
        <v>84.231999999999999</v>
      </c>
    </row>
    <row r="40" spans="1:4">
      <c r="A40" s="9" t="s">
        <v>214</v>
      </c>
      <c r="B40" s="10">
        <v>223.2</v>
      </c>
      <c r="C40" s="10">
        <f t="shared" si="1"/>
        <v>223.38</v>
      </c>
      <c r="D40" s="10">
        <v>84.251999999999995</v>
      </c>
    </row>
    <row r="41" spans="1:4">
      <c r="A41" s="9" t="s">
        <v>214</v>
      </c>
      <c r="B41" s="10">
        <v>223.34</v>
      </c>
      <c r="C41" s="10">
        <f t="shared" si="1"/>
        <v>223.52</v>
      </c>
      <c r="D41" s="10">
        <v>84.572000000000003</v>
      </c>
    </row>
    <row r="42" spans="1:4">
      <c r="A42" s="9" t="s">
        <v>214</v>
      </c>
      <c r="B42" s="10">
        <v>223.4</v>
      </c>
      <c r="C42" s="10">
        <f t="shared" si="1"/>
        <v>223.58</v>
      </c>
      <c r="D42" s="10">
        <v>84.632000000000005</v>
      </c>
    </row>
    <row r="43" spans="1:4">
      <c r="A43" s="9" t="s">
        <v>214</v>
      </c>
      <c r="B43" s="10">
        <v>223.5</v>
      </c>
      <c r="C43" s="10">
        <f t="shared" si="1"/>
        <v>223.68</v>
      </c>
      <c r="D43" s="10">
        <v>84.731999999999999</v>
      </c>
    </row>
    <row r="44" spans="1:4">
      <c r="A44" s="9" t="s">
        <v>214</v>
      </c>
      <c r="B44" s="10">
        <v>223.52</v>
      </c>
      <c r="C44" s="10">
        <f t="shared" si="1"/>
        <v>223.70000000000002</v>
      </c>
      <c r="D44" s="10">
        <v>84.751999999999995</v>
      </c>
    </row>
    <row r="45" spans="1:4">
      <c r="A45" s="9" t="s">
        <v>214</v>
      </c>
      <c r="B45" s="10">
        <v>223.64</v>
      </c>
      <c r="C45" s="10">
        <f t="shared" si="1"/>
        <v>223.82</v>
      </c>
      <c r="D45" s="10">
        <v>84.872</v>
      </c>
    </row>
    <row r="46" spans="1:4">
      <c r="A46" s="9" t="s">
        <v>214</v>
      </c>
      <c r="B46" s="10">
        <v>223.78</v>
      </c>
      <c r="C46" s="10">
        <f t="shared" si="1"/>
        <v>223.96</v>
      </c>
      <c r="D46" s="10">
        <v>85.012</v>
      </c>
    </row>
    <row r="47" spans="1:4">
      <c r="A47" s="9" t="s">
        <v>214</v>
      </c>
      <c r="B47" s="10">
        <v>223.93</v>
      </c>
      <c r="C47" s="10">
        <f t="shared" si="1"/>
        <v>224.11</v>
      </c>
      <c r="D47" s="10">
        <v>85.162000000000006</v>
      </c>
    </row>
    <row r="48" spans="1:4">
      <c r="A48" s="9" t="s">
        <v>214</v>
      </c>
      <c r="B48" s="10">
        <v>224.13</v>
      </c>
      <c r="C48" s="10">
        <f t="shared" si="1"/>
        <v>224.31</v>
      </c>
      <c r="D48" s="10">
        <v>85.361999999999995</v>
      </c>
    </row>
    <row r="49" spans="1:4" ht="28.8">
      <c r="A49" s="8" t="s">
        <v>211</v>
      </c>
      <c r="B49" s="2">
        <v>224.51</v>
      </c>
      <c r="C49" s="2">
        <f t="shared" si="1"/>
        <v>224.69</v>
      </c>
      <c r="D49" s="2">
        <v>85.742000000000004</v>
      </c>
    </row>
    <row r="50" spans="1:4">
      <c r="A50" s="9" t="s">
        <v>214</v>
      </c>
      <c r="B50" s="10">
        <v>224.57</v>
      </c>
      <c r="C50" s="10">
        <f t="shared" si="1"/>
        <v>224.75</v>
      </c>
      <c r="D50" s="10">
        <v>85.802000000000007</v>
      </c>
    </row>
    <row r="51" spans="1:4">
      <c r="A51" s="9" t="s">
        <v>214</v>
      </c>
      <c r="B51" s="10">
        <v>224.6</v>
      </c>
      <c r="C51" s="10">
        <f t="shared" si="1"/>
        <v>224.78</v>
      </c>
      <c r="D51" s="10">
        <v>85.831999999999994</v>
      </c>
    </row>
    <row r="52" spans="1:4">
      <c r="A52" s="16" t="s">
        <v>219</v>
      </c>
      <c r="B52" s="17">
        <v>224.67</v>
      </c>
      <c r="C52" s="17">
        <f t="shared" si="1"/>
        <v>224.85</v>
      </c>
      <c r="D52" s="17">
        <v>85.902000000000001</v>
      </c>
    </row>
    <row r="53" spans="1:4">
      <c r="A53" s="9" t="s">
        <v>214</v>
      </c>
      <c r="B53" s="10">
        <v>224.67</v>
      </c>
      <c r="C53" s="10">
        <f t="shared" si="1"/>
        <v>224.85</v>
      </c>
      <c r="D53" s="10">
        <v>85.902000000000001</v>
      </c>
    </row>
    <row r="54" spans="1:4">
      <c r="A54" s="9" t="s">
        <v>214</v>
      </c>
      <c r="B54" s="10">
        <v>224.73</v>
      </c>
      <c r="C54" s="10">
        <f t="shared" si="1"/>
        <v>224.91</v>
      </c>
      <c r="D54" s="10">
        <v>85.962000000000003</v>
      </c>
    </row>
    <row r="55" spans="1:4">
      <c r="A55" s="9" t="s">
        <v>214</v>
      </c>
      <c r="B55" s="10">
        <v>224.79499999999999</v>
      </c>
      <c r="C55" s="10">
        <f t="shared" si="1"/>
        <v>224.97499999999999</v>
      </c>
      <c r="D55" s="10">
        <v>86.027000000000001</v>
      </c>
    </row>
    <row r="56" spans="1:4">
      <c r="A56" s="16" t="s">
        <v>219</v>
      </c>
      <c r="B56" s="17">
        <v>224.84</v>
      </c>
      <c r="C56" s="17">
        <f t="shared" si="1"/>
        <v>225.02</v>
      </c>
      <c r="D56" s="17">
        <v>86.072000000000003</v>
      </c>
    </row>
    <row r="57" spans="1:4" ht="28.8">
      <c r="A57" s="18" t="s">
        <v>220</v>
      </c>
      <c r="B57" s="19">
        <v>225.05</v>
      </c>
      <c r="C57" s="19">
        <f t="shared" si="1"/>
        <v>225.23000000000002</v>
      </c>
      <c r="D57" s="19">
        <v>86.281999999999996</v>
      </c>
    </row>
    <row r="58" spans="1:4">
      <c r="A58" s="9" t="s">
        <v>214</v>
      </c>
      <c r="B58" s="10">
        <v>225.05</v>
      </c>
      <c r="C58" s="10">
        <f t="shared" si="1"/>
        <v>225.23000000000002</v>
      </c>
      <c r="D58" s="10">
        <v>86.281999999999996</v>
      </c>
    </row>
    <row r="59" spans="1:4">
      <c r="A59" s="9" t="s">
        <v>212</v>
      </c>
      <c r="B59" s="10">
        <v>225.88</v>
      </c>
      <c r="C59" s="10">
        <f t="shared" si="1"/>
        <v>226.06</v>
      </c>
      <c r="D59" s="10">
        <v>87.111999999999995</v>
      </c>
    </row>
    <row r="60" spans="1:4" ht="43.2">
      <c r="A60" s="20" t="s">
        <v>221</v>
      </c>
      <c r="B60" s="21">
        <v>226.95</v>
      </c>
      <c r="C60" s="21">
        <f t="shared" si="1"/>
        <v>227.13</v>
      </c>
      <c r="D60" s="21">
        <v>88.182000000000002</v>
      </c>
    </row>
    <row r="61" spans="1:4">
      <c r="A61" s="16" t="s">
        <v>219</v>
      </c>
      <c r="B61" s="17">
        <v>227.815</v>
      </c>
      <c r="C61" s="17">
        <f t="shared" si="1"/>
        <v>227.995</v>
      </c>
      <c r="D61" s="17">
        <v>89.046999999999997</v>
      </c>
    </row>
    <row r="62" spans="1:4" ht="28.8">
      <c r="A62" s="8" t="s">
        <v>211</v>
      </c>
      <c r="B62" s="2">
        <v>228.64</v>
      </c>
      <c r="C62" s="2">
        <f t="shared" si="1"/>
        <v>228.82</v>
      </c>
      <c r="D62" s="2">
        <v>89.635000000000005</v>
      </c>
    </row>
    <row r="63" spans="1:4">
      <c r="A63" s="16" t="s">
        <v>219</v>
      </c>
      <c r="B63" s="17">
        <v>228.7</v>
      </c>
      <c r="C63" s="17">
        <f t="shared" si="1"/>
        <v>228.88</v>
      </c>
      <c r="D63" s="17">
        <v>89.694999999999993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7E1C-2A3F-4D0A-AB61-CC17FA192CAD}">
  <dimension ref="A3:J33"/>
  <sheetViews>
    <sheetView topLeftCell="A29" workbookViewId="0">
      <selection activeCell="K24" sqref="K24"/>
    </sheetView>
  </sheetViews>
  <sheetFormatPr baseColWidth="10" defaultColWidth="11.44140625" defaultRowHeight="14.4"/>
  <sheetData>
    <row r="3" spans="1:10" ht="15.6">
      <c r="A3" s="33" t="s">
        <v>222</v>
      </c>
      <c r="B3" s="33"/>
      <c r="C3" s="33"/>
    </row>
    <row r="4" spans="1:10" ht="15" thickBot="1"/>
    <row r="5" spans="1:10" ht="15.6">
      <c r="A5" s="34" t="s">
        <v>223</v>
      </c>
      <c r="B5" s="35" t="s">
        <v>224</v>
      </c>
      <c r="C5" s="35" t="s">
        <v>225</v>
      </c>
      <c r="D5" s="35" t="s">
        <v>226</v>
      </c>
      <c r="E5" s="36" t="s">
        <v>227</v>
      </c>
      <c r="G5" s="37" t="s">
        <v>228</v>
      </c>
      <c r="H5" s="37" t="s">
        <v>229</v>
      </c>
      <c r="I5" s="37" t="s">
        <v>230</v>
      </c>
    </row>
    <row r="6" spans="1:10" ht="15.6">
      <c r="A6" s="38" t="s">
        <v>70</v>
      </c>
      <c r="B6" s="39">
        <v>35</v>
      </c>
      <c r="C6" s="40">
        <v>230</v>
      </c>
      <c r="D6" s="40">
        <v>129</v>
      </c>
      <c r="E6" s="41">
        <f>B6+C6+D6</f>
        <v>394</v>
      </c>
      <c r="F6" s="22"/>
      <c r="G6" s="42">
        <f>B6/E6*100</f>
        <v>8.8832487309644677</v>
      </c>
      <c r="H6" s="42">
        <f t="shared" ref="H6:H13" si="0">C6/E6*100</f>
        <v>58.375634517766493</v>
      </c>
      <c r="I6" s="42">
        <f t="shared" ref="I6:I13" si="1">D6/E6*100</f>
        <v>32.741116751269033</v>
      </c>
      <c r="J6" s="22"/>
    </row>
    <row r="7" spans="1:10" ht="15.6">
      <c r="A7" s="38" t="s">
        <v>89</v>
      </c>
      <c r="B7" s="39">
        <v>57</v>
      </c>
      <c r="C7" s="40">
        <v>201</v>
      </c>
      <c r="D7" s="40">
        <v>104</v>
      </c>
      <c r="E7" s="41">
        <f t="shared" ref="E7:E13" si="2">B7+C7+D7</f>
        <v>362</v>
      </c>
      <c r="G7" s="42">
        <f t="shared" ref="G7:G13" si="3">B7/E7*100</f>
        <v>15.745856353591158</v>
      </c>
      <c r="H7" s="42">
        <f t="shared" si="0"/>
        <v>55.524861878453038</v>
      </c>
      <c r="I7" s="42">
        <f t="shared" si="1"/>
        <v>28.729281767955801</v>
      </c>
    </row>
    <row r="8" spans="1:10" ht="15.6">
      <c r="A8" s="38" t="s">
        <v>107</v>
      </c>
      <c r="B8" s="39">
        <v>47</v>
      </c>
      <c r="C8" s="40">
        <v>167</v>
      </c>
      <c r="D8" s="40">
        <v>68</v>
      </c>
      <c r="E8" s="41">
        <f t="shared" si="2"/>
        <v>282</v>
      </c>
      <c r="F8" s="22"/>
      <c r="G8" s="42">
        <f t="shared" si="3"/>
        <v>16.666666666666664</v>
      </c>
      <c r="H8" s="42">
        <f t="shared" si="0"/>
        <v>59.219858156028373</v>
      </c>
      <c r="I8" s="42">
        <f t="shared" si="1"/>
        <v>24.113475177304963</v>
      </c>
    </row>
    <row r="9" spans="1:10" ht="15.6">
      <c r="A9" s="38" t="s">
        <v>125</v>
      </c>
      <c r="B9" s="39">
        <v>77</v>
      </c>
      <c r="C9" s="40">
        <v>260</v>
      </c>
      <c r="D9" s="40">
        <v>160</v>
      </c>
      <c r="E9" s="41">
        <f t="shared" si="2"/>
        <v>497</v>
      </c>
      <c r="F9" s="22"/>
      <c r="G9" s="42">
        <f t="shared" si="3"/>
        <v>15.492957746478872</v>
      </c>
      <c r="H9" s="42">
        <f t="shared" si="0"/>
        <v>52.313883299798789</v>
      </c>
      <c r="I9" s="42">
        <f t="shared" si="1"/>
        <v>32.193158953722332</v>
      </c>
    </row>
    <row r="10" spans="1:10" ht="15.6">
      <c r="A10" s="38" t="s">
        <v>143</v>
      </c>
      <c r="B10" s="39">
        <v>76</v>
      </c>
      <c r="C10" s="40">
        <v>134</v>
      </c>
      <c r="D10" s="40">
        <v>72</v>
      </c>
      <c r="E10" s="41">
        <f t="shared" si="2"/>
        <v>282</v>
      </c>
      <c r="G10" s="42">
        <f t="shared" si="3"/>
        <v>26.950354609929079</v>
      </c>
      <c r="H10" s="42">
        <f t="shared" si="0"/>
        <v>47.5177304964539</v>
      </c>
      <c r="I10" s="42">
        <f t="shared" si="1"/>
        <v>25.531914893617021</v>
      </c>
    </row>
    <row r="11" spans="1:10" ht="15.6">
      <c r="A11" s="38" t="s">
        <v>161</v>
      </c>
      <c r="B11" s="39">
        <v>64</v>
      </c>
      <c r="C11" s="40">
        <v>311</v>
      </c>
      <c r="D11" s="40">
        <v>140</v>
      </c>
      <c r="E11" s="41">
        <f t="shared" si="2"/>
        <v>515</v>
      </c>
      <c r="G11" s="42">
        <f t="shared" si="3"/>
        <v>12.427184466019417</v>
      </c>
      <c r="H11" s="42">
        <f t="shared" si="0"/>
        <v>60.38834951456311</v>
      </c>
      <c r="I11" s="42">
        <f t="shared" si="1"/>
        <v>27.184466019417474</v>
      </c>
    </row>
    <row r="12" spans="1:10" ht="15.6">
      <c r="A12" s="38" t="s">
        <v>179</v>
      </c>
      <c r="B12" s="39">
        <v>39</v>
      </c>
      <c r="C12" s="40">
        <v>99</v>
      </c>
      <c r="D12" s="40">
        <v>125</v>
      </c>
      <c r="E12" s="41">
        <f t="shared" si="2"/>
        <v>263</v>
      </c>
      <c r="G12" s="42">
        <f t="shared" si="3"/>
        <v>14.82889733840304</v>
      </c>
      <c r="H12" s="42">
        <f t="shared" si="0"/>
        <v>37.642585551330797</v>
      </c>
      <c r="I12" s="42">
        <f t="shared" si="1"/>
        <v>47.528517110266158</v>
      </c>
    </row>
    <row r="13" spans="1:10" ht="15.6">
      <c r="A13" s="38" t="s">
        <v>197</v>
      </c>
      <c r="B13" s="39">
        <v>53</v>
      </c>
      <c r="C13" s="40">
        <v>451</v>
      </c>
      <c r="D13" s="40">
        <v>156</v>
      </c>
      <c r="E13" s="41">
        <f t="shared" si="2"/>
        <v>660</v>
      </c>
      <c r="G13" s="42">
        <f t="shared" si="3"/>
        <v>8.0303030303030312</v>
      </c>
      <c r="H13" s="42">
        <f t="shared" si="0"/>
        <v>68.333333333333329</v>
      </c>
      <c r="I13" s="42">
        <f t="shared" si="1"/>
        <v>23.636363636363637</v>
      </c>
    </row>
    <row r="15" spans="1:10" ht="22.8">
      <c r="A15" s="43" t="s">
        <v>231</v>
      </c>
      <c r="B15" s="44"/>
      <c r="C15" s="45"/>
      <c r="D15" s="45"/>
      <c r="E15" s="45"/>
      <c r="F15" s="46"/>
    </row>
    <row r="16" spans="1:10" ht="15.6">
      <c r="A16" s="43" t="s">
        <v>232</v>
      </c>
      <c r="B16" s="47"/>
      <c r="C16" s="48"/>
      <c r="D16" s="48"/>
      <c r="E16" s="48"/>
      <c r="F16" s="49"/>
    </row>
    <row r="17" spans="1:6" ht="15.6">
      <c r="A17" s="50"/>
      <c r="B17" s="51"/>
      <c r="C17" s="52"/>
      <c r="D17" s="52"/>
      <c r="E17" s="52"/>
      <c r="F17" s="44"/>
    </row>
    <row r="18" spans="1:6" ht="15.6">
      <c r="A18" s="53" t="s">
        <v>233</v>
      </c>
      <c r="B18" s="51"/>
      <c r="C18" s="54"/>
      <c r="D18" s="54"/>
      <c r="E18" s="54"/>
      <c r="F18" s="47"/>
    </row>
    <row r="19" spans="1:6">
      <c r="A19" s="55" t="s">
        <v>234</v>
      </c>
      <c r="B19" s="51"/>
      <c r="C19" s="54"/>
      <c r="D19" s="54"/>
      <c r="E19" s="54"/>
      <c r="F19" s="51"/>
    </row>
    <row r="20" spans="1:6">
      <c r="A20" s="55"/>
      <c r="B20" s="51"/>
      <c r="C20" s="54" t="s">
        <v>235</v>
      </c>
      <c r="D20" s="54"/>
      <c r="E20" s="54"/>
      <c r="F20" s="49"/>
    </row>
    <row r="21" spans="1:6">
      <c r="A21" s="55"/>
      <c r="B21" s="51"/>
      <c r="C21" s="54"/>
      <c r="D21" s="54"/>
      <c r="E21" s="54"/>
      <c r="F21" s="49"/>
    </row>
    <row r="22" spans="1:6">
      <c r="A22" s="56" t="s">
        <v>236</v>
      </c>
      <c r="B22" s="51"/>
      <c r="C22" s="54"/>
      <c r="D22" s="54"/>
      <c r="E22" s="54"/>
      <c r="F22" s="49"/>
    </row>
    <row r="23" spans="1:6">
      <c r="A23" s="56"/>
      <c r="B23" s="51"/>
      <c r="C23" s="54" t="s">
        <v>237</v>
      </c>
      <c r="D23" s="54"/>
      <c r="E23" s="54"/>
      <c r="F23" s="49"/>
    </row>
    <row r="24" spans="1:6" ht="15" thickBot="1">
      <c r="A24" s="57"/>
      <c r="B24" s="51"/>
      <c r="C24" s="54"/>
      <c r="D24" s="54"/>
      <c r="E24" s="54"/>
      <c r="F24" s="49"/>
    </row>
    <row r="25" spans="1:6">
      <c r="A25" s="58" t="s">
        <v>238</v>
      </c>
      <c r="B25" s="59"/>
      <c r="C25" s="60" t="s">
        <v>239</v>
      </c>
      <c r="D25" s="60" t="s">
        <v>240</v>
      </c>
      <c r="E25" s="60" t="s">
        <v>241</v>
      </c>
      <c r="F25" s="61" t="s">
        <v>242</v>
      </c>
    </row>
    <row r="26" spans="1:6" ht="15.6">
      <c r="A26" s="62" t="s">
        <v>70</v>
      </c>
      <c r="B26" s="63"/>
      <c r="C26" s="64">
        <v>9.31</v>
      </c>
      <c r="D26" s="64">
        <v>17.760000000000002</v>
      </c>
      <c r="E26" s="65">
        <f t="shared" ref="E26:E29" si="4">D26-C26</f>
        <v>8.4500000000000011</v>
      </c>
      <c r="F26" s="66">
        <f t="shared" ref="F26:F29" si="5">4.7119*(E26*E26)-91.84336*E26+449.637</f>
        <v>10.002047749999917</v>
      </c>
    </row>
    <row r="27" spans="1:6" ht="15.6">
      <c r="A27" s="62" t="s">
        <v>89</v>
      </c>
      <c r="B27" s="67"/>
      <c r="C27" s="64">
        <v>9.49</v>
      </c>
      <c r="D27" s="64">
        <v>17.45</v>
      </c>
      <c r="E27" s="65">
        <f t="shared" si="4"/>
        <v>7.9599999999999991</v>
      </c>
      <c r="F27" s="66">
        <f t="shared" si="5"/>
        <v>17.117377439999984</v>
      </c>
    </row>
    <row r="28" spans="1:6" ht="15.6">
      <c r="A28" s="62" t="s">
        <v>107</v>
      </c>
      <c r="B28" s="68"/>
      <c r="C28" s="69">
        <v>9.1579999999999995</v>
      </c>
      <c r="D28" s="64">
        <v>17.420000000000002</v>
      </c>
      <c r="E28" s="65">
        <f t="shared" si="4"/>
        <v>8.2620000000000022</v>
      </c>
      <c r="F28" s="66">
        <f t="shared" si="5"/>
        <v>12.464488143599908</v>
      </c>
    </row>
    <row r="29" spans="1:6" ht="15.6">
      <c r="A29" s="62" t="s">
        <v>125</v>
      </c>
      <c r="B29" s="63"/>
      <c r="C29" s="64">
        <v>9.34</v>
      </c>
      <c r="D29" s="64">
        <v>17.09</v>
      </c>
      <c r="E29" s="65">
        <f t="shared" si="4"/>
        <v>7.75</v>
      </c>
      <c r="F29" s="66">
        <f t="shared" si="5"/>
        <v>20.859453749999943</v>
      </c>
    </row>
    <row r="30" spans="1:6" ht="15.6">
      <c r="A30" s="62" t="s">
        <v>143</v>
      </c>
      <c r="B30" s="70"/>
      <c r="C30" s="65">
        <v>9.5399999999999991</v>
      </c>
      <c r="D30" s="65">
        <v>17.53</v>
      </c>
      <c r="E30" s="65">
        <f>D30-C30</f>
        <v>7.990000000000002</v>
      </c>
      <c r="F30" s="66">
        <f>4.7119*(E30*E30)-91.84336*E30+449.637</f>
        <v>16.616720789999988</v>
      </c>
    </row>
    <row r="31" spans="1:6" ht="15.6">
      <c r="A31" s="62" t="s">
        <v>161</v>
      </c>
      <c r="B31" s="70"/>
      <c r="C31" s="65">
        <v>9.4499999999999993</v>
      </c>
      <c r="D31" s="65">
        <v>17.23</v>
      </c>
      <c r="E31" s="65">
        <f t="shared" ref="E31:E33" si="6">D31-C31</f>
        <v>7.7800000000000011</v>
      </c>
      <c r="F31" s="66">
        <f t="shared" ref="F31:F32" si="7">4.7119*(E31*E31)-91.84336*E31+449.637</f>
        <v>20.299427159999937</v>
      </c>
    </row>
    <row r="32" spans="1:6" ht="15.6">
      <c r="A32" s="62" t="s">
        <v>179</v>
      </c>
      <c r="B32" s="71"/>
      <c r="C32" s="72">
        <v>9.34</v>
      </c>
      <c r="D32" s="72">
        <v>17.510000000000002</v>
      </c>
      <c r="E32" s="65">
        <f t="shared" si="6"/>
        <v>8.1700000000000017</v>
      </c>
      <c r="F32" s="66">
        <f t="shared" si="7"/>
        <v>13.790890709999928</v>
      </c>
    </row>
    <row r="33" spans="1:6" ht="15.6">
      <c r="A33" s="62" t="s">
        <v>197</v>
      </c>
      <c r="B33" s="71"/>
      <c r="C33" s="72">
        <v>9.41</v>
      </c>
      <c r="D33" s="72">
        <v>17.21</v>
      </c>
      <c r="E33" s="65">
        <f t="shared" si="6"/>
        <v>7.8000000000000007</v>
      </c>
      <c r="F33" s="66">
        <f>4.7119*(E33*E33)-91.84336*E33+449.637</f>
        <v>19.93078799999995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13Corg</vt:lpstr>
      <vt:lpstr>RockEval</vt:lpstr>
      <vt:lpstr>Biostratigraphy</vt:lpstr>
      <vt:lpstr>XRD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 Jamart</dc:creator>
  <cp:keywords/>
  <dc:description/>
  <cp:lastModifiedBy>Valentin Jamart</cp:lastModifiedBy>
  <cp:revision/>
  <dcterms:created xsi:type="dcterms:W3CDTF">2023-06-22T09:04:14Z</dcterms:created>
  <dcterms:modified xsi:type="dcterms:W3CDTF">2025-08-28T15:20:23Z</dcterms:modified>
  <cp:category/>
  <cp:contentStatus/>
</cp:coreProperties>
</file>