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niversity Projects\PHd\Paper 1 - hybrid multicopter\1. take-off weight estimation\"/>
    </mc:Choice>
  </mc:AlternateContent>
  <xr:revisionPtr revIDLastSave="0" documentId="13_ncr:1_{8B0C04C6-4FC8-412A-B0FD-359511D4B64F}" xr6:coauthVersionLast="47" xr6:coauthVersionMax="47" xr10:uidLastSave="{00000000-0000-0000-0000-000000000000}"/>
  <bookViews>
    <workbookView xWindow="-110" yWindow="-110" windowWidth="19420" windowHeight="11500" xr2:uid="{38B2D21F-8C6F-42D5-A0E2-E5889F6B02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" l="1"/>
  <c r="D3" i="1"/>
  <c r="D10" i="1"/>
  <c r="D14" i="1"/>
  <c r="D21" i="1"/>
  <c r="D25" i="1"/>
  <c r="D30" i="1"/>
  <c r="D6" i="1"/>
  <c r="D20" i="1"/>
  <c r="D23" i="1"/>
  <c r="D29" i="1"/>
  <c r="D3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<sst xmlns="http://schemas.openxmlformats.org/spreadsheetml/2006/main" count="84" uniqueCount="42">
  <si>
    <t>UAV Model</t>
  </si>
  <si>
    <t>Quaternium HYBRiX 2.1</t>
  </si>
  <si>
    <t>Foxtech THEA 140 Hybrid Pro</t>
  </si>
  <si>
    <t>Foxtech Thor 210 Hybrid Hex</t>
  </si>
  <si>
    <t>Skyfront Perimeter 8+</t>
  </si>
  <si>
    <t>Harris Aerial Carrier H6 Hybrid</t>
  </si>
  <si>
    <t>YANGDA YD6-1600L Hybrid Hex</t>
  </si>
  <si>
    <t>Top Flight Airborg H8 10K</t>
  </si>
  <si>
    <t>AAC HAMR (Hybrid Advanced MR)</t>
  </si>
  <si>
    <t>Parallel Flight Firefly</t>
  </si>
  <si>
    <t>Aerodimension ZEUS OCTO 8</t>
  </si>
  <si>
    <t>Source</t>
  </si>
  <si>
    <t>Skyfront</t>
  </si>
  <si>
    <t>Top Flight</t>
  </si>
  <si>
    <t>Advanced Aircraft Co.</t>
  </si>
  <si>
    <t>Aerodimension</t>
  </si>
  <si>
    <t>MTOW (kg)</t>
  </si>
  <si>
    <t>Number</t>
  </si>
  <si>
    <t>Payload (kg)</t>
  </si>
  <si>
    <t>Foxtech Gaia 160 Elite Pro</t>
  </si>
  <si>
    <t>https://www.foxtechfpv.com/gaia-160-elite-pro-2400w-hybrid-drone.html?srsltid=AfmBOorTr3mrmaqRXBhHhMm-7AY8k72Mhc7VlYU9GfFNZ8FWjal07te6</t>
  </si>
  <si>
    <t>HXF16</t>
  </si>
  <si>
    <t>HXF22 </t>
  </si>
  <si>
    <t xml:space="preserve">https://www.industry-drones.com/sale-36479893-4-axis-4-rotors-4l-gasoline-tank-hybrid-drone-uav-agricultural-spraying-pest-control-hxf22.html </t>
  </si>
  <si>
    <t xml:space="preserve">https://www.industry-drones.com/sale-36474071-5km-45min-multi-rotary-hybrid-drone-image-transmission-16l-pesticide-box-80hectare-h-agri-drones-hxf.html </t>
  </si>
  <si>
    <t xml:space="preserve">https://content.ilabsolutions.com/wp-content/uploads/2019/10/Quaternium-Hybrix.20-Technical-Datasheet.pdf </t>
  </si>
  <si>
    <t>https://www.gpsworld.com/hybrix-multirotor-uav-flies-non-stop-for-8-hours/</t>
  </si>
  <si>
    <t>Quaternium HYBRiX 20</t>
  </si>
  <si>
    <t xml:space="preserve">https://www.foxtechfpv.com/product/agriculture/THEA140-manual-en-190129.pdf?srsltid=AfmBOooD77H6cQLSd-98LFnx6f_zif4ho0P-1exZb0AcjuPCD_rDVbbO </t>
  </si>
  <si>
    <t xml:space="preserve">https://manuals.plus/tag/thor-210-hybrid-hexacopter#:~:text=user%20manual,all%20of%20your%20professional%20needs </t>
  </si>
  <si>
    <t>Pegasus Aeronautics G15 SENTINEL</t>
  </si>
  <si>
    <t xml:space="preserve">https://www.pegasusaero.ca/g15-sentinel </t>
  </si>
  <si>
    <t xml:space="preserve">Avartek Boxer Hybrid Drone </t>
  </si>
  <si>
    <t>https://avartek.fi/#features</t>
  </si>
  <si>
    <t>AAC HYBRID ADVANCED MULTI-ROTOR (HAMR)</t>
  </si>
  <si>
    <t>https://www.pegasusaero.ca/new-page-1</t>
  </si>
  <si>
    <t>THEA HEX</t>
  </si>
  <si>
    <t xml:space="preserve">https://www.foxtechfpv.com/thea-hex-hybrid-industrial-drone.html#yt_tab_products1/ </t>
  </si>
  <si>
    <t xml:space="preserve">Parallel Flight
https://dronedj.com/2022/01/04/firefly-really-heavy-lift-drone-boasts-mega-endurance-too/#:~:text=For%20starters%2C%20it%20weighs%20in%20at%20120%20lbs. </t>
  </si>
  <si>
    <t xml:space="preserve">https://harrisaerial.com/wp-content/uploads/2025/01/H6-EFI-with-cnav.pdf </t>
  </si>
  <si>
    <t xml:space="preserve">https://www.yangdaonline.com/yangda-yd6-1600l-gas-electric-hybrid-hexacopter/#:~:text=payload </t>
  </si>
  <si>
    <t>Flight Endurance (Hours)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</si>
</sst>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wrapText="1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arallelflight.com/" TargetMode="External"/><Relationship Id="rId13" Type="http://schemas.openxmlformats.org/officeDocument/2006/relationships/hyperlink" Target="https://content.ilabsolutions.com/wp-content/uploads/2019/10/Quaternium-Hybrix.20-Technical-Datasheet.pdf" TargetMode="External"/><Relationship Id="rId18" Type="http://schemas.openxmlformats.org/officeDocument/2006/relationships/hyperlink" Target="https://www.foxtechfpv.com/thea-hex-hybrid-industrial-drone.html" TargetMode="External"/><Relationship Id="rId3" Type="http://schemas.openxmlformats.org/officeDocument/2006/relationships/hyperlink" Target="https://skyfront.com/perimeter-8" TargetMode="External"/><Relationship Id="rId21" Type="http://schemas.openxmlformats.org/officeDocument/2006/relationships/hyperlink" Target="https://www.yangdaonline.com/yangda-yd6-1600l-gas-electric-hybrid-hexacopter/" TargetMode="External"/><Relationship Id="rId7" Type="http://schemas.openxmlformats.org/officeDocument/2006/relationships/hyperlink" Target="https://advancedaircraftcompany.com/" TargetMode="External"/><Relationship Id="rId12" Type="http://schemas.openxmlformats.org/officeDocument/2006/relationships/hyperlink" Target="https://www.aerodimension.com/new-products/ready-to-fly-heavy-lift-octocopter-uav-lfkf3" TargetMode="External"/><Relationship Id="rId17" Type="http://schemas.openxmlformats.org/officeDocument/2006/relationships/hyperlink" Target="https://www.pegasusaero.ca/g15-sentinel" TargetMode="External"/><Relationship Id="rId2" Type="http://schemas.openxmlformats.org/officeDocument/2006/relationships/hyperlink" Target="https://skyfront.com/perimeter-8" TargetMode="External"/><Relationship Id="rId16" Type="http://schemas.openxmlformats.org/officeDocument/2006/relationships/hyperlink" Target="https://manuals.plus/tag/thor-210-hybrid-hexacopter" TargetMode="External"/><Relationship Id="rId20" Type="http://schemas.openxmlformats.org/officeDocument/2006/relationships/hyperlink" Target="https://www.foxtechfpv.com/thea-hex-hybrid-industrial-drone.html" TargetMode="External"/><Relationship Id="rId1" Type="http://schemas.openxmlformats.org/officeDocument/2006/relationships/hyperlink" Target="https://skyfront.com/perimeter-8" TargetMode="External"/><Relationship Id="rId6" Type="http://schemas.openxmlformats.org/officeDocument/2006/relationships/hyperlink" Target="https://www.topflighttech.com/" TargetMode="External"/><Relationship Id="rId11" Type="http://schemas.openxmlformats.org/officeDocument/2006/relationships/hyperlink" Target="https://www.industry-drones.com/sale-36474071-5km-45min-multi-rotary-hybrid-drone-image-transmission-16l-pesticide-box-80hectare-h-agri-drones-hxf.html" TargetMode="External"/><Relationship Id="rId24" Type="http://schemas.openxmlformats.org/officeDocument/2006/relationships/hyperlink" Target="https://harrisaerial.com/wp-content/uploads/2025/01/H6-EFI-with-cnav.pdf" TargetMode="External"/><Relationship Id="rId5" Type="http://schemas.openxmlformats.org/officeDocument/2006/relationships/hyperlink" Target="https://www.topflighttech.com/" TargetMode="External"/><Relationship Id="rId15" Type="http://schemas.openxmlformats.org/officeDocument/2006/relationships/hyperlink" Target="https://www.foxtechfpv.com/product/agriculture/THEA140-manual-en-190129.pdf?srsltid=AfmBOooD77H6cQLSd-98LFnx6f_zif4ho0P-1exZb0AcjuPCD_rDVbbO" TargetMode="External"/><Relationship Id="rId23" Type="http://schemas.openxmlformats.org/officeDocument/2006/relationships/hyperlink" Target="https://harrisaerial.com/wp-content/uploads/2025/01/H6-EFI-with-cnav.pdf" TargetMode="External"/><Relationship Id="rId10" Type="http://schemas.openxmlformats.org/officeDocument/2006/relationships/hyperlink" Target="https://www.industry-drones.com/sale-36479893-4-axis-4-rotors-4l-gasoline-tank-hybrid-drone-uav-agricultural-spraying-pest-control-hxf22.html" TargetMode="External"/><Relationship Id="rId19" Type="http://schemas.openxmlformats.org/officeDocument/2006/relationships/hyperlink" Target="https://www.foxtechfpv.com/thea-hex-hybrid-industrial-drone.html" TargetMode="External"/><Relationship Id="rId4" Type="http://schemas.openxmlformats.org/officeDocument/2006/relationships/hyperlink" Target="https://skyfront.com/perimeter-8" TargetMode="External"/><Relationship Id="rId9" Type="http://schemas.openxmlformats.org/officeDocument/2006/relationships/hyperlink" Target="https://www.foxtechfpv.com/gaia-160-elite-pro-2400w-hybrid-drone.html?srsltid=AfmBOorTr3mrmaqRXBhHhMm-7AY8k72Mhc7VlYU9GfFNZ8FWjal07te6" TargetMode="External"/><Relationship Id="rId14" Type="http://schemas.openxmlformats.org/officeDocument/2006/relationships/hyperlink" Target="https://www.gpsworld.com/hybrix-multirotor-uav-flies-non-stop-for-8-hours/" TargetMode="External"/><Relationship Id="rId22" Type="http://schemas.openxmlformats.org/officeDocument/2006/relationships/hyperlink" Target="https://harrisaerial.com/wp-content/uploads/2025/01/H6-EFI-with-cna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5AD0A-9F06-4799-9873-F8BAB8E80378}">
  <dimension ref="A1:F74"/>
  <sheetViews>
    <sheetView tabSelected="1" zoomScale="70" zoomScaleNormal="70" workbookViewId="0">
      <pane ySplit="1" topLeftCell="A16" activePane="bottomLeft" state="frozen"/>
      <selection pane="bottomLeft" activeCell="C1" sqref="C1"/>
    </sheetView>
  </sheetViews>
  <sheetFormatPr defaultRowHeight="14.5" x14ac:dyDescent="0.35"/>
  <cols>
    <col min="2" max="2" width="18.26953125" customWidth="1"/>
    <col min="3" max="3" width="10.81640625" bestFit="1" customWidth="1"/>
    <col min="4" max="4" width="17.26953125" customWidth="1"/>
    <col min="5" max="5" width="13.08984375" customWidth="1"/>
    <col min="6" max="6" width="40.36328125" customWidth="1"/>
    <col min="13" max="13" width="14.26953125" customWidth="1"/>
  </cols>
  <sheetData>
    <row r="1" spans="1:6" ht="43" customHeight="1" x14ac:dyDescent="0.35">
      <c r="A1" s="2" t="s">
        <v>17</v>
      </c>
      <c r="B1" s="2" t="s">
        <v>0</v>
      </c>
      <c r="C1" s="2" t="s">
        <v>16</v>
      </c>
      <c r="D1" s="2" t="s">
        <v>41</v>
      </c>
      <c r="E1" s="2" t="s">
        <v>18</v>
      </c>
      <c r="F1" s="2" t="s">
        <v>11</v>
      </c>
    </row>
    <row r="2" spans="1:6" ht="58" x14ac:dyDescent="0.35">
      <c r="A2" s="1">
        <v>1</v>
      </c>
      <c r="B2" s="2" t="s">
        <v>2</v>
      </c>
      <c r="C2" s="1">
        <v>23</v>
      </c>
      <c r="D2" s="6">
        <v>0.5</v>
      </c>
      <c r="E2" s="1">
        <v>9.1999999999999993</v>
      </c>
      <c r="F2" s="3" t="s">
        <v>28</v>
      </c>
    </row>
    <row r="3" spans="1:6" ht="29" x14ac:dyDescent="0.35">
      <c r="A3" s="1">
        <f>A2+1</f>
        <v>2</v>
      </c>
      <c r="B3" s="2" t="s">
        <v>32</v>
      </c>
      <c r="C3" s="1">
        <v>27</v>
      </c>
      <c r="D3" s="6">
        <f>41/60</f>
        <v>0.68333333333333335</v>
      </c>
      <c r="E3" s="1">
        <v>8</v>
      </c>
      <c r="F3" s="3" t="s">
        <v>33</v>
      </c>
    </row>
    <row r="4" spans="1:6" ht="58" x14ac:dyDescent="0.35">
      <c r="A4" s="1">
        <f>1+A3</f>
        <v>3</v>
      </c>
      <c r="B4" s="2" t="s">
        <v>21</v>
      </c>
      <c r="C4" s="1">
        <v>45</v>
      </c>
      <c r="D4" s="6">
        <v>0.75</v>
      </c>
      <c r="E4" s="1">
        <v>16</v>
      </c>
      <c r="F4" s="3" t="s">
        <v>24</v>
      </c>
    </row>
    <row r="5" spans="1:6" ht="58" x14ac:dyDescent="0.35">
      <c r="A5" s="1">
        <f>1+A4</f>
        <v>4</v>
      </c>
      <c r="B5" s="2" t="s">
        <v>22</v>
      </c>
      <c r="C5" s="1">
        <v>57</v>
      </c>
      <c r="D5" s="6">
        <v>0.75</v>
      </c>
      <c r="E5" s="1">
        <v>22</v>
      </c>
      <c r="F5" s="3" t="s">
        <v>23</v>
      </c>
    </row>
    <row r="6" spans="1:6" ht="29" x14ac:dyDescent="0.35">
      <c r="A6" s="1">
        <f>A5+1</f>
        <v>5</v>
      </c>
      <c r="B6" s="2" t="s">
        <v>32</v>
      </c>
      <c r="C6" s="1">
        <v>25</v>
      </c>
      <c r="D6" s="6">
        <f>5/6</f>
        <v>0.83333333333333337</v>
      </c>
      <c r="E6" s="1">
        <v>6</v>
      </c>
      <c r="F6" s="3" t="s">
        <v>33</v>
      </c>
    </row>
    <row r="7" spans="1:6" ht="29" x14ac:dyDescent="0.35">
      <c r="A7" s="1">
        <f>A6+1</f>
        <v>6</v>
      </c>
      <c r="B7" s="2" t="s">
        <v>4</v>
      </c>
      <c r="C7" s="1">
        <v>26</v>
      </c>
      <c r="D7" s="6">
        <v>1</v>
      </c>
      <c r="E7" s="1">
        <v>10</v>
      </c>
      <c r="F7" s="3" t="s">
        <v>12</v>
      </c>
    </row>
    <row r="8" spans="1:6" ht="29" x14ac:dyDescent="0.35">
      <c r="A8" s="1">
        <f>1+A7</f>
        <v>7</v>
      </c>
      <c r="B8" s="2" t="s">
        <v>5</v>
      </c>
      <c r="C8" s="1">
        <v>25</v>
      </c>
      <c r="D8" s="6">
        <v>1</v>
      </c>
      <c r="E8" s="1">
        <v>6</v>
      </c>
      <c r="F8" s="3" t="s">
        <v>39</v>
      </c>
    </row>
    <row r="9" spans="1:6" ht="29" x14ac:dyDescent="0.35">
      <c r="A9" s="1">
        <f>1+A8</f>
        <v>8</v>
      </c>
      <c r="B9" s="2" t="s">
        <v>7</v>
      </c>
      <c r="C9" s="1">
        <v>50</v>
      </c>
      <c r="D9" s="6">
        <v>1</v>
      </c>
      <c r="E9" s="1">
        <v>10</v>
      </c>
      <c r="F9" s="3" t="s">
        <v>13</v>
      </c>
    </row>
    <row r="10" spans="1:6" ht="29" x14ac:dyDescent="0.35">
      <c r="A10" s="1">
        <f>A9+1</f>
        <v>9</v>
      </c>
      <c r="B10" s="2" t="s">
        <v>32</v>
      </c>
      <c r="C10" s="1">
        <v>27</v>
      </c>
      <c r="D10" s="6">
        <f>1+12/60</f>
        <v>1.2</v>
      </c>
      <c r="E10" s="1">
        <v>7</v>
      </c>
      <c r="F10" s="3" t="s">
        <v>33</v>
      </c>
    </row>
    <row r="11" spans="1:6" ht="29" x14ac:dyDescent="0.35">
      <c r="A11" s="1">
        <f>A10+1</f>
        <v>10</v>
      </c>
      <c r="B11" s="2" t="s">
        <v>32</v>
      </c>
      <c r="C11" s="1">
        <v>25</v>
      </c>
      <c r="D11" s="6">
        <v>1.5</v>
      </c>
      <c r="E11" s="1">
        <v>5</v>
      </c>
      <c r="F11" s="3" t="s">
        <v>33</v>
      </c>
    </row>
    <row r="12" spans="1:6" ht="29" x14ac:dyDescent="0.35">
      <c r="A12" s="1">
        <f>1+A11</f>
        <v>11</v>
      </c>
      <c r="B12" s="2" t="s">
        <v>5</v>
      </c>
      <c r="C12" s="1">
        <v>25</v>
      </c>
      <c r="D12" s="6">
        <v>1.5</v>
      </c>
      <c r="E12" s="1">
        <v>5</v>
      </c>
      <c r="F12" s="3" t="s">
        <v>39</v>
      </c>
    </row>
    <row r="13" spans="1:6" ht="72.5" x14ac:dyDescent="0.35">
      <c r="A13" s="1">
        <f>1+A12</f>
        <v>12</v>
      </c>
      <c r="B13" s="2" t="s">
        <v>9</v>
      </c>
      <c r="C13" s="1">
        <v>54.4</v>
      </c>
      <c r="D13" s="6">
        <v>1.6</v>
      </c>
      <c r="E13" s="1">
        <v>45</v>
      </c>
      <c r="F13" s="3" t="s">
        <v>38</v>
      </c>
    </row>
    <row r="14" spans="1:6" ht="29" x14ac:dyDescent="0.35">
      <c r="A14" s="1">
        <f>A13+1</f>
        <v>13</v>
      </c>
      <c r="B14" s="2" t="s">
        <v>32</v>
      </c>
      <c r="C14" s="1">
        <v>27</v>
      </c>
      <c r="D14" s="6">
        <f>1.75</f>
        <v>1.75</v>
      </c>
      <c r="E14" s="1">
        <v>6</v>
      </c>
      <c r="F14" s="3" t="s">
        <v>33</v>
      </c>
    </row>
    <row r="15" spans="1:6" ht="43.5" x14ac:dyDescent="0.35">
      <c r="A15" s="1">
        <f>A14+1</f>
        <v>14</v>
      </c>
      <c r="B15" s="2" t="s">
        <v>27</v>
      </c>
      <c r="C15" s="1">
        <v>20</v>
      </c>
      <c r="D15" s="6">
        <v>2</v>
      </c>
      <c r="E15" s="1">
        <v>2</v>
      </c>
      <c r="F15" s="3" t="s">
        <v>25</v>
      </c>
    </row>
    <row r="16" spans="1:6" ht="29" x14ac:dyDescent="0.35">
      <c r="A16" s="1">
        <f>A15+1</f>
        <v>15</v>
      </c>
      <c r="B16" s="2" t="s">
        <v>4</v>
      </c>
      <c r="C16" s="1">
        <v>26</v>
      </c>
      <c r="D16" s="6">
        <v>2</v>
      </c>
      <c r="E16" s="1">
        <v>7.5</v>
      </c>
      <c r="F16" s="3" t="s">
        <v>12</v>
      </c>
    </row>
    <row r="17" spans="1:6" ht="43.5" x14ac:dyDescent="0.35">
      <c r="A17" s="1">
        <f>1+A16</f>
        <v>16</v>
      </c>
      <c r="B17" s="2" t="s">
        <v>6</v>
      </c>
      <c r="C17" s="1">
        <v>31.6</v>
      </c>
      <c r="D17" s="6">
        <v>2</v>
      </c>
      <c r="E17" s="1">
        <v>5</v>
      </c>
      <c r="F17" s="3" t="s">
        <v>40</v>
      </c>
    </row>
    <row r="18" spans="1:6" ht="29" x14ac:dyDescent="0.35">
      <c r="A18" s="1">
        <f>1+A17</f>
        <v>17</v>
      </c>
      <c r="B18" s="2" t="s">
        <v>7</v>
      </c>
      <c r="C18" s="1">
        <v>50</v>
      </c>
      <c r="D18" s="6">
        <v>2</v>
      </c>
      <c r="E18" s="1">
        <v>4</v>
      </c>
      <c r="F18" s="3" t="s">
        <v>13</v>
      </c>
    </row>
    <row r="19" spans="1:6" ht="29" x14ac:dyDescent="0.35">
      <c r="A19" s="1">
        <f>1+A18</f>
        <v>18</v>
      </c>
      <c r="B19" s="2" t="s">
        <v>36</v>
      </c>
      <c r="C19" s="1">
        <v>22</v>
      </c>
      <c r="D19" s="6">
        <v>2</v>
      </c>
      <c r="E19" s="1">
        <v>5</v>
      </c>
      <c r="F19" s="4" t="s">
        <v>37</v>
      </c>
    </row>
    <row r="20" spans="1:6" ht="29" x14ac:dyDescent="0.35">
      <c r="A20" s="1">
        <f t="shared" ref="A20:A26" si="0">A19+1</f>
        <v>19</v>
      </c>
      <c r="B20" s="2" t="s">
        <v>32</v>
      </c>
      <c r="C20" s="1">
        <v>25</v>
      </c>
      <c r="D20" s="6">
        <f>2+12/60</f>
        <v>2.2000000000000002</v>
      </c>
      <c r="E20" s="1">
        <v>4</v>
      </c>
      <c r="F20" s="3" t="s">
        <v>33</v>
      </c>
    </row>
    <row r="21" spans="1:6" ht="29" x14ac:dyDescent="0.35">
      <c r="A21" s="1">
        <f t="shared" si="0"/>
        <v>20</v>
      </c>
      <c r="B21" s="2" t="s">
        <v>32</v>
      </c>
      <c r="C21" s="1">
        <v>27</v>
      </c>
      <c r="D21" s="6">
        <f>2+24/60</f>
        <v>2.4</v>
      </c>
      <c r="E21" s="1">
        <v>5</v>
      </c>
      <c r="F21" s="3" t="s">
        <v>33</v>
      </c>
    </row>
    <row r="22" spans="1:6" ht="43.5" x14ac:dyDescent="0.35">
      <c r="A22" s="1">
        <f t="shared" si="0"/>
        <v>21</v>
      </c>
      <c r="B22" s="2" t="s">
        <v>3</v>
      </c>
      <c r="C22" s="1">
        <v>56</v>
      </c>
      <c r="D22" s="6">
        <v>2.5</v>
      </c>
      <c r="E22" s="1">
        <v>10</v>
      </c>
      <c r="F22" s="3" t="s">
        <v>29</v>
      </c>
    </row>
    <row r="23" spans="1:6" ht="29" x14ac:dyDescent="0.35">
      <c r="A23" s="1">
        <f t="shared" si="0"/>
        <v>22</v>
      </c>
      <c r="B23" s="2" t="s">
        <v>32</v>
      </c>
      <c r="C23" s="1">
        <v>25</v>
      </c>
      <c r="D23" s="6">
        <f>2+55/60</f>
        <v>2.9166666666666665</v>
      </c>
      <c r="E23" s="1">
        <v>3</v>
      </c>
      <c r="F23" s="3" t="s">
        <v>33</v>
      </c>
    </row>
    <row r="24" spans="1:6" ht="29" x14ac:dyDescent="0.35">
      <c r="A24" s="1">
        <f t="shared" si="0"/>
        <v>23</v>
      </c>
      <c r="B24" s="2" t="s">
        <v>4</v>
      </c>
      <c r="C24" s="1">
        <v>26</v>
      </c>
      <c r="D24" s="6">
        <v>3</v>
      </c>
      <c r="E24" s="1">
        <v>5</v>
      </c>
      <c r="F24" s="3" t="s">
        <v>12</v>
      </c>
    </row>
    <row r="25" spans="1:6" ht="29" x14ac:dyDescent="0.35">
      <c r="A25" s="1">
        <f t="shared" si="0"/>
        <v>24</v>
      </c>
      <c r="B25" s="2" t="s">
        <v>32</v>
      </c>
      <c r="C25" s="1">
        <v>27</v>
      </c>
      <c r="D25" s="6">
        <f>3+5/60</f>
        <v>3.0833333333333335</v>
      </c>
      <c r="E25" s="1">
        <v>4</v>
      </c>
      <c r="F25" s="3" t="s">
        <v>33</v>
      </c>
    </row>
    <row r="26" spans="1:6" ht="43.5" x14ac:dyDescent="0.35">
      <c r="A26" s="1">
        <f t="shared" si="0"/>
        <v>25</v>
      </c>
      <c r="B26" s="2" t="s">
        <v>34</v>
      </c>
      <c r="C26" s="1">
        <v>18.149999999999999</v>
      </c>
      <c r="D26" s="6">
        <v>3.5</v>
      </c>
      <c r="E26" s="1">
        <v>0</v>
      </c>
      <c r="F26" s="3" t="s">
        <v>35</v>
      </c>
    </row>
    <row r="27" spans="1:6" ht="29" x14ac:dyDescent="0.35">
      <c r="A27" s="1">
        <f>1+A26</f>
        <v>26</v>
      </c>
      <c r="B27" s="2" t="s">
        <v>8</v>
      </c>
      <c r="C27" s="1">
        <v>18</v>
      </c>
      <c r="D27" s="6">
        <v>3.5</v>
      </c>
      <c r="E27" s="1">
        <v>2.7</v>
      </c>
      <c r="F27" s="3" t="s">
        <v>14</v>
      </c>
    </row>
    <row r="28" spans="1:6" ht="58" x14ac:dyDescent="0.35">
      <c r="A28" s="1">
        <f>1+A27</f>
        <v>27</v>
      </c>
      <c r="B28" s="2" t="s">
        <v>19</v>
      </c>
      <c r="C28" s="1">
        <v>19.7</v>
      </c>
      <c r="D28" s="6">
        <v>3.5</v>
      </c>
      <c r="E28" s="1">
        <v>0</v>
      </c>
      <c r="F28" s="3" t="s">
        <v>20</v>
      </c>
    </row>
    <row r="29" spans="1:6" ht="29" x14ac:dyDescent="0.35">
      <c r="A29" s="1">
        <f t="shared" ref="A29:A34" si="1">A28+1</f>
        <v>28</v>
      </c>
      <c r="B29" s="2" t="s">
        <v>32</v>
      </c>
      <c r="C29" s="1">
        <v>25</v>
      </c>
      <c r="D29" s="6">
        <f>3.75</f>
        <v>3.75</v>
      </c>
      <c r="E29" s="1">
        <v>2</v>
      </c>
      <c r="F29" s="3" t="s">
        <v>33</v>
      </c>
    </row>
    <row r="30" spans="1:6" ht="29" x14ac:dyDescent="0.35">
      <c r="A30" s="1">
        <f t="shared" si="1"/>
        <v>29</v>
      </c>
      <c r="B30" s="2" t="s">
        <v>32</v>
      </c>
      <c r="C30" s="1">
        <v>27</v>
      </c>
      <c r="D30" s="6">
        <f>3+5/6</f>
        <v>3.8333333333333335</v>
      </c>
      <c r="E30" s="1">
        <v>3</v>
      </c>
      <c r="F30" s="3" t="s">
        <v>33</v>
      </c>
    </row>
    <row r="31" spans="1:6" ht="29" x14ac:dyDescent="0.35">
      <c r="A31" s="1">
        <f t="shared" si="1"/>
        <v>30</v>
      </c>
      <c r="B31" s="2" t="s">
        <v>32</v>
      </c>
      <c r="C31" s="1">
        <v>27</v>
      </c>
      <c r="D31" s="6">
        <v>4.5</v>
      </c>
      <c r="E31" s="1">
        <v>2</v>
      </c>
      <c r="F31" s="3" t="s">
        <v>33</v>
      </c>
    </row>
    <row r="32" spans="1:6" ht="29" x14ac:dyDescent="0.35">
      <c r="A32" s="1">
        <f t="shared" si="1"/>
        <v>31</v>
      </c>
      <c r="B32" s="2" t="s">
        <v>32</v>
      </c>
      <c r="C32" s="1">
        <v>25</v>
      </c>
      <c r="D32" s="6">
        <f>4+5/6</f>
        <v>4.833333333333333</v>
      </c>
      <c r="E32" s="1">
        <v>1</v>
      </c>
      <c r="F32" s="3" t="s">
        <v>33</v>
      </c>
    </row>
    <row r="33" spans="1:6" ht="29" x14ac:dyDescent="0.35">
      <c r="A33" s="1">
        <f t="shared" si="1"/>
        <v>32</v>
      </c>
      <c r="B33" s="2" t="s">
        <v>30</v>
      </c>
      <c r="C33" s="1">
        <v>25</v>
      </c>
      <c r="D33" s="6">
        <v>5</v>
      </c>
      <c r="E33" s="1">
        <v>0</v>
      </c>
      <c r="F33" s="3" t="s">
        <v>31</v>
      </c>
    </row>
    <row r="34" spans="1:6" ht="29" x14ac:dyDescent="0.35">
      <c r="A34" s="1">
        <f t="shared" si="1"/>
        <v>33</v>
      </c>
      <c r="B34" s="2" t="s">
        <v>4</v>
      </c>
      <c r="C34" s="1">
        <v>26</v>
      </c>
      <c r="D34" s="6">
        <v>5</v>
      </c>
      <c r="E34" s="1">
        <v>0</v>
      </c>
      <c r="F34" s="3" t="s">
        <v>12</v>
      </c>
    </row>
    <row r="35" spans="1:6" ht="29" x14ac:dyDescent="0.35">
      <c r="A35" s="1">
        <f>1+A34</f>
        <v>34</v>
      </c>
      <c r="B35" s="2" t="s">
        <v>10</v>
      </c>
      <c r="C35" s="1">
        <v>22.7</v>
      </c>
      <c r="D35" s="6">
        <v>5</v>
      </c>
      <c r="E35" s="1">
        <v>0</v>
      </c>
      <c r="F35" s="3" t="s">
        <v>15</v>
      </c>
    </row>
    <row r="36" spans="1:6" ht="29" x14ac:dyDescent="0.35">
      <c r="A36" s="1">
        <f>A35+1</f>
        <v>35</v>
      </c>
      <c r="B36" s="2" t="s">
        <v>32</v>
      </c>
      <c r="C36" s="1">
        <v>27</v>
      </c>
      <c r="D36" s="6">
        <v>5.25</v>
      </c>
      <c r="E36" s="1">
        <v>1</v>
      </c>
      <c r="F36" s="3" t="s">
        <v>33</v>
      </c>
    </row>
    <row r="37" spans="1:6" ht="29" x14ac:dyDescent="0.35">
      <c r="A37" s="1">
        <f>1+A36</f>
        <v>36</v>
      </c>
      <c r="B37" s="2" t="s">
        <v>5</v>
      </c>
      <c r="C37" s="1">
        <v>25</v>
      </c>
      <c r="D37" s="6">
        <v>6</v>
      </c>
      <c r="E37" s="1">
        <v>0</v>
      </c>
      <c r="F37" s="3" t="s">
        <v>39</v>
      </c>
    </row>
    <row r="38" spans="1:6" ht="29" x14ac:dyDescent="0.35">
      <c r="A38" s="1">
        <f>1+A37</f>
        <v>37</v>
      </c>
      <c r="B38" s="2" t="s">
        <v>36</v>
      </c>
      <c r="C38" s="5">
        <v>22</v>
      </c>
      <c r="D38" s="6">
        <v>6</v>
      </c>
      <c r="E38" s="1">
        <v>1</v>
      </c>
      <c r="F38" s="4" t="s">
        <v>37</v>
      </c>
    </row>
    <row r="39" spans="1:6" ht="29" x14ac:dyDescent="0.35">
      <c r="A39" s="1">
        <f>1+A38</f>
        <v>38</v>
      </c>
      <c r="B39" s="2" t="s">
        <v>36</v>
      </c>
      <c r="C39" s="5">
        <v>22</v>
      </c>
      <c r="D39" s="6">
        <v>7</v>
      </c>
      <c r="E39" s="1">
        <v>0</v>
      </c>
      <c r="F39" s="4" t="s">
        <v>37</v>
      </c>
    </row>
    <row r="40" spans="1:6" ht="29" x14ac:dyDescent="0.35">
      <c r="A40" s="1">
        <f>A39+1</f>
        <v>39</v>
      </c>
      <c r="B40" s="2" t="s">
        <v>1</v>
      </c>
      <c r="C40" s="1">
        <v>25</v>
      </c>
      <c r="D40" s="6">
        <v>8.16</v>
      </c>
      <c r="E40" s="1">
        <v>0</v>
      </c>
      <c r="F40" s="3" t="s">
        <v>26</v>
      </c>
    </row>
    <row r="41" spans="1:6" x14ac:dyDescent="0.35">
      <c r="A41" s="1"/>
      <c r="B41" s="2"/>
      <c r="D41" s="1"/>
      <c r="E41" s="1"/>
    </row>
    <row r="42" spans="1:6" x14ac:dyDescent="0.35">
      <c r="A42" s="1"/>
      <c r="B42" s="2"/>
      <c r="C42" s="1"/>
      <c r="D42" s="1"/>
      <c r="E42" s="1"/>
    </row>
    <row r="43" spans="1:6" x14ac:dyDescent="0.35">
      <c r="A43" s="1"/>
      <c r="B43" s="2"/>
      <c r="C43" s="1"/>
      <c r="D43" s="1"/>
      <c r="E43" s="1"/>
    </row>
    <row r="44" spans="1:6" x14ac:dyDescent="0.35">
      <c r="A44" s="1"/>
      <c r="B44" s="2"/>
      <c r="C44" s="1"/>
      <c r="D44" s="1"/>
      <c r="E44" s="1"/>
    </row>
    <row r="45" spans="1:6" x14ac:dyDescent="0.35">
      <c r="A45" s="1"/>
      <c r="B45" s="2"/>
      <c r="C45" s="1"/>
      <c r="D45" s="1"/>
      <c r="E45" s="1"/>
    </row>
    <row r="46" spans="1:6" x14ac:dyDescent="0.35">
      <c r="A46" s="1"/>
      <c r="B46" s="2"/>
      <c r="C46" s="1"/>
      <c r="D46" s="1"/>
      <c r="E46" s="1"/>
    </row>
    <row r="47" spans="1:6" x14ac:dyDescent="0.35">
      <c r="A47" s="1"/>
      <c r="B47" s="2"/>
      <c r="C47" s="1"/>
      <c r="D47" s="1"/>
      <c r="E47" s="1"/>
    </row>
    <row r="48" spans="1:6" x14ac:dyDescent="0.35">
      <c r="A48" s="1"/>
      <c r="B48" s="2"/>
      <c r="C48" s="1"/>
      <c r="D48" s="1"/>
      <c r="E48" s="1"/>
    </row>
    <row r="49" spans="1:5" x14ac:dyDescent="0.35">
      <c r="A49" s="1"/>
      <c r="B49" s="2"/>
      <c r="C49" s="1"/>
      <c r="D49" s="1"/>
      <c r="E49" s="1"/>
    </row>
    <row r="50" spans="1:5" x14ac:dyDescent="0.35">
      <c r="A50" s="1"/>
      <c r="B50" s="2"/>
      <c r="C50" s="1"/>
      <c r="D50" s="1"/>
      <c r="E50" s="1"/>
    </row>
    <row r="51" spans="1:5" x14ac:dyDescent="0.35">
      <c r="A51" s="1"/>
      <c r="B51" s="2"/>
      <c r="C51" s="1"/>
      <c r="D51" s="1"/>
      <c r="E51" s="1"/>
    </row>
    <row r="52" spans="1:5" x14ac:dyDescent="0.35">
      <c r="A52" s="1"/>
      <c r="B52" s="2"/>
      <c r="C52" s="1"/>
      <c r="D52" s="1"/>
      <c r="E52" s="1"/>
    </row>
    <row r="53" spans="1:5" x14ac:dyDescent="0.35">
      <c r="A53" s="1"/>
      <c r="B53" s="2"/>
      <c r="C53" s="1"/>
      <c r="D53" s="1"/>
      <c r="E53" s="1"/>
    </row>
    <row r="54" spans="1:5" x14ac:dyDescent="0.35">
      <c r="A54" s="1"/>
      <c r="B54" s="2"/>
      <c r="C54" s="1"/>
      <c r="D54" s="1"/>
      <c r="E54" s="1"/>
    </row>
    <row r="55" spans="1:5" x14ac:dyDescent="0.35">
      <c r="A55" s="1"/>
      <c r="B55" s="2"/>
      <c r="C55" s="1"/>
      <c r="D55" s="1"/>
      <c r="E55" s="1"/>
    </row>
    <row r="56" spans="1:5" x14ac:dyDescent="0.35">
      <c r="A56" s="1"/>
      <c r="B56" s="2"/>
      <c r="C56" s="1"/>
      <c r="D56" s="1"/>
      <c r="E56" s="1"/>
    </row>
    <row r="57" spans="1:5" x14ac:dyDescent="0.35">
      <c r="A57" s="1"/>
      <c r="B57" s="2"/>
      <c r="C57" s="1"/>
      <c r="D57" s="1"/>
      <c r="E57" s="1"/>
    </row>
    <row r="58" spans="1:5" x14ac:dyDescent="0.35">
      <c r="A58" s="1"/>
      <c r="B58" s="2"/>
      <c r="C58" s="1"/>
      <c r="D58" s="1"/>
      <c r="E58" s="1"/>
    </row>
    <row r="59" spans="1:5" x14ac:dyDescent="0.35">
      <c r="B59" s="2"/>
      <c r="C59" s="1"/>
      <c r="D59" s="1"/>
      <c r="E59" s="1"/>
    </row>
    <row r="60" spans="1:5" x14ac:dyDescent="0.35">
      <c r="B60" s="2"/>
      <c r="C60" s="1"/>
      <c r="D60" s="1"/>
      <c r="E60" s="1"/>
    </row>
    <row r="61" spans="1:5" x14ac:dyDescent="0.35">
      <c r="B61" s="2"/>
      <c r="C61" s="1"/>
      <c r="D61" s="1"/>
      <c r="E61" s="1"/>
    </row>
    <row r="62" spans="1:5" x14ac:dyDescent="0.35">
      <c r="B62" s="2"/>
      <c r="C62" s="1"/>
      <c r="D62" s="1"/>
      <c r="E62" s="1"/>
    </row>
    <row r="63" spans="1:5" x14ac:dyDescent="0.35">
      <c r="B63" s="2"/>
      <c r="C63" s="1"/>
      <c r="D63" s="1"/>
      <c r="E63" s="1"/>
    </row>
    <row r="64" spans="1:5" x14ac:dyDescent="0.35">
      <c r="B64" s="2"/>
      <c r="C64" s="1"/>
      <c r="D64" s="1"/>
      <c r="E64" s="1"/>
    </row>
    <row r="65" spans="2:5" x14ac:dyDescent="0.35">
      <c r="B65" s="2"/>
      <c r="C65" s="1"/>
      <c r="D65" s="1"/>
      <c r="E65" s="1"/>
    </row>
    <row r="66" spans="2:5" x14ac:dyDescent="0.35">
      <c r="B66" s="2"/>
      <c r="C66" s="1"/>
      <c r="D66" s="1"/>
      <c r="E66" s="1"/>
    </row>
    <row r="67" spans="2:5" x14ac:dyDescent="0.35">
      <c r="B67" s="2"/>
      <c r="C67" s="1"/>
      <c r="D67" s="1"/>
      <c r="E67" s="1"/>
    </row>
    <row r="68" spans="2:5" x14ac:dyDescent="0.35">
      <c r="B68" s="2"/>
      <c r="C68" s="1"/>
      <c r="D68" s="1"/>
      <c r="E68" s="1"/>
    </row>
    <row r="69" spans="2:5" x14ac:dyDescent="0.35">
      <c r="B69" s="2"/>
    </row>
    <row r="70" spans="2:5" x14ac:dyDescent="0.35">
      <c r="B70" s="2"/>
    </row>
    <row r="71" spans="2:5" x14ac:dyDescent="0.35">
      <c r="B71" s="2"/>
    </row>
    <row r="72" spans="2:5" x14ac:dyDescent="0.35">
      <c r="B72" s="2"/>
    </row>
    <row r="73" spans="2:5" x14ac:dyDescent="0.35">
      <c r="B73" s="2"/>
    </row>
    <row r="74" spans="2:5" x14ac:dyDescent="0.35">
      <c r="B74" s="2"/>
    </row>
  </sheetData>
  <sortState xmlns:xlrd2="http://schemas.microsoft.com/office/spreadsheetml/2017/richdata2" ref="A2:F40">
    <sortCondition ref="D2:D40"/>
  </sortState>
  <hyperlinks>
    <hyperlink ref="F34" r:id="rId1" display="https://skyfront.com/perimeter-8" xr:uid="{0CE3340A-43E1-4887-BF4E-D9FB0812E97D}"/>
    <hyperlink ref="F24" r:id="rId2" display="https://skyfront.com/perimeter-8" xr:uid="{D2C82BFA-B09C-4789-9002-CC43FB05358F}"/>
    <hyperlink ref="F16" r:id="rId3" display="https://skyfront.com/perimeter-8" xr:uid="{0BFBDB62-C4FD-4AB5-8663-BB51C53F866B}"/>
    <hyperlink ref="F7" r:id="rId4" display="https://skyfront.com/perimeter-8" xr:uid="{A51F7BB5-07D0-402F-9382-CCD9977890F4}"/>
    <hyperlink ref="F18" r:id="rId5" display="https://www.topflighttech.com/" xr:uid="{CFDD30D5-8268-4C98-9048-E18B79FB6665}"/>
    <hyperlink ref="F9" r:id="rId6" display="https://www.topflighttech.com/" xr:uid="{7C5E8793-CCB2-4D41-81D0-5AAAE30A7D27}"/>
    <hyperlink ref="F27" r:id="rId7" display="https://advancedaircraftcompany.com/" xr:uid="{BD5D332E-78AE-4099-9CFB-0D3E67F2B32E}"/>
    <hyperlink ref="F13" r:id="rId8" display="https://www.parallelflight.com/" xr:uid="{5970F087-19F9-4792-84D2-7C7A73C405E7}"/>
    <hyperlink ref="F28" r:id="rId9" xr:uid="{9808F900-8320-47D4-BB25-0C45B9E2170D}"/>
    <hyperlink ref="F5" r:id="rId10" xr:uid="{21166236-2854-4912-BC4A-6B702948FDD0}"/>
    <hyperlink ref="F4" r:id="rId11" xr:uid="{C142CA18-78CB-4C33-9E14-05C5405E32EE}"/>
    <hyperlink ref="F35" r:id="rId12" display="https://www.aerodimension.com/new-products/ready-to-fly-heavy-lift-octocopter-uav-lfkf3" xr:uid="{D2794335-A44B-4276-9CD9-787FB4045D76}"/>
    <hyperlink ref="F15" r:id="rId13" xr:uid="{E9A0ECEB-9518-4709-A784-4FCF40644476}"/>
    <hyperlink ref="F40" r:id="rId14" xr:uid="{162CBF8D-1049-48D9-B6F8-73C821A3FF27}"/>
    <hyperlink ref="F2" r:id="rId15" xr:uid="{59245742-5A68-4B56-BCCB-1E5E02A9ECDE}"/>
    <hyperlink ref="F22" r:id="rId16" location=":~:text=user%20manual,all%20of%20your%20professional%20needs " xr:uid="{8AB9F05F-6BCC-452A-96CC-0623F4A45059}"/>
    <hyperlink ref="F33" r:id="rId17" xr:uid="{F9AF39EC-D0E1-4E03-A4BF-70759DFEF5BE}"/>
    <hyperlink ref="F39" r:id="rId18" location="yt_tab_products1/ " xr:uid="{CEF4069F-15B9-4EAA-8C3F-35C068588846}"/>
    <hyperlink ref="F19" r:id="rId19" location="yt_tab_products1/ " xr:uid="{F87792F4-A599-4280-A1BE-80CD67ED413B}"/>
    <hyperlink ref="F38" r:id="rId20" location="yt_tab_products1/ " xr:uid="{9A5F4889-60D0-453E-8C95-5565A2E09626}"/>
    <hyperlink ref="F17" r:id="rId21" location=":~:text=payload " xr:uid="{31C4700A-AB20-458E-8A46-166ABF85F566}"/>
    <hyperlink ref="F12" r:id="rId22" xr:uid="{AD1A878D-3157-41C4-9612-E84D6EC695B6}"/>
    <hyperlink ref="F37" r:id="rId23" xr:uid="{23B7737C-B314-47BA-9882-E14147F52197}"/>
    <hyperlink ref="F8" r:id="rId24" xr:uid="{C77535AA-CF6D-422F-838E-F87B1C2112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Sepehr Saadat</dc:creator>
  <cp:lastModifiedBy>Sepehr Saadat</cp:lastModifiedBy>
  <dcterms:created xsi:type="dcterms:W3CDTF">2025-04-21T14:26:58Z</dcterms:created>
  <dcterms:modified xsi:type="dcterms:W3CDTF">2025-08-17T11:54:18Z</dcterms:modified>
</cp:coreProperties>
</file>