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10E04403-E4A8-443F-95DB-E3CA9A9D25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" l="1"/>
  <c r="N6" i="1"/>
  <c r="M23" i="1"/>
  <c r="N23" i="1" s="1"/>
  <c r="T23" i="1" s="1"/>
  <c r="T13" i="1"/>
  <c r="T50" i="1"/>
  <c r="T18" i="1"/>
  <c r="T79" i="1"/>
  <c r="T65" i="1"/>
  <c r="S17" i="1"/>
  <c r="S13" i="1"/>
  <c r="S39" i="1"/>
  <c r="S2" i="1"/>
  <c r="S6" i="1"/>
  <c r="S3" i="1"/>
  <c r="S5" i="1"/>
  <c r="S4" i="1"/>
  <c r="S9" i="1"/>
  <c r="S8" i="1"/>
  <c r="S7" i="1"/>
  <c r="S11" i="1"/>
  <c r="S19" i="1"/>
  <c r="S20" i="1"/>
  <c r="S16" i="1"/>
  <c r="S10" i="1"/>
  <c r="S25" i="1"/>
  <c r="S21" i="1"/>
  <c r="S22" i="1"/>
  <c r="S32" i="1"/>
  <c r="S15" i="1"/>
  <c r="S27" i="1"/>
  <c r="S18" i="1"/>
  <c r="S33" i="1"/>
  <c r="S65" i="1"/>
  <c r="S12" i="1"/>
  <c r="S35" i="1"/>
  <c r="S23" i="1"/>
  <c r="S43" i="1"/>
  <c r="S24" i="1"/>
  <c r="S31" i="1"/>
  <c r="S26" i="1"/>
  <c r="S38" i="1"/>
  <c r="S14" i="1"/>
  <c r="S48" i="1"/>
  <c r="S44" i="1"/>
  <c r="S36" i="1"/>
  <c r="S42" i="1"/>
  <c r="S54" i="1"/>
  <c r="S28" i="1"/>
  <c r="S47" i="1"/>
  <c r="S41" i="1"/>
  <c r="S30" i="1"/>
  <c r="S40" i="1"/>
  <c r="S37" i="1"/>
  <c r="S52" i="1"/>
  <c r="S49" i="1"/>
  <c r="S29" i="1"/>
  <c r="S34" i="1"/>
  <c r="S51" i="1"/>
  <c r="S50" i="1"/>
  <c r="S57" i="1"/>
  <c r="S46" i="1"/>
  <c r="S59" i="1"/>
  <c r="S63" i="1"/>
  <c r="S45" i="1"/>
  <c r="S58" i="1"/>
  <c r="S71" i="1"/>
  <c r="S64" i="1"/>
  <c r="S55" i="1"/>
  <c r="S53" i="1"/>
  <c r="S56" i="1"/>
  <c r="S61" i="1"/>
  <c r="S69" i="1"/>
  <c r="S60" i="1"/>
  <c r="S67" i="1"/>
  <c r="S66" i="1"/>
  <c r="S62" i="1"/>
  <c r="S68" i="1"/>
  <c r="S72" i="1"/>
  <c r="S70" i="1"/>
  <c r="S73" i="1"/>
  <c r="S74" i="1"/>
  <c r="S76" i="1"/>
  <c r="S75" i="1"/>
  <c r="S77" i="1"/>
  <c r="S78" i="1"/>
  <c r="S79" i="1"/>
  <c r="M17" i="1"/>
  <c r="N17" i="1" s="1"/>
  <c r="T17" i="1" s="1"/>
  <c r="M39" i="1"/>
  <c r="N39" i="1" s="1"/>
  <c r="T39" i="1" s="1"/>
  <c r="M2" i="1"/>
  <c r="M6" i="1"/>
  <c r="M3" i="1"/>
  <c r="N3" i="1" s="1"/>
  <c r="T3" i="1" s="1"/>
  <c r="M5" i="1"/>
  <c r="M4" i="1"/>
  <c r="M9" i="1"/>
  <c r="N9" i="1" s="1"/>
  <c r="T9" i="1" s="1"/>
  <c r="M8" i="1"/>
  <c r="N8" i="1" s="1"/>
  <c r="T8" i="1" s="1"/>
  <c r="M7" i="1"/>
  <c r="N7" i="1" s="1"/>
  <c r="T7" i="1" s="1"/>
  <c r="M11" i="1"/>
  <c r="N11" i="1" s="1"/>
  <c r="T11" i="1" s="1"/>
  <c r="M19" i="1"/>
  <c r="N19" i="1" s="1"/>
  <c r="T19" i="1" s="1"/>
  <c r="M20" i="1"/>
  <c r="N20" i="1" s="1"/>
  <c r="T20" i="1" s="1"/>
  <c r="M16" i="1"/>
  <c r="N16" i="1" s="1"/>
  <c r="T16" i="1" s="1"/>
  <c r="M10" i="1"/>
  <c r="M25" i="1"/>
  <c r="N25" i="1" s="1"/>
  <c r="T25" i="1" s="1"/>
  <c r="M21" i="1"/>
  <c r="N21" i="1" s="1"/>
  <c r="T21" i="1" s="1"/>
  <c r="M22" i="1"/>
  <c r="N22" i="1" s="1"/>
  <c r="T22" i="1" s="1"/>
  <c r="M32" i="1"/>
  <c r="N32" i="1" s="1"/>
  <c r="T32" i="1" s="1"/>
  <c r="M15" i="1"/>
  <c r="N15" i="1" s="1"/>
  <c r="T15" i="1" s="1"/>
  <c r="M27" i="1"/>
  <c r="N27" i="1" s="1"/>
  <c r="T27" i="1" s="1"/>
  <c r="M18" i="1"/>
  <c r="M33" i="1"/>
  <c r="M65" i="1"/>
  <c r="M12" i="1"/>
  <c r="N12" i="1" s="1"/>
  <c r="T12" i="1" s="1"/>
  <c r="M35" i="1"/>
  <c r="N35" i="1" s="1"/>
  <c r="T35" i="1" s="1"/>
  <c r="M43" i="1"/>
  <c r="N43" i="1" s="1"/>
  <c r="T43" i="1" s="1"/>
  <c r="M24" i="1"/>
  <c r="N24" i="1" s="1"/>
  <c r="T24" i="1" s="1"/>
  <c r="M31" i="1"/>
  <c r="N31" i="1" s="1"/>
  <c r="T31" i="1" s="1"/>
  <c r="M26" i="1"/>
  <c r="N26" i="1" s="1"/>
  <c r="T26" i="1" s="1"/>
  <c r="M38" i="1"/>
  <c r="N38" i="1" s="1"/>
  <c r="T38" i="1" s="1"/>
  <c r="M14" i="1"/>
  <c r="N14" i="1" s="1"/>
  <c r="T14" i="1" s="1"/>
  <c r="M48" i="1"/>
  <c r="N48" i="1" s="1"/>
  <c r="T48" i="1" s="1"/>
  <c r="M44" i="1"/>
  <c r="N44" i="1" s="1"/>
  <c r="T44" i="1" s="1"/>
  <c r="M36" i="1"/>
  <c r="N36" i="1" s="1"/>
  <c r="T36" i="1" s="1"/>
  <c r="M42" i="1"/>
  <c r="N42" i="1" s="1"/>
  <c r="T42" i="1" s="1"/>
  <c r="M54" i="1"/>
  <c r="N54" i="1" s="1"/>
  <c r="T54" i="1" s="1"/>
  <c r="M28" i="1"/>
  <c r="M47" i="1"/>
  <c r="N47" i="1" s="1"/>
  <c r="T47" i="1" s="1"/>
  <c r="M41" i="1"/>
  <c r="N41" i="1" s="1"/>
  <c r="T41" i="1" s="1"/>
  <c r="M30" i="1"/>
  <c r="N30" i="1" s="1"/>
  <c r="T30" i="1" s="1"/>
  <c r="M40" i="1"/>
  <c r="M37" i="1"/>
  <c r="N37" i="1" s="1"/>
  <c r="T37" i="1" s="1"/>
  <c r="M52" i="1"/>
  <c r="N52" i="1" s="1"/>
  <c r="T52" i="1" s="1"/>
  <c r="M49" i="1"/>
  <c r="N49" i="1" s="1"/>
  <c r="T49" i="1" s="1"/>
  <c r="M29" i="1"/>
  <c r="N29" i="1" s="1"/>
  <c r="T29" i="1" s="1"/>
  <c r="M34" i="1"/>
  <c r="N34" i="1" s="1"/>
  <c r="T34" i="1" s="1"/>
  <c r="M51" i="1"/>
  <c r="N51" i="1" s="1"/>
  <c r="T51" i="1" s="1"/>
  <c r="M50" i="1"/>
  <c r="M57" i="1"/>
  <c r="N57" i="1" s="1"/>
  <c r="T57" i="1" s="1"/>
  <c r="M46" i="1"/>
  <c r="N46" i="1" s="1"/>
  <c r="T46" i="1" s="1"/>
  <c r="M59" i="1"/>
  <c r="N59" i="1" s="1"/>
  <c r="T59" i="1" s="1"/>
  <c r="M63" i="1"/>
  <c r="N63" i="1" s="1"/>
  <c r="T63" i="1" s="1"/>
  <c r="M45" i="1"/>
  <c r="N45" i="1" s="1"/>
  <c r="T45" i="1" s="1"/>
  <c r="M58" i="1"/>
  <c r="N58" i="1" s="1"/>
  <c r="T58" i="1" s="1"/>
  <c r="M71" i="1"/>
  <c r="N71" i="1" s="1"/>
  <c r="T71" i="1" s="1"/>
  <c r="M64" i="1"/>
  <c r="N64" i="1" s="1"/>
  <c r="T64" i="1" s="1"/>
  <c r="M55" i="1"/>
  <c r="N55" i="1" s="1"/>
  <c r="T55" i="1" s="1"/>
  <c r="M53" i="1"/>
  <c r="N53" i="1" s="1"/>
  <c r="T53" i="1" s="1"/>
  <c r="M56" i="1"/>
  <c r="N56" i="1" s="1"/>
  <c r="T56" i="1" s="1"/>
  <c r="M61" i="1"/>
  <c r="N61" i="1" s="1"/>
  <c r="T61" i="1" s="1"/>
  <c r="M69" i="1"/>
  <c r="N69" i="1" s="1"/>
  <c r="T69" i="1" s="1"/>
  <c r="M60" i="1"/>
  <c r="N60" i="1" s="1"/>
  <c r="T60" i="1" s="1"/>
  <c r="M67" i="1"/>
  <c r="N67" i="1" s="1"/>
  <c r="T67" i="1" s="1"/>
  <c r="M66" i="1"/>
  <c r="N66" i="1" s="1"/>
  <c r="T66" i="1" s="1"/>
  <c r="M62" i="1"/>
  <c r="M68" i="1"/>
  <c r="N68" i="1" s="1"/>
  <c r="T68" i="1" s="1"/>
  <c r="M72" i="1"/>
  <c r="N72" i="1" s="1"/>
  <c r="T72" i="1" s="1"/>
  <c r="M70" i="1"/>
  <c r="N70" i="1" s="1"/>
  <c r="T70" i="1" s="1"/>
  <c r="M73" i="1"/>
  <c r="N73" i="1" s="1"/>
  <c r="T73" i="1" s="1"/>
  <c r="M74" i="1"/>
  <c r="N74" i="1" s="1"/>
  <c r="T74" i="1" s="1"/>
  <c r="M76" i="1"/>
  <c r="N76" i="1" s="1"/>
  <c r="T76" i="1" s="1"/>
  <c r="M75" i="1"/>
  <c r="N75" i="1" s="1"/>
  <c r="T75" i="1" s="1"/>
  <c r="M77" i="1"/>
  <c r="N77" i="1" s="1"/>
  <c r="T77" i="1" s="1"/>
  <c r="M78" i="1"/>
  <c r="N78" i="1" s="1"/>
  <c r="T78" i="1" s="1"/>
  <c r="M79" i="1"/>
  <c r="M13" i="1"/>
  <c r="P39" i="1"/>
  <c r="P13" i="1"/>
  <c r="P2" i="1"/>
  <c r="P3" i="1"/>
  <c r="P17" i="1"/>
  <c r="P4" i="1"/>
  <c r="P43" i="1"/>
  <c r="P23" i="1"/>
  <c r="P5" i="1"/>
  <c r="P21" i="1"/>
  <c r="P6" i="1"/>
  <c r="P24" i="1"/>
  <c r="P8" i="1"/>
  <c r="P7" i="1"/>
  <c r="P49" i="1"/>
  <c r="P9" i="1"/>
  <c r="P69" i="1"/>
  <c r="P63" i="1"/>
  <c r="P66" i="1"/>
  <c r="P22" i="1"/>
  <c r="P18" i="1"/>
  <c r="P33" i="1"/>
  <c r="P46" i="1"/>
  <c r="P29" i="1"/>
  <c r="P55" i="1"/>
  <c r="P10" i="1"/>
  <c r="P30" i="1"/>
  <c r="P32" i="1"/>
  <c r="P50" i="1"/>
  <c r="P41" i="1"/>
  <c r="P12" i="1"/>
  <c r="P52" i="1"/>
  <c r="P57" i="1"/>
  <c r="P40" i="1"/>
  <c r="P16" i="1"/>
  <c r="P20" i="1"/>
  <c r="P36" i="1"/>
  <c r="P42" i="1"/>
  <c r="P28" i="1"/>
  <c r="P14" i="1"/>
  <c r="P25" i="1"/>
  <c r="P60" i="1"/>
  <c r="P59" i="1"/>
  <c r="P26" i="1"/>
  <c r="P31" i="1"/>
  <c r="P34" i="1"/>
  <c r="P15" i="1"/>
  <c r="P35" i="1"/>
  <c r="P56" i="1"/>
  <c r="P44" i="1"/>
  <c r="P11" i="1"/>
  <c r="P72" i="1"/>
  <c r="P37" i="1"/>
  <c r="P75" i="1"/>
  <c r="P51" i="1"/>
  <c r="P27" i="1"/>
  <c r="P64" i="1"/>
  <c r="P48" i="1"/>
  <c r="P65" i="1"/>
  <c r="P68" i="1"/>
  <c r="P76" i="1"/>
  <c r="P38" i="1"/>
  <c r="P58" i="1"/>
  <c r="P61" i="1"/>
  <c r="P70" i="1"/>
  <c r="P67" i="1"/>
  <c r="P47" i="1"/>
  <c r="P53" i="1"/>
  <c r="P62" i="1"/>
  <c r="P74" i="1"/>
  <c r="P71" i="1"/>
  <c r="P19" i="1"/>
  <c r="P78" i="1"/>
  <c r="P77" i="1"/>
  <c r="P54" i="1"/>
  <c r="P45" i="1"/>
  <c r="P73" i="1"/>
  <c r="P79" i="1"/>
  <c r="O39" i="1"/>
  <c r="O13" i="1"/>
  <c r="O2" i="1"/>
  <c r="O3" i="1"/>
  <c r="O17" i="1"/>
  <c r="O4" i="1"/>
  <c r="O43" i="1"/>
  <c r="O23" i="1"/>
  <c r="O5" i="1"/>
  <c r="O21" i="1"/>
  <c r="O6" i="1"/>
  <c r="O24" i="1"/>
  <c r="O8" i="1"/>
  <c r="O7" i="1"/>
  <c r="O49" i="1"/>
  <c r="O9" i="1"/>
  <c r="O69" i="1"/>
  <c r="O63" i="1"/>
  <c r="O66" i="1"/>
  <c r="O22" i="1"/>
  <c r="O18" i="1"/>
  <c r="O33" i="1"/>
  <c r="O46" i="1"/>
  <c r="O29" i="1"/>
  <c r="O55" i="1"/>
  <c r="O10" i="1"/>
  <c r="O30" i="1"/>
  <c r="O32" i="1"/>
  <c r="O50" i="1"/>
  <c r="O41" i="1"/>
  <c r="O12" i="1"/>
  <c r="O52" i="1"/>
  <c r="O57" i="1"/>
  <c r="O40" i="1"/>
  <c r="O16" i="1"/>
  <c r="O20" i="1"/>
  <c r="O36" i="1"/>
  <c r="O42" i="1"/>
  <c r="O28" i="1"/>
  <c r="O14" i="1"/>
  <c r="O25" i="1"/>
  <c r="O60" i="1"/>
  <c r="O59" i="1"/>
  <c r="O26" i="1"/>
  <c r="O31" i="1"/>
  <c r="O34" i="1"/>
  <c r="O15" i="1"/>
  <c r="O35" i="1"/>
  <c r="O56" i="1"/>
  <c r="O44" i="1"/>
  <c r="O11" i="1"/>
  <c r="O72" i="1"/>
  <c r="O37" i="1"/>
  <c r="O75" i="1"/>
  <c r="O51" i="1"/>
  <c r="O27" i="1"/>
  <c r="O64" i="1"/>
  <c r="O48" i="1"/>
  <c r="O65" i="1"/>
  <c r="O68" i="1"/>
  <c r="O76" i="1"/>
  <c r="O38" i="1"/>
  <c r="O58" i="1"/>
  <c r="O61" i="1"/>
  <c r="O70" i="1"/>
  <c r="O67" i="1"/>
  <c r="O47" i="1"/>
  <c r="O53" i="1"/>
  <c r="O62" i="1"/>
  <c r="O74" i="1"/>
  <c r="O71" i="1"/>
  <c r="O19" i="1"/>
  <c r="O78" i="1"/>
  <c r="O77" i="1"/>
  <c r="O54" i="1"/>
  <c r="O45" i="1"/>
  <c r="O73" i="1"/>
  <c r="O79" i="1"/>
  <c r="N33" i="1"/>
  <c r="T33" i="1" s="1"/>
  <c r="N10" i="1"/>
  <c r="T10" i="1" s="1"/>
  <c r="N4" i="1"/>
  <c r="T4" i="1" s="1"/>
  <c r="N40" i="1"/>
  <c r="T40" i="1" s="1"/>
  <c r="N28" i="1"/>
  <c r="T28" i="1" s="1"/>
  <c r="N62" i="1"/>
  <c r="T62" i="1" s="1"/>
  <c r="N2" i="1"/>
  <c r="T2" i="1" s="1"/>
  <c r="T5" i="1" l="1"/>
  <c r="T6" i="1"/>
</calcChain>
</file>

<file path=xl/sharedStrings.xml><?xml version="1.0" encoding="utf-8"?>
<sst xmlns="http://schemas.openxmlformats.org/spreadsheetml/2006/main" count="176" uniqueCount="23">
  <si>
    <t>采前Plt</t>
    <phoneticPr fontId="1" type="noConversion"/>
  </si>
  <si>
    <t>血小板体积分布宽度（PDW）</t>
    <phoneticPr fontId="1" type="noConversion"/>
  </si>
  <si>
    <t>大血小板率（P-LCR）</t>
    <phoneticPr fontId="1" type="noConversion"/>
  </si>
  <si>
    <t>平均血小板体积（MPV）</t>
    <phoneticPr fontId="1" type="noConversion"/>
  </si>
  <si>
    <t>平均红细胞血红蛋白（MCH）</t>
    <phoneticPr fontId="1" type="noConversion"/>
  </si>
  <si>
    <t>平均红细胞血红蛋白浓度（MCHC）</t>
    <phoneticPr fontId="1" type="noConversion"/>
  </si>
  <si>
    <t>平均红细胞体积（MCV）</t>
    <phoneticPr fontId="1" type="noConversion"/>
  </si>
  <si>
    <t>采后Plt</t>
    <phoneticPr fontId="1" type="noConversion"/>
  </si>
  <si>
    <t>年龄(岁)</t>
    <phoneticPr fontId="1" type="noConversion"/>
  </si>
  <si>
    <t>体重（kg）</t>
    <phoneticPr fontId="1" type="noConversion"/>
  </si>
  <si>
    <t>血红蛋白(Hb)</t>
    <phoneticPr fontId="1" type="noConversion"/>
  </si>
  <si>
    <t>红细胞压积（%）</t>
    <phoneticPr fontId="1" type="noConversion"/>
  </si>
  <si>
    <t>预测Plt</t>
    <phoneticPr fontId="1" type="noConversion"/>
  </si>
  <si>
    <t>预测Plt(取整)</t>
    <phoneticPr fontId="1" type="noConversion"/>
  </si>
  <si>
    <t>4倍采前Plt</t>
    <phoneticPr fontId="1" type="noConversion"/>
  </si>
  <si>
    <t>8倍采前Plt</t>
    <phoneticPr fontId="1" type="noConversion"/>
  </si>
  <si>
    <t>x</t>
    <phoneticPr fontId="1" type="noConversion"/>
  </si>
  <si>
    <t>v</t>
    <phoneticPr fontId="1" type="noConversion"/>
  </si>
  <si>
    <t>v</t>
    <phoneticPr fontId="1" type="noConversion"/>
  </si>
  <si>
    <t>预测Plt是否合格</t>
    <phoneticPr fontId="1" type="noConversion"/>
  </si>
  <si>
    <t>采后Plt是否合格</t>
    <phoneticPr fontId="1" type="noConversion"/>
  </si>
  <si>
    <t xml:space="preserve">实际倍数 </t>
    <phoneticPr fontId="1" type="noConversion"/>
  </si>
  <si>
    <t>预测倍数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</si>
</sst>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T79" totalsRowShown="0">
  <autoFilter ref="A1:T79" xr:uid="{00000000-0009-0000-0100-000001000000}"/>
  <sortState xmlns:xlrd2="http://schemas.microsoft.com/office/spreadsheetml/2017/richdata2" ref="A2:T79">
    <sortCondition ref="N10:N79"/>
  </sortState>
  <tableColumns count="20">
    <tableColumn id="1" xr3:uid="{00000000-0010-0000-0000-000001000000}" name="年龄(岁)"/>
    <tableColumn id="2" xr3:uid="{00000000-0010-0000-0000-000002000000}" name="体重（kg）"/>
    <tableColumn id="3" xr3:uid="{00000000-0010-0000-0000-000003000000}" name="采前Plt"/>
    <tableColumn id="12" xr3:uid="{00000000-0010-0000-0000-00000C000000}" name="红细胞压积（%）"/>
    <tableColumn id="4" xr3:uid="{00000000-0010-0000-0000-000004000000}" name="血红蛋白(Hb)"/>
    <tableColumn id="5" xr3:uid="{00000000-0010-0000-0000-000005000000}" name="血小板体积分布宽度（PDW）"/>
    <tableColumn id="6" xr3:uid="{00000000-0010-0000-0000-000006000000}" name="大血小板率（P-LCR）"/>
    <tableColumn id="7" xr3:uid="{00000000-0010-0000-0000-000007000000}" name="平均血小板体积（MPV）"/>
    <tableColumn id="8" xr3:uid="{00000000-0010-0000-0000-000008000000}" name="平均红细胞体积（MCV）"/>
    <tableColumn id="9" xr3:uid="{00000000-0010-0000-0000-000009000000}" name="平均红细胞血红蛋白（MCH）"/>
    <tableColumn id="10" xr3:uid="{00000000-0010-0000-0000-00000A000000}" name="平均红细胞血红蛋白浓度（MCHC）"/>
    <tableColumn id="11" xr3:uid="{00000000-0010-0000-0000-00000B000000}" name="采后Plt"/>
    <tableColumn id="13" xr3:uid="{03BD21B3-3566-434E-8867-C02E230B75FD}" name="预测Plt" dataDxfId="6">
      <calculatedColumnFormula>SUM(532.171+4.763*表1[[#This Row],[采前Plt]]+51.655*表1[[#This Row],[血小板体积分布宽度（PDW）]]-24.094*表1[[#This Row],[大血小板率（P-LCR）]])</calculatedColumnFormula>
    </tableColumn>
    <tableColumn id="14" xr3:uid="{A6E5DB2C-597D-43B1-8BE1-5660A94B1192}" name="预测Plt(取整)"/>
    <tableColumn id="15" xr3:uid="{EF03D756-A073-47EB-A4A9-AA2B1FCC99D5}" name="4倍采前Plt" dataDxfId="5">
      <calculatedColumnFormula>SUM(4*表1[采前Plt])</calculatedColumnFormula>
    </tableColumn>
    <tableColumn id="16" xr3:uid="{A1A3F514-CEE7-4CEE-A752-25353223E316}" name="8倍采前Plt" dataDxfId="4">
      <calculatedColumnFormula>SUM(8*表1[采前Plt])</calculatedColumnFormula>
    </tableColumn>
    <tableColumn id="17" xr3:uid="{35F21D49-9D2A-46FD-A342-67EB66ABBBBC}" name="采后Plt是否合格" dataDxfId="3"/>
    <tableColumn id="19" xr3:uid="{7E33AB28-CADF-443D-9B87-3A2B6FECB984}" name="预测Plt是否合格" dataDxfId="2"/>
    <tableColumn id="20" xr3:uid="{4796D492-4989-4C9E-8352-13BA82D4ADD7}" name="实际倍数 " dataDxfId="1">
      <calculatedColumnFormula>(表1[采后Plt]/表1[采前Plt])</calculatedColumnFormula>
    </tableColumn>
    <tableColumn id="21" xr3:uid="{AB43798A-8F73-4E46-8B7E-370B3527ADFC}" name="预测倍数" dataDxfId="0">
      <calculatedColumnFormula>表1[预测Plt(取整)]/表1[采前Plt]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"/>
  <sheetViews>
    <sheetView tabSelected="1" topLeftCell="J1" workbookViewId="0">
      <selection activeCell="N9" sqref="N9"/>
    </sheetView>
  </sheetViews>
  <sheetFormatPr defaultRowHeight="14" x14ac:dyDescent="0.25"/>
  <cols>
    <col min="1" max="1" width="12" customWidth="1"/>
    <col min="2" max="2" width="11.7265625" customWidth="1"/>
    <col min="3" max="3" width="11.26953125" customWidth="1"/>
    <col min="4" max="4" width="14.36328125" customWidth="1"/>
    <col min="5" max="5" width="15.08984375" customWidth="1"/>
    <col min="6" max="6" width="20.90625" customWidth="1"/>
    <col min="7" max="7" width="12.36328125" customWidth="1"/>
    <col min="8" max="8" width="15.36328125" customWidth="1"/>
    <col min="9" max="9" width="15.453125" customWidth="1"/>
    <col min="10" max="10" width="17.26953125" customWidth="1"/>
    <col min="11" max="11" width="21.90625" customWidth="1"/>
    <col min="12" max="12" width="15.90625" customWidth="1"/>
    <col min="13" max="13" width="12.26953125" customWidth="1"/>
    <col min="14" max="14" width="17.6328125" customWidth="1"/>
    <col min="17" max="17" width="17.1796875" customWidth="1"/>
    <col min="18" max="18" width="18.81640625" customWidth="1"/>
  </cols>
  <sheetData>
    <row r="1" spans="1:20" x14ac:dyDescent="0.25">
      <c r="A1" t="s">
        <v>8</v>
      </c>
      <c r="B1" t="s">
        <v>9</v>
      </c>
      <c r="C1" t="s">
        <v>0</v>
      </c>
      <c r="D1" t="s">
        <v>11</v>
      </c>
      <c r="E1" t="s">
        <v>10</v>
      </c>
      <c r="F1" t="s">
        <v>1</v>
      </c>
      <c r="G1" t="s">
        <v>2</v>
      </c>
      <c r="H1" t="s">
        <v>3</v>
      </c>
      <c r="I1" t="s">
        <v>6</v>
      </c>
      <c r="J1" t="s">
        <v>4</v>
      </c>
      <c r="K1" t="s">
        <v>5</v>
      </c>
      <c r="L1" t="s">
        <v>7</v>
      </c>
      <c r="M1" t="s">
        <v>12</v>
      </c>
      <c r="N1" t="s">
        <v>13</v>
      </c>
      <c r="O1" t="s">
        <v>14</v>
      </c>
      <c r="P1" t="s">
        <v>15</v>
      </c>
      <c r="Q1" t="s">
        <v>20</v>
      </c>
      <c r="R1" t="s">
        <v>19</v>
      </c>
      <c r="S1" t="s">
        <v>21</v>
      </c>
      <c r="T1" t="s">
        <v>22</v>
      </c>
    </row>
    <row r="2" spans="1:20" x14ac:dyDescent="0.25">
      <c r="A2">
        <v>43</v>
      </c>
      <c r="B2">
        <v>60</v>
      </c>
      <c r="C2">
        <v>101</v>
      </c>
      <c r="D2">
        <v>46.4</v>
      </c>
      <c r="E2">
        <v>149</v>
      </c>
      <c r="F2">
        <v>18.399999999999999</v>
      </c>
      <c r="G2">
        <v>49.3</v>
      </c>
      <c r="H2">
        <v>13.2</v>
      </c>
      <c r="I2">
        <v>93.4</v>
      </c>
      <c r="J2">
        <v>30</v>
      </c>
      <c r="K2">
        <v>321</v>
      </c>
      <c r="L2">
        <v>746</v>
      </c>
      <c r="M2">
        <f>SUM(780.644+4.856*表1[[#This Row],[采前Plt]]-10.662*表1[[#This Row],[大血小板率（P-LCR）]])</f>
        <v>745.46339999999987</v>
      </c>
      <c r="N2">
        <f>ROUND(M1:M73,0)</f>
        <v>745</v>
      </c>
      <c r="O2">
        <f>SUM(4*表1[采前Plt])</f>
        <v>404</v>
      </c>
      <c r="P2">
        <f>SUM(8*表1[采前Plt])</f>
        <v>808</v>
      </c>
      <c r="Q2" t="s">
        <v>17</v>
      </c>
      <c r="R2" t="s">
        <v>18</v>
      </c>
      <c r="S2">
        <f>(表1[采后Plt]/表1[采前Plt])</f>
        <v>7.3861386138613865</v>
      </c>
      <c r="T2">
        <f>表1[预测Plt(取整)]/表1[采前Plt]</f>
        <v>7.3762376237623766</v>
      </c>
    </row>
    <row r="3" spans="1:20" x14ac:dyDescent="0.25">
      <c r="A3">
        <v>52</v>
      </c>
      <c r="B3">
        <v>60</v>
      </c>
      <c r="C3">
        <v>123</v>
      </c>
      <c r="D3">
        <v>36.200000000000003</v>
      </c>
      <c r="E3">
        <v>116</v>
      </c>
      <c r="F3">
        <v>21.7</v>
      </c>
      <c r="G3">
        <v>58.5</v>
      </c>
      <c r="H3">
        <v>14.1</v>
      </c>
      <c r="I3">
        <v>95.5</v>
      </c>
      <c r="J3">
        <v>30.6</v>
      </c>
      <c r="K3">
        <v>320</v>
      </c>
      <c r="L3">
        <v>791</v>
      </c>
      <c r="M3">
        <f>SUM(780.644+4.856*表1[[#This Row],[采前Plt]]-10.662*表1[[#This Row],[大血小板率（P-LCR）]])</f>
        <v>754.20499999999993</v>
      </c>
      <c r="N3">
        <f>ROUND(M1:M76,0)</f>
        <v>754</v>
      </c>
      <c r="O3">
        <f>SUM(4*表1[采前Plt])</f>
        <v>492</v>
      </c>
      <c r="P3">
        <f>SUM(8*表1[采前Plt])</f>
        <v>984</v>
      </c>
      <c r="Q3" t="s">
        <v>17</v>
      </c>
      <c r="R3" t="s">
        <v>18</v>
      </c>
      <c r="S3">
        <f>(表1[采后Plt]/表1[采前Plt])</f>
        <v>6.4308943089430892</v>
      </c>
      <c r="T3">
        <f>表1[预测Plt(取整)]/表1[采前Plt]</f>
        <v>6.1300813008130079</v>
      </c>
    </row>
    <row r="4" spans="1:20" x14ac:dyDescent="0.25">
      <c r="A4">
        <v>52</v>
      </c>
      <c r="B4">
        <v>71</v>
      </c>
      <c r="C4">
        <v>145</v>
      </c>
      <c r="D4">
        <v>46.6</v>
      </c>
      <c r="E4">
        <v>145</v>
      </c>
      <c r="F4">
        <v>19.600000000000001</v>
      </c>
      <c r="G4">
        <v>55.1</v>
      </c>
      <c r="H4">
        <v>14.1</v>
      </c>
      <c r="I4">
        <v>101.7</v>
      </c>
      <c r="J4">
        <v>31.7</v>
      </c>
      <c r="K4">
        <v>311</v>
      </c>
      <c r="L4">
        <v>908</v>
      </c>
      <c r="M4">
        <f>SUM(780.644+4.856*表1[[#This Row],[采前Plt]]-10.662*表1[[#This Row],[大血小板率（P-LCR）]])</f>
        <v>897.28780000000006</v>
      </c>
      <c r="N4">
        <f>ROUND(M1:M77,0)</f>
        <v>897</v>
      </c>
      <c r="O4">
        <f>SUM(4*表1[采前Plt])</f>
        <v>580</v>
      </c>
      <c r="P4">
        <f>SUM(8*表1[采前Plt])</f>
        <v>1160</v>
      </c>
      <c r="Q4" t="s">
        <v>17</v>
      </c>
      <c r="R4" t="s">
        <v>18</v>
      </c>
      <c r="S4">
        <f>(表1[采后Plt]/表1[采前Plt])</f>
        <v>6.2620689655172415</v>
      </c>
      <c r="T4">
        <f>表1[预测Plt(取整)]/表1[采前Plt]</f>
        <v>6.1862068965517238</v>
      </c>
    </row>
    <row r="5" spans="1:20" x14ac:dyDescent="0.25">
      <c r="A5">
        <v>31</v>
      </c>
      <c r="B5">
        <v>42</v>
      </c>
      <c r="C5">
        <v>125</v>
      </c>
      <c r="D5">
        <v>38.700000000000003</v>
      </c>
      <c r="E5">
        <v>130</v>
      </c>
      <c r="F5">
        <v>15.9</v>
      </c>
      <c r="G5">
        <v>40.9</v>
      </c>
      <c r="H5">
        <v>12</v>
      </c>
      <c r="I5">
        <v>90.8</v>
      </c>
      <c r="J5">
        <v>30</v>
      </c>
      <c r="K5">
        <v>330</v>
      </c>
      <c r="L5">
        <v>1050</v>
      </c>
      <c r="M5">
        <f>SUM(780.644+4.856*表1[[#This Row],[采前Plt]]-10.662*表1[[#This Row],[大血小板率（P-LCR）]])</f>
        <v>951.56819999999993</v>
      </c>
      <c r="N5">
        <f>ROUND(M1:M76,0)</f>
        <v>952</v>
      </c>
      <c r="O5">
        <f>SUM(4*表1[采前Plt])</f>
        <v>500</v>
      </c>
      <c r="P5">
        <f>SUM(8*表1[采前Plt])</f>
        <v>1000</v>
      </c>
      <c r="Q5" t="s">
        <v>17</v>
      </c>
      <c r="R5" t="s">
        <v>18</v>
      </c>
      <c r="S5">
        <f>(表1[采后Plt]/表1[采前Plt])</f>
        <v>8.4</v>
      </c>
      <c r="T5">
        <f>表1[预测Plt(取整)]/表1[采前Plt]</f>
        <v>7.6159999999999997</v>
      </c>
    </row>
    <row r="6" spans="1:20" x14ac:dyDescent="0.25">
      <c r="A6">
        <v>35</v>
      </c>
      <c r="B6">
        <v>80</v>
      </c>
      <c r="C6">
        <v>121</v>
      </c>
      <c r="D6">
        <v>40.6</v>
      </c>
      <c r="E6">
        <v>134</v>
      </c>
      <c r="F6">
        <v>12.5</v>
      </c>
      <c r="G6">
        <v>37.299999999999997</v>
      </c>
      <c r="H6">
        <v>10.6</v>
      </c>
      <c r="I6">
        <v>90</v>
      </c>
      <c r="J6">
        <v>28.9</v>
      </c>
      <c r="K6">
        <v>334</v>
      </c>
      <c r="L6">
        <v>1093</v>
      </c>
      <c r="M6">
        <f>SUM(780.644+4.856*表1[[#This Row],[采前Plt]]-10.662*表1[[#This Row],[大血小板率（P-LCR）]])</f>
        <v>970.52739999999994</v>
      </c>
      <c r="N6">
        <f>ROUND(M4:M77,0)</f>
        <v>971</v>
      </c>
      <c r="O6">
        <f>SUM(4*表1[采前Plt])</f>
        <v>484</v>
      </c>
      <c r="P6">
        <f>SUM(8*表1[采前Plt])</f>
        <v>968</v>
      </c>
      <c r="Q6" t="s">
        <v>17</v>
      </c>
      <c r="R6" t="s">
        <v>18</v>
      </c>
      <c r="S6">
        <f>(表1[采后Plt]/表1[采前Plt])</f>
        <v>9.0330578512396702</v>
      </c>
      <c r="T6">
        <f>表1[预测Plt(取整)]/表1[采前Plt]</f>
        <v>8.0247933884297513</v>
      </c>
    </row>
    <row r="7" spans="1:20" x14ac:dyDescent="0.25">
      <c r="A7">
        <v>35</v>
      </c>
      <c r="B7">
        <v>57.5</v>
      </c>
      <c r="C7">
        <v>168</v>
      </c>
      <c r="D7">
        <v>39</v>
      </c>
      <c r="E7">
        <v>132</v>
      </c>
      <c r="F7">
        <v>13.8</v>
      </c>
      <c r="G7">
        <v>37.799999999999997</v>
      </c>
      <c r="H7">
        <v>11.7</v>
      </c>
      <c r="I7">
        <v>88</v>
      </c>
      <c r="J7">
        <v>29.8</v>
      </c>
      <c r="K7">
        <v>338</v>
      </c>
      <c r="L7">
        <v>1102</v>
      </c>
      <c r="M7">
        <f>SUM(780.644+4.856*表1[[#This Row],[采前Plt]]-10.662*表1[[#This Row],[大血小板率（P-LCR）]])</f>
        <v>1193.4284</v>
      </c>
      <c r="N7">
        <f>ROUND(M3:M78,0)</f>
        <v>1193</v>
      </c>
      <c r="O7">
        <f>SUM(4*表1[采前Plt])</f>
        <v>672</v>
      </c>
      <c r="P7">
        <f>SUM(8*表1[采前Plt])</f>
        <v>1344</v>
      </c>
      <c r="Q7" t="s">
        <v>17</v>
      </c>
      <c r="R7" t="s">
        <v>18</v>
      </c>
      <c r="S7">
        <f>(表1[采后Plt]/表1[采前Plt])</f>
        <v>6.5595238095238093</v>
      </c>
      <c r="T7">
        <f>表1[预测Plt(取整)]/表1[采前Plt]</f>
        <v>7.1011904761904763</v>
      </c>
    </row>
    <row r="8" spans="1:20" x14ac:dyDescent="0.25">
      <c r="A8">
        <v>53</v>
      </c>
      <c r="B8">
        <v>57</v>
      </c>
      <c r="C8">
        <v>165</v>
      </c>
      <c r="D8">
        <v>43.5</v>
      </c>
      <c r="E8">
        <v>139</v>
      </c>
      <c r="F8">
        <v>13.5</v>
      </c>
      <c r="G8">
        <v>34.9</v>
      </c>
      <c r="H8">
        <v>11.3</v>
      </c>
      <c r="I8">
        <v>94.6</v>
      </c>
      <c r="J8">
        <v>30.2</v>
      </c>
      <c r="K8">
        <v>320</v>
      </c>
      <c r="L8">
        <v>1101</v>
      </c>
      <c r="M8">
        <f>SUM(780.644+4.856*表1[[#This Row],[采前Plt]]-10.662*表1[[#This Row],[大血小板率（P-LCR）]])</f>
        <v>1209.7801999999999</v>
      </c>
      <c r="N8">
        <f>ROUND(M4:M79,0)</f>
        <v>1210</v>
      </c>
      <c r="O8">
        <f>SUM(4*表1[采前Plt])</f>
        <v>660</v>
      </c>
      <c r="P8">
        <f>SUM(8*表1[采前Plt])</f>
        <v>1320</v>
      </c>
      <c r="Q8" t="s">
        <v>17</v>
      </c>
      <c r="R8" t="s">
        <v>18</v>
      </c>
      <c r="S8">
        <f>(表1[采后Plt]/表1[采前Plt])</f>
        <v>6.6727272727272728</v>
      </c>
      <c r="T8">
        <f>表1[预测Plt(取整)]/表1[采前Plt]</f>
        <v>7.333333333333333</v>
      </c>
    </row>
    <row r="9" spans="1:20" x14ac:dyDescent="0.25">
      <c r="A9">
        <v>64</v>
      </c>
      <c r="B9">
        <v>71</v>
      </c>
      <c r="C9">
        <v>164</v>
      </c>
      <c r="D9">
        <v>43.5</v>
      </c>
      <c r="E9">
        <v>142</v>
      </c>
      <c r="F9">
        <v>11</v>
      </c>
      <c r="G9">
        <v>26.3</v>
      </c>
      <c r="H9">
        <v>10.199999999999999</v>
      </c>
      <c r="I9">
        <v>90.1</v>
      </c>
      <c r="J9">
        <v>29.4</v>
      </c>
      <c r="K9">
        <v>326</v>
      </c>
      <c r="L9">
        <v>1159</v>
      </c>
      <c r="M9">
        <f>SUM(780.644+4.856*表1[[#This Row],[采前Plt]]-10.662*表1[[#This Row],[大血小板率（P-LCR）]])</f>
        <v>1296.6174000000001</v>
      </c>
      <c r="N9">
        <f>ROUND(M5:M80,0)</f>
        <v>1297</v>
      </c>
      <c r="O9">
        <f>SUM(4*表1[采前Plt])</f>
        <v>656</v>
      </c>
      <c r="P9">
        <f>SUM(8*表1[采前Plt])</f>
        <v>1312</v>
      </c>
      <c r="Q9" t="s">
        <v>17</v>
      </c>
      <c r="R9" t="s">
        <v>18</v>
      </c>
      <c r="S9">
        <f>(表1[采后Plt]/表1[采前Plt])</f>
        <v>7.0670731707317076</v>
      </c>
      <c r="T9">
        <f>表1[预测Plt(取整)]/表1[采前Plt]</f>
        <v>7.9085365853658534</v>
      </c>
    </row>
    <row r="10" spans="1:20" x14ac:dyDescent="0.25">
      <c r="A10">
        <v>70</v>
      </c>
      <c r="B10">
        <v>60</v>
      </c>
      <c r="C10">
        <v>194</v>
      </c>
      <c r="D10">
        <v>45.2</v>
      </c>
      <c r="E10">
        <v>142</v>
      </c>
      <c r="F10">
        <v>15.8</v>
      </c>
      <c r="G10">
        <v>38.4</v>
      </c>
      <c r="H10">
        <v>11.9</v>
      </c>
      <c r="I10">
        <v>95.4</v>
      </c>
      <c r="J10">
        <v>30</v>
      </c>
      <c r="K10">
        <v>314</v>
      </c>
      <c r="L10">
        <v>1344</v>
      </c>
      <c r="M10">
        <f>SUM(780.644+4.856*表1[[#This Row],[采前Plt]]-10.662*表1[[#This Row],[大血小板率（P-LCR）]])</f>
        <v>1313.2872</v>
      </c>
      <c r="N10">
        <f>ROUND(M6:M81,0)</f>
        <v>1313</v>
      </c>
      <c r="O10">
        <f>SUM(4*表1[采前Plt])</f>
        <v>776</v>
      </c>
      <c r="P10">
        <f>SUM(8*表1[采前Plt])</f>
        <v>1552</v>
      </c>
      <c r="Q10" t="s">
        <v>17</v>
      </c>
      <c r="R10" t="s">
        <v>18</v>
      </c>
      <c r="S10">
        <f>(表1[采后Plt]/表1[采前Plt])</f>
        <v>6.927835051546392</v>
      </c>
      <c r="T10">
        <f>表1[预测Plt(取整)]/表1[采前Plt]</f>
        <v>6.768041237113402</v>
      </c>
    </row>
    <row r="11" spans="1:20" x14ac:dyDescent="0.25">
      <c r="A11">
        <v>44</v>
      </c>
      <c r="B11">
        <v>53</v>
      </c>
      <c r="C11">
        <v>182</v>
      </c>
      <c r="D11">
        <v>37.9</v>
      </c>
      <c r="E11">
        <v>123</v>
      </c>
      <c r="F11">
        <v>12.1</v>
      </c>
      <c r="G11">
        <v>30.7</v>
      </c>
      <c r="H11">
        <v>10.7</v>
      </c>
      <c r="I11">
        <v>95.7</v>
      </c>
      <c r="J11">
        <v>31.1</v>
      </c>
      <c r="K11">
        <v>325</v>
      </c>
      <c r="L11">
        <v>1706</v>
      </c>
      <c r="M11">
        <f>SUM(780.644+4.856*表1[[#This Row],[采前Plt]]-10.662*表1[[#This Row],[大血小板率（P-LCR）]])</f>
        <v>1337.1126000000002</v>
      </c>
      <c r="N11">
        <f>ROUND(M7:M82,0)</f>
        <v>1337</v>
      </c>
      <c r="O11">
        <f>SUM(4*表1[采前Plt])</f>
        <v>728</v>
      </c>
      <c r="P11">
        <f>SUM(8*表1[采前Plt])</f>
        <v>1456</v>
      </c>
      <c r="Q11" t="s">
        <v>17</v>
      </c>
      <c r="R11" t="s">
        <v>18</v>
      </c>
      <c r="S11">
        <f>(表1[采后Plt]/表1[采前Plt])</f>
        <v>9.3736263736263741</v>
      </c>
      <c r="T11">
        <f>表1[预测Plt(取整)]/表1[采前Plt]</f>
        <v>7.3461538461538458</v>
      </c>
    </row>
    <row r="12" spans="1:20" x14ac:dyDescent="0.25">
      <c r="A12">
        <v>47</v>
      </c>
      <c r="B12">
        <v>67.5</v>
      </c>
      <c r="C12">
        <v>214</v>
      </c>
      <c r="D12">
        <v>41.4</v>
      </c>
      <c r="E12">
        <v>129</v>
      </c>
      <c r="F12">
        <v>16.5</v>
      </c>
      <c r="G12">
        <v>42.8</v>
      </c>
      <c r="H12">
        <v>12.3</v>
      </c>
      <c r="I12">
        <v>94.3</v>
      </c>
      <c r="J12">
        <v>29.4</v>
      </c>
      <c r="K12">
        <v>312</v>
      </c>
      <c r="L12">
        <v>1523</v>
      </c>
      <c r="M12">
        <f>SUM(780.644+4.856*表1[[#This Row],[采前Plt]]-10.662*表1[[#This Row],[大血小板率（P-LCR）]])</f>
        <v>1363.4944</v>
      </c>
      <c r="N12">
        <f>ROUND(M8:M83,0)</f>
        <v>1363</v>
      </c>
      <c r="O12">
        <f>SUM(4*表1[采前Plt])</f>
        <v>856</v>
      </c>
      <c r="P12">
        <f>SUM(8*表1[采前Plt])</f>
        <v>1712</v>
      </c>
      <c r="Q12" t="s">
        <v>17</v>
      </c>
      <c r="R12" t="s">
        <v>18</v>
      </c>
      <c r="S12">
        <f>(表1[采后Plt]/表1[采前Plt])</f>
        <v>7.1168224299065423</v>
      </c>
      <c r="T12">
        <f>表1[预测Plt(取整)]/表1[采前Plt]</f>
        <v>6.3691588785046731</v>
      </c>
    </row>
    <row r="13" spans="1:20" x14ac:dyDescent="0.25">
      <c r="A13">
        <v>29</v>
      </c>
      <c r="B13">
        <v>56</v>
      </c>
      <c r="C13">
        <v>208</v>
      </c>
      <c r="D13">
        <v>45.5</v>
      </c>
      <c r="E13">
        <v>148</v>
      </c>
      <c r="F13">
        <v>11.6</v>
      </c>
      <c r="G13">
        <v>39.700000000000003</v>
      </c>
      <c r="H13">
        <v>10.8</v>
      </c>
      <c r="I13">
        <v>93.2</v>
      </c>
      <c r="J13">
        <v>30.3</v>
      </c>
      <c r="K13">
        <v>325</v>
      </c>
      <c r="L13">
        <v>803</v>
      </c>
      <c r="M13">
        <f>SUM(780.644+4.856*表1[[#This Row],[采前Plt]]-10.662*表1[[#This Row],[大血小板率（P-LCR）]])</f>
        <v>1367.4105999999999</v>
      </c>
      <c r="N13">
        <v>1367</v>
      </c>
      <c r="O13">
        <f>SUM(4*表1[采前Plt])</f>
        <v>832</v>
      </c>
      <c r="P13">
        <f>SUM(8*表1[采前Plt])</f>
        <v>1664</v>
      </c>
      <c r="Q13" t="s">
        <v>16</v>
      </c>
      <c r="R13" t="s">
        <v>18</v>
      </c>
      <c r="S13">
        <f>(表1[采后Plt]/表1[采前Plt])</f>
        <v>3.8605769230769229</v>
      </c>
      <c r="T13">
        <f>表1[预测Plt(取整)]/表1[采前Plt]</f>
        <v>6.572115384615385</v>
      </c>
    </row>
    <row r="14" spans="1:20" x14ac:dyDescent="0.25">
      <c r="A14">
        <v>65</v>
      </c>
      <c r="B14">
        <v>60</v>
      </c>
      <c r="C14">
        <v>220</v>
      </c>
      <c r="D14">
        <v>41.2</v>
      </c>
      <c r="E14">
        <v>127</v>
      </c>
      <c r="F14">
        <v>17.100000000000001</v>
      </c>
      <c r="G14">
        <v>43.3</v>
      </c>
      <c r="H14">
        <v>12.4</v>
      </c>
      <c r="I14">
        <v>86.7</v>
      </c>
      <c r="J14">
        <v>26.7</v>
      </c>
      <c r="K14">
        <v>308</v>
      </c>
      <c r="L14">
        <v>1589</v>
      </c>
      <c r="M14">
        <f>SUM(780.644+4.856*表1[[#This Row],[采前Plt]]-10.662*表1[[#This Row],[大血小板率（P-LCR）]])</f>
        <v>1387.2993999999999</v>
      </c>
      <c r="N14">
        <f>ROUND(M10:M87,0)</f>
        <v>1387</v>
      </c>
      <c r="O14">
        <f>SUM(4*表1[采前Plt])</f>
        <v>880</v>
      </c>
      <c r="P14">
        <f>SUM(8*表1[采前Plt])</f>
        <v>1760</v>
      </c>
      <c r="Q14" t="s">
        <v>17</v>
      </c>
      <c r="R14" t="s">
        <v>18</v>
      </c>
      <c r="S14">
        <f>(表1[采后Plt]/表1[采前Plt])</f>
        <v>7.2227272727272727</v>
      </c>
      <c r="T14">
        <f>表1[预测Plt(取整)]/表1[采前Plt]</f>
        <v>6.3045454545454547</v>
      </c>
    </row>
    <row r="15" spans="1:20" x14ac:dyDescent="0.25">
      <c r="A15">
        <v>31</v>
      </c>
      <c r="B15">
        <v>75</v>
      </c>
      <c r="C15">
        <v>207</v>
      </c>
      <c r="D15">
        <v>41.8</v>
      </c>
      <c r="E15">
        <v>133</v>
      </c>
      <c r="F15">
        <v>14</v>
      </c>
      <c r="G15">
        <v>37.1</v>
      </c>
      <c r="H15">
        <v>11.4</v>
      </c>
      <c r="I15">
        <v>98.6</v>
      </c>
      <c r="J15">
        <v>31.4</v>
      </c>
      <c r="K15">
        <v>318</v>
      </c>
      <c r="L15">
        <v>1639</v>
      </c>
      <c r="M15">
        <f>SUM(780.644+4.856*表1[[#This Row],[采前Plt]]-10.662*表1[[#This Row],[大血小板率（P-LCR）]])</f>
        <v>1390.2757999999999</v>
      </c>
      <c r="N15">
        <f>ROUND(M11:M86,0)</f>
        <v>1390</v>
      </c>
      <c r="O15">
        <f>SUM(4*表1[采前Plt])</f>
        <v>828</v>
      </c>
      <c r="P15">
        <f>SUM(8*表1[采前Plt])</f>
        <v>1656</v>
      </c>
      <c r="Q15" t="s">
        <v>17</v>
      </c>
      <c r="R15" t="s">
        <v>18</v>
      </c>
      <c r="S15">
        <f>(表1[采后Plt]/表1[采前Plt])</f>
        <v>7.9178743961352653</v>
      </c>
      <c r="T15">
        <f>表1[预测Plt(取整)]/表1[采前Plt]</f>
        <v>6.7149758454106276</v>
      </c>
    </row>
    <row r="16" spans="1:20" x14ac:dyDescent="0.25">
      <c r="A16">
        <v>55</v>
      </c>
      <c r="B16">
        <v>90</v>
      </c>
      <c r="C16">
        <v>190</v>
      </c>
      <c r="D16">
        <v>42.7</v>
      </c>
      <c r="E16">
        <v>143</v>
      </c>
      <c r="F16">
        <v>12</v>
      </c>
      <c r="G16">
        <v>29.2</v>
      </c>
      <c r="H16">
        <v>105</v>
      </c>
      <c r="I16">
        <v>95.3</v>
      </c>
      <c r="J16">
        <v>31.9</v>
      </c>
      <c r="K16">
        <v>335</v>
      </c>
      <c r="L16">
        <v>1555</v>
      </c>
      <c r="M16">
        <f>SUM(780.644+4.856*表1[[#This Row],[采前Plt]]-10.662*表1[[#This Row],[大血小板率（P-LCR）]])</f>
        <v>1391.9536000000001</v>
      </c>
      <c r="N16">
        <f>ROUND(M12:M87,0)</f>
        <v>1392</v>
      </c>
      <c r="O16">
        <f>SUM(4*表1[采前Plt])</f>
        <v>760</v>
      </c>
      <c r="P16">
        <f>SUM(8*表1[采前Plt])</f>
        <v>1520</v>
      </c>
      <c r="Q16" t="s">
        <v>17</v>
      </c>
      <c r="R16" t="s">
        <v>18</v>
      </c>
      <c r="S16">
        <f>(表1[采后Plt]/表1[采前Plt])</f>
        <v>8.1842105263157894</v>
      </c>
      <c r="T16">
        <f>表1[预测Plt(取整)]/表1[采前Plt]</f>
        <v>7.3263157894736839</v>
      </c>
    </row>
    <row r="17" spans="1:20" x14ac:dyDescent="0.25">
      <c r="A17">
        <v>31</v>
      </c>
      <c r="B17">
        <v>50</v>
      </c>
      <c r="C17">
        <v>211</v>
      </c>
      <c r="D17">
        <v>36.200000000000003</v>
      </c>
      <c r="E17">
        <v>115</v>
      </c>
      <c r="F17">
        <v>11.4</v>
      </c>
      <c r="G17">
        <v>37.200000000000003</v>
      </c>
      <c r="H17">
        <v>10.4</v>
      </c>
      <c r="I17">
        <v>90.7</v>
      </c>
      <c r="J17">
        <v>28.8</v>
      </c>
      <c r="K17">
        <v>318</v>
      </c>
      <c r="L17">
        <v>814</v>
      </c>
      <c r="M17">
        <f>SUM(780.644+4.856*表1[[#This Row],[采前Plt]]-10.662*表1[[#This Row],[大血小板率（P-LCR）]])</f>
        <v>1408.6335999999999</v>
      </c>
      <c r="N17">
        <f>ROUND(M15:M88,0)</f>
        <v>1409</v>
      </c>
      <c r="O17">
        <f>SUM(4*表1[采前Plt])</f>
        <v>844</v>
      </c>
      <c r="P17">
        <f>SUM(8*表1[采前Plt])</f>
        <v>1688</v>
      </c>
      <c r="Q17" t="s">
        <v>16</v>
      </c>
      <c r="R17" t="s">
        <v>18</v>
      </c>
      <c r="S17">
        <f>(表1[采后Plt]/表1[采前Plt])</f>
        <v>3.8578199052132702</v>
      </c>
      <c r="T17">
        <f>表1[预测Plt(取整)]/表1[采前Plt]</f>
        <v>6.6777251184834121</v>
      </c>
    </row>
    <row r="18" spans="1:20" x14ac:dyDescent="0.25">
      <c r="A18">
        <v>27</v>
      </c>
      <c r="B18">
        <v>50</v>
      </c>
      <c r="C18">
        <v>212</v>
      </c>
      <c r="D18">
        <v>40</v>
      </c>
      <c r="E18">
        <v>134</v>
      </c>
      <c r="F18">
        <v>12.2</v>
      </c>
      <c r="G18">
        <v>31.5</v>
      </c>
      <c r="H18">
        <v>11</v>
      </c>
      <c r="I18">
        <v>82.3</v>
      </c>
      <c r="J18">
        <v>27.6</v>
      </c>
      <c r="K18">
        <v>335</v>
      </c>
      <c r="L18">
        <v>1273</v>
      </c>
      <c r="M18">
        <f>SUM(780.644+4.856*表1[[#This Row],[采前Plt]]-10.662*表1[[#This Row],[大血小板率（P-LCR）]])</f>
        <v>1474.2629999999999</v>
      </c>
      <c r="N18">
        <v>1413</v>
      </c>
      <c r="O18">
        <f>SUM(4*表1[采前Plt])</f>
        <v>848</v>
      </c>
      <c r="P18">
        <f>SUM(8*表1[采前Plt])</f>
        <v>1696</v>
      </c>
      <c r="Q18" t="s">
        <v>17</v>
      </c>
      <c r="R18" t="s">
        <v>18</v>
      </c>
      <c r="S18">
        <f>(表1[采后Plt]/表1[采前Plt])</f>
        <v>6.0047169811320753</v>
      </c>
      <c r="T18">
        <f>表1[预测Plt(取整)]/表1[采前Plt]</f>
        <v>6.6650943396226419</v>
      </c>
    </row>
    <row r="19" spans="1:20" x14ac:dyDescent="0.25">
      <c r="A19">
        <v>38</v>
      </c>
      <c r="B19">
        <v>55</v>
      </c>
      <c r="C19">
        <v>188</v>
      </c>
      <c r="D19">
        <v>41.2</v>
      </c>
      <c r="E19">
        <v>136</v>
      </c>
      <c r="F19">
        <v>16.3</v>
      </c>
      <c r="G19">
        <v>25.9</v>
      </c>
      <c r="H19">
        <v>10</v>
      </c>
      <c r="I19">
        <v>95.6</v>
      </c>
      <c r="J19">
        <v>31.6</v>
      </c>
      <c r="K19">
        <v>330</v>
      </c>
      <c r="L19">
        <v>2187</v>
      </c>
      <c r="M19">
        <f>SUM(780.644+4.856*表1[[#This Row],[采前Plt]]-10.662*表1[[#This Row],[大血小板率（P-LCR）]])</f>
        <v>1417.4262000000001</v>
      </c>
      <c r="N19">
        <f>ROUND(M15:M90,0)</f>
        <v>1417</v>
      </c>
      <c r="O19">
        <f>SUM(4*表1[采前Plt])</f>
        <v>752</v>
      </c>
      <c r="P19">
        <f>SUM(8*表1[采前Plt])</f>
        <v>1504</v>
      </c>
      <c r="Q19" t="s">
        <v>17</v>
      </c>
      <c r="R19" t="s">
        <v>18</v>
      </c>
      <c r="S19">
        <f>(表1[采后Plt]/表1[采前Plt])</f>
        <v>11.632978723404255</v>
      </c>
      <c r="T19">
        <f>表1[预测Plt(取整)]/表1[采前Plt]</f>
        <v>7.5372340425531918</v>
      </c>
    </row>
    <row r="20" spans="1:20" x14ac:dyDescent="0.25">
      <c r="A20">
        <v>58</v>
      </c>
      <c r="B20">
        <v>76</v>
      </c>
      <c r="C20">
        <v>189</v>
      </c>
      <c r="D20">
        <v>45.4</v>
      </c>
      <c r="E20">
        <v>143</v>
      </c>
      <c r="F20">
        <v>10.199999999999999</v>
      </c>
      <c r="G20">
        <v>23.3</v>
      </c>
      <c r="H20">
        <v>10</v>
      </c>
      <c r="I20">
        <v>92.3</v>
      </c>
      <c r="J20">
        <v>29.1</v>
      </c>
      <c r="K20">
        <v>315</v>
      </c>
      <c r="L20">
        <v>1558</v>
      </c>
      <c r="M20">
        <f>SUM(780.644+4.856*表1[[#This Row],[采前Plt]]-10.662*表1[[#This Row],[大血小板率（P-LCR）]])</f>
        <v>1450.0033999999998</v>
      </c>
      <c r="N20">
        <f>ROUND(M16:M91,0)</f>
        <v>1450</v>
      </c>
      <c r="O20">
        <f>SUM(4*表1[采前Plt])</f>
        <v>756</v>
      </c>
      <c r="P20">
        <f>SUM(8*表1[采前Plt])</f>
        <v>1512</v>
      </c>
      <c r="Q20" t="s">
        <v>17</v>
      </c>
      <c r="R20" t="s">
        <v>18</v>
      </c>
      <c r="S20">
        <f>(表1[采后Plt]/表1[采前Plt])</f>
        <v>8.2433862433862437</v>
      </c>
      <c r="T20">
        <f>表1[预测Plt(取整)]/表1[采前Plt]</f>
        <v>7.6719576719576716</v>
      </c>
    </row>
    <row r="21" spans="1:20" x14ac:dyDescent="0.25">
      <c r="A21">
        <v>56</v>
      </c>
      <c r="B21">
        <v>54</v>
      </c>
      <c r="C21">
        <v>199</v>
      </c>
      <c r="D21">
        <v>34.799999999999997</v>
      </c>
      <c r="E21">
        <v>115</v>
      </c>
      <c r="F21">
        <v>13.3</v>
      </c>
      <c r="G21">
        <v>27.5</v>
      </c>
      <c r="H21">
        <v>10.199999999999999</v>
      </c>
      <c r="I21">
        <v>101.8</v>
      </c>
      <c r="J21">
        <v>33.6</v>
      </c>
      <c r="K21">
        <v>330</v>
      </c>
      <c r="L21">
        <v>1065</v>
      </c>
      <c r="M21">
        <f>SUM(780.644+4.856*表1[[#This Row],[采前Plt]]-10.662*表1[[#This Row],[大血小板率（P-LCR）]])</f>
        <v>1453.7829999999999</v>
      </c>
      <c r="N21">
        <f>ROUND(M17:M92,0)</f>
        <v>1454</v>
      </c>
      <c r="O21">
        <f>SUM(4*表1[采前Plt])</f>
        <v>796</v>
      </c>
      <c r="P21">
        <f>SUM(8*表1[采前Plt])</f>
        <v>1592</v>
      </c>
      <c r="Q21" t="s">
        <v>17</v>
      </c>
      <c r="R21" t="s">
        <v>18</v>
      </c>
      <c r="S21">
        <f>(表1[采后Plt]/表1[采前Plt])</f>
        <v>5.3517587939698492</v>
      </c>
      <c r="T21">
        <f>表1[预测Plt(取整)]/表1[采前Plt]</f>
        <v>7.3065326633165828</v>
      </c>
    </row>
    <row r="22" spans="1:20" x14ac:dyDescent="0.25">
      <c r="A22">
        <v>27</v>
      </c>
      <c r="B22">
        <v>75</v>
      </c>
      <c r="C22">
        <v>200</v>
      </c>
      <c r="D22">
        <v>46.5</v>
      </c>
      <c r="E22">
        <v>148</v>
      </c>
      <c r="F22">
        <v>11.5</v>
      </c>
      <c r="G22">
        <v>27.8</v>
      </c>
      <c r="H22">
        <v>10.5</v>
      </c>
      <c r="I22">
        <v>96.9</v>
      </c>
      <c r="J22">
        <v>30.8</v>
      </c>
      <c r="K22">
        <v>318</v>
      </c>
      <c r="L22">
        <v>1266</v>
      </c>
      <c r="M22">
        <f>SUM(780.644+4.856*表1[[#This Row],[采前Plt]]-10.662*表1[[#This Row],[大血小板率（P-LCR）]])</f>
        <v>1455.4404</v>
      </c>
      <c r="N22">
        <f>ROUND(M18:M93,0)</f>
        <v>1455</v>
      </c>
      <c r="O22">
        <f>SUM(4*表1[采前Plt])</f>
        <v>800</v>
      </c>
      <c r="P22">
        <f>SUM(8*表1[采前Plt])</f>
        <v>1600</v>
      </c>
      <c r="Q22" t="s">
        <v>17</v>
      </c>
      <c r="R22" t="s">
        <v>18</v>
      </c>
      <c r="S22">
        <f>(表1[采后Plt]/表1[采前Plt])</f>
        <v>6.33</v>
      </c>
      <c r="T22">
        <f>表1[预测Plt(取整)]/表1[采前Plt]</f>
        <v>7.2750000000000004</v>
      </c>
    </row>
    <row r="23" spans="1:20" x14ac:dyDescent="0.25">
      <c r="A23">
        <v>50</v>
      </c>
      <c r="B23">
        <v>65</v>
      </c>
      <c r="C23">
        <v>216</v>
      </c>
      <c r="D23">
        <v>43.5</v>
      </c>
      <c r="E23">
        <v>141</v>
      </c>
      <c r="F23">
        <v>13.1</v>
      </c>
      <c r="G23">
        <v>34.5</v>
      </c>
      <c r="H23">
        <v>11.3</v>
      </c>
      <c r="I23">
        <v>96.2</v>
      </c>
      <c r="J23">
        <v>31.2</v>
      </c>
      <c r="K23">
        <v>324</v>
      </c>
      <c r="L23">
        <v>981</v>
      </c>
      <c r="M23">
        <f>SUM(780.644+4.856*表1[[#This Row],[采前Plt]]-10.662*表1[[#This Row],[大血小板率（P-LCR）]])</f>
        <v>1461.701</v>
      </c>
      <c r="N23">
        <f>ROUND(M19:M94,0)</f>
        <v>1462</v>
      </c>
      <c r="O23">
        <f>SUM(4*表1[采前Plt])</f>
        <v>864</v>
      </c>
      <c r="P23">
        <f>SUM(8*表1[采前Plt])</f>
        <v>1728</v>
      </c>
      <c r="Q23" t="s">
        <v>17</v>
      </c>
      <c r="R23" t="s">
        <v>18</v>
      </c>
      <c r="S23">
        <f>(表1[采后Plt]/表1[采前Plt])</f>
        <v>4.541666666666667</v>
      </c>
      <c r="T23">
        <f>表1[预测Plt(取整)]/表1[采前Plt]</f>
        <v>6.7685185185185182</v>
      </c>
    </row>
    <row r="24" spans="1:20" x14ac:dyDescent="0.25">
      <c r="A24">
        <v>40</v>
      </c>
      <c r="B24">
        <v>57</v>
      </c>
      <c r="C24">
        <v>217</v>
      </c>
      <c r="D24">
        <v>40</v>
      </c>
      <c r="E24">
        <v>130</v>
      </c>
      <c r="F24">
        <v>12.4</v>
      </c>
      <c r="G24">
        <v>33.6</v>
      </c>
      <c r="H24">
        <v>11.1</v>
      </c>
      <c r="I24">
        <v>91.5</v>
      </c>
      <c r="J24">
        <v>29.7</v>
      </c>
      <c r="K24">
        <v>325</v>
      </c>
      <c r="L24">
        <v>1099</v>
      </c>
      <c r="M24">
        <f>SUM(780.644+4.856*表1[[#This Row],[采前Plt]]-10.662*表1[[#This Row],[大血小板率（P-LCR）]])</f>
        <v>1476.1527999999998</v>
      </c>
      <c r="N24">
        <f>ROUND(M20:M95,0)</f>
        <v>1476</v>
      </c>
      <c r="O24">
        <f>SUM(4*表1[采前Plt])</f>
        <v>868</v>
      </c>
      <c r="P24">
        <f>SUM(8*表1[采前Plt])</f>
        <v>1736</v>
      </c>
      <c r="Q24" t="s">
        <v>17</v>
      </c>
      <c r="R24" t="s">
        <v>18</v>
      </c>
      <c r="S24">
        <f>(表1[采后Plt]/表1[采前Plt])</f>
        <v>5.064516129032258</v>
      </c>
      <c r="T24">
        <f>表1[预测Plt(取整)]/表1[采前Plt]</f>
        <v>6.8018433179723505</v>
      </c>
    </row>
    <row r="25" spans="1:20" x14ac:dyDescent="0.25">
      <c r="A25">
        <v>58</v>
      </c>
      <c r="B25">
        <v>68</v>
      </c>
      <c r="C25">
        <v>194</v>
      </c>
      <c r="D25">
        <v>44.3</v>
      </c>
      <c r="E25">
        <v>142</v>
      </c>
      <c r="F25">
        <v>10.7</v>
      </c>
      <c r="G25">
        <v>22.6</v>
      </c>
      <c r="H25">
        <v>9.6999999999999993</v>
      </c>
      <c r="I25">
        <v>89.7</v>
      </c>
      <c r="J25">
        <v>28.7</v>
      </c>
      <c r="K25">
        <v>321</v>
      </c>
      <c r="L25">
        <v>1599</v>
      </c>
      <c r="M25">
        <f>SUM(780.644+4.856*表1[[#This Row],[采前Plt]]-10.662*表1[[#This Row],[大血小板率（P-LCR）]])</f>
        <v>1481.7468000000001</v>
      </c>
      <c r="N25">
        <f>ROUND(M21:M96,0)</f>
        <v>1482</v>
      </c>
      <c r="O25">
        <f>SUM(4*表1[采前Plt])</f>
        <v>776</v>
      </c>
      <c r="P25">
        <f>SUM(8*表1[采前Plt])</f>
        <v>1552</v>
      </c>
      <c r="Q25" t="s">
        <v>17</v>
      </c>
      <c r="R25" t="s">
        <v>18</v>
      </c>
      <c r="S25">
        <f>(表1[采后Plt]/表1[采前Plt])</f>
        <v>8.2422680412371125</v>
      </c>
      <c r="T25">
        <f>表1[预测Plt(取整)]/表1[采前Plt]</f>
        <v>7.6391752577319592</v>
      </c>
    </row>
    <row r="26" spans="1:20" x14ac:dyDescent="0.25">
      <c r="A26">
        <v>61</v>
      </c>
      <c r="B26">
        <v>64</v>
      </c>
      <c r="C26">
        <v>219</v>
      </c>
      <c r="D26">
        <v>48.7</v>
      </c>
      <c r="E26">
        <v>159</v>
      </c>
      <c r="F26">
        <v>12.9</v>
      </c>
      <c r="G26">
        <v>34</v>
      </c>
      <c r="H26">
        <v>11.3</v>
      </c>
      <c r="I26">
        <v>89.5</v>
      </c>
      <c r="J26">
        <v>29.2</v>
      </c>
      <c r="K26">
        <v>326</v>
      </c>
      <c r="L26">
        <v>1619</v>
      </c>
      <c r="M26">
        <f>SUM(780.644+4.856*表1[[#This Row],[采前Plt]]-10.662*表1[[#This Row],[大血小板率（P-LCR）]])</f>
        <v>1481.6</v>
      </c>
      <c r="N26">
        <f>ROUND(M22:M97,0)</f>
        <v>1482</v>
      </c>
      <c r="O26">
        <f>SUM(4*表1[采前Plt])</f>
        <v>876</v>
      </c>
      <c r="P26">
        <f>SUM(8*表1[采前Plt])</f>
        <v>1752</v>
      </c>
      <c r="Q26" t="s">
        <v>17</v>
      </c>
      <c r="R26" t="s">
        <v>18</v>
      </c>
      <c r="S26">
        <f>(表1[采后Plt]/表1[采前Plt])</f>
        <v>7.3926940639269407</v>
      </c>
      <c r="T26">
        <f>表1[预测Plt(取整)]/表1[采前Plt]</f>
        <v>6.7671232876712333</v>
      </c>
    </row>
    <row r="27" spans="1:20" x14ac:dyDescent="0.25">
      <c r="A27">
        <v>34</v>
      </c>
      <c r="B27">
        <v>57</v>
      </c>
      <c r="C27">
        <v>208</v>
      </c>
      <c r="D27">
        <v>39.4</v>
      </c>
      <c r="E27">
        <v>126</v>
      </c>
      <c r="F27">
        <v>12</v>
      </c>
      <c r="G27">
        <v>28.7</v>
      </c>
      <c r="H27">
        <v>10.5</v>
      </c>
      <c r="I27">
        <v>92.3</v>
      </c>
      <c r="J27">
        <v>29.5</v>
      </c>
      <c r="K27">
        <v>320</v>
      </c>
      <c r="L27">
        <v>1841</v>
      </c>
      <c r="M27">
        <f>SUM(780.644+4.856*表1[[#This Row],[采前Plt]]-10.662*表1[[#This Row],[大血小板率（P-LCR）]])</f>
        <v>1484.6925999999999</v>
      </c>
      <c r="N27">
        <f>ROUND(M23:M98,0)</f>
        <v>1485</v>
      </c>
      <c r="O27">
        <f>SUM(4*表1[采前Plt])</f>
        <v>832</v>
      </c>
      <c r="P27">
        <f>SUM(8*表1[采前Plt])</f>
        <v>1664</v>
      </c>
      <c r="Q27" t="s">
        <v>17</v>
      </c>
      <c r="R27" t="s">
        <v>18</v>
      </c>
      <c r="S27">
        <f>(表1[采后Plt]/表1[采前Plt])</f>
        <v>8.8509615384615383</v>
      </c>
      <c r="T27">
        <f>表1[预测Plt(取整)]/表1[采前Plt]</f>
        <v>7.1394230769230766</v>
      </c>
    </row>
    <row r="28" spans="1:20" x14ac:dyDescent="0.25">
      <c r="A28">
        <v>55</v>
      </c>
      <c r="B28">
        <v>52</v>
      </c>
      <c r="C28">
        <v>225</v>
      </c>
      <c r="D28">
        <v>40</v>
      </c>
      <c r="E28">
        <v>132</v>
      </c>
      <c r="F28">
        <v>14</v>
      </c>
      <c r="G28">
        <v>35.799999999999997</v>
      </c>
      <c r="H28">
        <v>11.2</v>
      </c>
      <c r="I28">
        <v>95.7</v>
      </c>
      <c r="J28">
        <v>31.6</v>
      </c>
      <c r="K28">
        <v>330</v>
      </c>
      <c r="L28">
        <v>1578</v>
      </c>
      <c r="M28">
        <f>SUM(780.644+4.856*表1[[#This Row],[采前Plt]]-10.662*表1[[#This Row],[大血小板率（P-LCR）]])</f>
        <v>1491.5444</v>
      </c>
      <c r="N28">
        <f>ROUND(M24:M99,0)</f>
        <v>1492</v>
      </c>
      <c r="O28">
        <f>SUM(4*表1[采前Plt])</f>
        <v>900</v>
      </c>
      <c r="P28">
        <f>SUM(8*表1[采前Plt])</f>
        <v>1800</v>
      </c>
      <c r="Q28" t="s">
        <v>17</v>
      </c>
      <c r="R28" t="s">
        <v>18</v>
      </c>
      <c r="S28">
        <f>(表1[采后Plt]/表1[采前Plt])</f>
        <v>7.0133333333333336</v>
      </c>
      <c r="T28">
        <f>表1[预测Plt(取整)]/表1[采前Plt]</f>
        <v>6.6311111111111112</v>
      </c>
    </row>
    <row r="29" spans="1:20" x14ac:dyDescent="0.25">
      <c r="A29">
        <v>55</v>
      </c>
      <c r="B29">
        <v>60</v>
      </c>
      <c r="C29">
        <v>241</v>
      </c>
      <c r="D29">
        <v>43.9</v>
      </c>
      <c r="E29">
        <v>139</v>
      </c>
      <c r="F29">
        <v>16</v>
      </c>
      <c r="G29">
        <v>42.2</v>
      </c>
      <c r="H29">
        <v>12.2</v>
      </c>
      <c r="I29">
        <v>89.8</v>
      </c>
      <c r="J29">
        <v>28.4</v>
      </c>
      <c r="K29">
        <v>317</v>
      </c>
      <c r="L29">
        <v>1306</v>
      </c>
      <c r="M29">
        <f>SUM(780.644+4.856*表1[[#This Row],[采前Plt]]-10.662*表1[[#This Row],[大血小板率（P-LCR）]])</f>
        <v>1501.0036</v>
      </c>
      <c r="N29">
        <f>ROUND(M25:M102,0)</f>
        <v>1501</v>
      </c>
      <c r="O29">
        <f>SUM(4*表1[采前Plt])</f>
        <v>964</v>
      </c>
      <c r="P29">
        <f>SUM(8*表1[采前Plt])</f>
        <v>1928</v>
      </c>
      <c r="Q29" t="s">
        <v>17</v>
      </c>
      <c r="R29" t="s">
        <v>18</v>
      </c>
      <c r="S29">
        <f>(表1[采后Plt]/表1[采前Plt])</f>
        <v>5.4190871369294609</v>
      </c>
      <c r="T29">
        <f>表1[预测Plt(取整)]/表1[采前Plt]</f>
        <v>6.2282157676348548</v>
      </c>
    </row>
    <row r="30" spans="1:20" x14ac:dyDescent="0.25">
      <c r="A30">
        <v>28</v>
      </c>
      <c r="B30">
        <v>60</v>
      </c>
      <c r="C30">
        <v>231</v>
      </c>
      <c r="D30">
        <v>47.4</v>
      </c>
      <c r="E30">
        <v>150</v>
      </c>
      <c r="F30">
        <v>13.7</v>
      </c>
      <c r="G30">
        <v>37.1</v>
      </c>
      <c r="H30">
        <v>11.7</v>
      </c>
      <c r="I30">
        <v>85.9</v>
      </c>
      <c r="J30">
        <v>27.2</v>
      </c>
      <c r="K30">
        <v>316</v>
      </c>
      <c r="L30">
        <v>1370</v>
      </c>
      <c r="M30">
        <f>SUM(780.644+4.856*表1[[#This Row],[采前Plt]]-10.662*表1[[#This Row],[大血小板率（P-LCR）]])</f>
        <v>1506.8197999999998</v>
      </c>
      <c r="N30">
        <f>ROUND(M26:M101,0)</f>
        <v>1507</v>
      </c>
      <c r="O30">
        <f>SUM(4*表1[采前Plt])</f>
        <v>924</v>
      </c>
      <c r="P30">
        <f>SUM(8*表1[采前Plt])</f>
        <v>1848</v>
      </c>
      <c r="Q30" t="s">
        <v>17</v>
      </c>
      <c r="R30" t="s">
        <v>18</v>
      </c>
      <c r="S30">
        <f>(表1[采后Plt]/表1[采前Plt])</f>
        <v>5.9307359307359304</v>
      </c>
      <c r="T30">
        <f>表1[预测Plt(取整)]/表1[采前Plt]</f>
        <v>6.5238095238095237</v>
      </c>
    </row>
    <row r="31" spans="1:20" x14ac:dyDescent="0.25">
      <c r="A31">
        <v>51</v>
      </c>
      <c r="B31">
        <v>70</v>
      </c>
      <c r="C31">
        <v>218</v>
      </c>
      <c r="D31">
        <v>46.7</v>
      </c>
      <c r="E31">
        <v>156</v>
      </c>
      <c r="F31">
        <v>13.2</v>
      </c>
      <c r="G31">
        <v>30.1</v>
      </c>
      <c r="H31">
        <v>10.6</v>
      </c>
      <c r="I31">
        <v>86.5</v>
      </c>
      <c r="J31">
        <v>28.9</v>
      </c>
      <c r="K31">
        <v>334</v>
      </c>
      <c r="L31">
        <v>1625</v>
      </c>
      <c r="M31">
        <f>SUM(780.644+4.856*表1[[#This Row],[采前Plt]]-10.662*表1[[#This Row],[大血小板率（P-LCR）]])</f>
        <v>1518.3257999999998</v>
      </c>
      <c r="N31">
        <f>ROUND(M27:M102,0)</f>
        <v>1518</v>
      </c>
      <c r="O31">
        <f>SUM(4*表1[采前Plt])</f>
        <v>872</v>
      </c>
      <c r="P31">
        <f>SUM(8*表1[采前Plt])</f>
        <v>1744</v>
      </c>
      <c r="Q31" t="s">
        <v>17</v>
      </c>
      <c r="R31" t="s">
        <v>18</v>
      </c>
      <c r="S31">
        <f>(表1[采后Plt]/表1[采前Plt])</f>
        <v>7.4541284403669721</v>
      </c>
      <c r="T31">
        <f>表1[预测Plt(取整)]/表1[采前Plt]</f>
        <v>6.9633027522935782</v>
      </c>
    </row>
    <row r="32" spans="1:20" x14ac:dyDescent="0.25">
      <c r="A32">
        <v>50</v>
      </c>
      <c r="B32">
        <v>80</v>
      </c>
      <c r="C32">
        <v>206</v>
      </c>
      <c r="D32">
        <v>48.4</v>
      </c>
      <c r="E32">
        <v>167</v>
      </c>
      <c r="F32">
        <v>12.1</v>
      </c>
      <c r="G32">
        <v>23.3</v>
      </c>
      <c r="H32">
        <v>9.5</v>
      </c>
      <c r="I32">
        <v>91.1</v>
      </c>
      <c r="J32">
        <v>31.5</v>
      </c>
      <c r="K32">
        <v>345</v>
      </c>
      <c r="L32">
        <v>1370</v>
      </c>
      <c r="M32">
        <f>SUM(780.644+4.856*表1[[#This Row],[采前Plt]]-10.662*表1[[#This Row],[大血小板率（P-LCR）]])</f>
        <v>1532.5554</v>
      </c>
      <c r="N32">
        <f>ROUND(M28:M103,0)</f>
        <v>1533</v>
      </c>
      <c r="O32">
        <f>SUM(4*表1[采前Plt])</f>
        <v>824</v>
      </c>
      <c r="P32">
        <f>SUM(8*表1[采前Plt])</f>
        <v>1648</v>
      </c>
      <c r="Q32" t="s">
        <v>17</v>
      </c>
      <c r="R32" t="s">
        <v>18</v>
      </c>
      <c r="S32">
        <f>(表1[采后Plt]/表1[采前Plt])</f>
        <v>6.650485436893204</v>
      </c>
      <c r="T32">
        <f>表1[预测Plt(取整)]/表1[采前Plt]</f>
        <v>7.441747572815534</v>
      </c>
    </row>
    <row r="33" spans="1:20" x14ac:dyDescent="0.25">
      <c r="A33">
        <v>36</v>
      </c>
      <c r="B33">
        <v>61</v>
      </c>
      <c r="C33">
        <v>212</v>
      </c>
      <c r="D33">
        <v>35.1</v>
      </c>
      <c r="E33">
        <v>108</v>
      </c>
      <c r="F33">
        <v>10.4</v>
      </c>
      <c r="G33">
        <v>25</v>
      </c>
      <c r="H33">
        <v>10.1</v>
      </c>
      <c r="I33">
        <v>81.8</v>
      </c>
      <c r="J33">
        <v>25.2</v>
      </c>
      <c r="K33">
        <v>308</v>
      </c>
      <c r="L33">
        <v>1290</v>
      </c>
      <c r="M33">
        <f>SUM(780.644+4.856*表1[[#This Row],[采前Plt]]-10.662*表1[[#This Row],[大血小板率（P-LCR）]])</f>
        <v>1543.566</v>
      </c>
      <c r="N33">
        <f>ROUND(M29:M104,0)</f>
        <v>1544</v>
      </c>
      <c r="O33">
        <f>SUM(4*表1[采前Plt])</f>
        <v>848</v>
      </c>
      <c r="P33">
        <f>SUM(8*表1[采前Plt])</f>
        <v>1696</v>
      </c>
      <c r="Q33" t="s">
        <v>17</v>
      </c>
      <c r="R33" t="s">
        <v>18</v>
      </c>
      <c r="S33">
        <f>(表1[采后Plt]/表1[采前Plt])</f>
        <v>6.0849056603773581</v>
      </c>
      <c r="T33">
        <f>表1[预测Plt(取整)]/表1[采前Plt]</f>
        <v>7.283018867924528</v>
      </c>
    </row>
    <row r="34" spans="1:20" x14ac:dyDescent="0.25">
      <c r="A34">
        <v>28</v>
      </c>
      <c r="B34">
        <v>60</v>
      </c>
      <c r="C34">
        <v>242</v>
      </c>
      <c r="D34">
        <v>44.3</v>
      </c>
      <c r="E34">
        <v>149</v>
      </c>
      <c r="F34">
        <v>13.8</v>
      </c>
      <c r="G34">
        <v>38.299999999999997</v>
      </c>
      <c r="H34">
        <v>11.7</v>
      </c>
      <c r="I34">
        <v>92.9</v>
      </c>
      <c r="J34">
        <v>31.2</v>
      </c>
      <c r="K34">
        <v>336</v>
      </c>
      <c r="L34">
        <v>1632</v>
      </c>
      <c r="M34">
        <f>SUM(780.644+4.856*表1[[#This Row],[采前Plt]]-10.662*表1[[#This Row],[大血小板率（P-LCR）]])</f>
        <v>1547.4414000000002</v>
      </c>
      <c r="N34">
        <f>ROUND(M30:M105,0)</f>
        <v>1547</v>
      </c>
      <c r="O34">
        <f>SUM(4*表1[采前Plt])</f>
        <v>968</v>
      </c>
      <c r="P34">
        <f>SUM(8*表1[采前Plt])</f>
        <v>1936</v>
      </c>
      <c r="Q34" t="s">
        <v>17</v>
      </c>
      <c r="R34" t="s">
        <v>18</v>
      </c>
      <c r="S34">
        <f>(表1[采后Plt]/表1[采前Plt])</f>
        <v>6.7438016528925617</v>
      </c>
      <c r="T34">
        <f>表1[预测Plt(取整)]/表1[采前Plt]</f>
        <v>6.3925619834710741</v>
      </c>
    </row>
    <row r="35" spans="1:20" x14ac:dyDescent="0.25">
      <c r="A35">
        <v>50</v>
      </c>
      <c r="B35">
        <v>60</v>
      </c>
      <c r="C35">
        <v>214</v>
      </c>
      <c r="D35">
        <v>38.1</v>
      </c>
      <c r="E35">
        <v>122</v>
      </c>
      <c r="F35">
        <v>10.7</v>
      </c>
      <c r="G35">
        <v>24.3</v>
      </c>
      <c r="H35">
        <v>9.9</v>
      </c>
      <c r="I35">
        <v>94.8</v>
      </c>
      <c r="J35">
        <v>30.3</v>
      </c>
      <c r="K35">
        <v>320</v>
      </c>
      <c r="L35">
        <v>1651</v>
      </c>
      <c r="M35">
        <f>SUM(780.644+4.856*表1[[#This Row],[采前Plt]]-10.662*表1[[#This Row],[大血小板率（P-LCR）]])</f>
        <v>1560.7413999999999</v>
      </c>
      <c r="N35">
        <f>ROUND(M31:M106,0)</f>
        <v>1561</v>
      </c>
      <c r="O35">
        <f>SUM(4*表1[采前Plt])</f>
        <v>856</v>
      </c>
      <c r="P35">
        <f>SUM(8*表1[采前Plt])</f>
        <v>1712</v>
      </c>
      <c r="Q35" t="s">
        <v>17</v>
      </c>
      <c r="R35" t="s">
        <v>18</v>
      </c>
      <c r="S35">
        <f>(表1[采后Plt]/表1[采前Plt])</f>
        <v>7.7149532710280377</v>
      </c>
      <c r="T35">
        <f>表1[预测Plt(取整)]/表1[采前Plt]</f>
        <v>7.2943925233644862</v>
      </c>
    </row>
    <row r="36" spans="1:20" x14ac:dyDescent="0.25">
      <c r="A36">
        <v>47</v>
      </c>
      <c r="B36">
        <v>75</v>
      </c>
      <c r="C36">
        <v>223</v>
      </c>
      <c r="D36">
        <v>47.3</v>
      </c>
      <c r="E36">
        <v>155</v>
      </c>
      <c r="F36">
        <v>11.4</v>
      </c>
      <c r="G36">
        <v>26.8</v>
      </c>
      <c r="H36">
        <v>10.3</v>
      </c>
      <c r="I36">
        <v>93.8</v>
      </c>
      <c r="J36">
        <v>30.8</v>
      </c>
      <c r="K36">
        <v>328</v>
      </c>
      <c r="L36">
        <v>1561</v>
      </c>
      <c r="M36">
        <f>SUM(780.644+4.856*表1[[#This Row],[采前Plt]]-10.662*表1[[#This Row],[大血小板率（P-LCR）]])</f>
        <v>1577.7903999999999</v>
      </c>
      <c r="N36">
        <f>ROUND(M32:M107,0)</f>
        <v>1578</v>
      </c>
      <c r="O36">
        <f>SUM(4*表1[采前Plt])</f>
        <v>892</v>
      </c>
      <c r="P36">
        <f>SUM(8*表1[采前Plt])</f>
        <v>1784</v>
      </c>
      <c r="Q36" t="s">
        <v>17</v>
      </c>
      <c r="R36" t="s">
        <v>18</v>
      </c>
      <c r="S36">
        <f>(表1[采后Plt]/表1[采前Plt])</f>
        <v>7</v>
      </c>
      <c r="T36">
        <f>表1[预测Plt(取整)]/表1[采前Plt]</f>
        <v>7.0762331838565027</v>
      </c>
    </row>
    <row r="37" spans="1:20" x14ac:dyDescent="0.25">
      <c r="A37">
        <v>32</v>
      </c>
      <c r="B37">
        <v>45</v>
      </c>
      <c r="C37">
        <v>233</v>
      </c>
      <c r="D37">
        <v>43.1</v>
      </c>
      <c r="E37">
        <v>132</v>
      </c>
      <c r="F37">
        <v>12.1</v>
      </c>
      <c r="G37">
        <v>29.7</v>
      </c>
      <c r="H37">
        <v>10.6</v>
      </c>
      <c r="I37">
        <v>92.3</v>
      </c>
      <c r="J37">
        <v>28.3</v>
      </c>
      <c r="K37">
        <v>306</v>
      </c>
      <c r="L37">
        <v>1824</v>
      </c>
      <c r="M37">
        <f>SUM(780.644+4.856*表1[[#This Row],[采前Plt]]-10.662*表1[[#This Row],[大血小板率（P-LCR）]])</f>
        <v>1595.4305999999999</v>
      </c>
      <c r="N37">
        <f>ROUND(M33:M108,0)</f>
        <v>1595</v>
      </c>
      <c r="O37">
        <f>SUM(4*表1[采前Plt])</f>
        <v>932</v>
      </c>
      <c r="P37">
        <f>SUM(8*表1[采前Plt])</f>
        <v>1864</v>
      </c>
      <c r="Q37" t="s">
        <v>17</v>
      </c>
      <c r="R37" t="s">
        <v>18</v>
      </c>
      <c r="S37">
        <f>(表1[采后Plt]/表1[采前Plt])</f>
        <v>7.8283261802575108</v>
      </c>
      <c r="T37">
        <f>表1[预测Plt(取整)]/表1[采前Plt]</f>
        <v>6.8454935622317601</v>
      </c>
    </row>
    <row r="38" spans="1:20" x14ac:dyDescent="0.25">
      <c r="A38">
        <v>22</v>
      </c>
      <c r="B38">
        <v>55</v>
      </c>
      <c r="C38">
        <v>219</v>
      </c>
      <c r="D38">
        <v>41</v>
      </c>
      <c r="E38">
        <v>128</v>
      </c>
      <c r="F38">
        <v>10</v>
      </c>
      <c r="G38">
        <v>23.3</v>
      </c>
      <c r="H38">
        <v>10</v>
      </c>
      <c r="I38">
        <v>95.8</v>
      </c>
      <c r="J38">
        <v>29.9</v>
      </c>
      <c r="K38">
        <v>312</v>
      </c>
      <c r="L38">
        <v>1937</v>
      </c>
      <c r="M38">
        <f>SUM(780.644+4.856*表1[[#This Row],[采前Plt]]-10.662*表1[[#This Row],[大血小板率（P-LCR）]])</f>
        <v>1595.6833999999999</v>
      </c>
      <c r="N38">
        <f>ROUND(M34:M109,0)</f>
        <v>1596</v>
      </c>
      <c r="O38">
        <f>SUM(4*表1[采前Plt])</f>
        <v>876</v>
      </c>
      <c r="P38">
        <f>SUM(8*表1[采前Plt])</f>
        <v>1752</v>
      </c>
      <c r="Q38" t="s">
        <v>17</v>
      </c>
      <c r="R38" t="s">
        <v>18</v>
      </c>
      <c r="S38">
        <f>(表1[采后Plt]/表1[采前Plt])</f>
        <v>8.8447488584474883</v>
      </c>
      <c r="T38">
        <f>表1[预测Plt(取整)]/表1[采前Plt]</f>
        <v>7.2876712328767121</v>
      </c>
    </row>
    <row r="39" spans="1:20" x14ac:dyDescent="0.25">
      <c r="A39">
        <v>59</v>
      </c>
      <c r="B39">
        <v>62</v>
      </c>
      <c r="C39">
        <v>234</v>
      </c>
      <c r="D39">
        <v>38.9</v>
      </c>
      <c r="E39">
        <v>130</v>
      </c>
      <c r="F39">
        <v>13.2</v>
      </c>
      <c r="G39">
        <v>29.8</v>
      </c>
      <c r="H39">
        <v>10.4</v>
      </c>
      <c r="I39">
        <v>88.8</v>
      </c>
      <c r="J39">
        <v>29.7</v>
      </c>
      <c r="K39">
        <v>334</v>
      </c>
      <c r="L39">
        <v>844</v>
      </c>
      <c r="M39">
        <f>SUM(780.644+4.856*表1[[#This Row],[采前Plt]]-10.662*表1[[#This Row],[大血小板率（P-LCR）]])</f>
        <v>1599.2203999999997</v>
      </c>
      <c r="N39">
        <f>ROUND(M38:M110,0)</f>
        <v>1599</v>
      </c>
      <c r="O39">
        <f>SUM(4*表1[采前Plt])</f>
        <v>936</v>
      </c>
      <c r="P39">
        <f>SUM(8*表1[采前Plt])</f>
        <v>1872</v>
      </c>
      <c r="Q39" t="s">
        <v>16</v>
      </c>
      <c r="R39" t="s">
        <v>18</v>
      </c>
      <c r="S39">
        <f>(表1[采后Plt]/表1[采前Plt])</f>
        <v>3.6068376068376069</v>
      </c>
      <c r="T39">
        <f>表1[预测Plt(取整)]/表1[采前Plt]</f>
        <v>6.833333333333333</v>
      </c>
    </row>
    <row r="40" spans="1:20" x14ac:dyDescent="0.25">
      <c r="A40">
        <v>53</v>
      </c>
      <c r="B40">
        <v>58</v>
      </c>
      <c r="C40">
        <v>233</v>
      </c>
      <c r="D40">
        <v>45.4</v>
      </c>
      <c r="E40">
        <v>147</v>
      </c>
      <c r="F40">
        <v>11.4</v>
      </c>
      <c r="G40">
        <v>29.2</v>
      </c>
      <c r="H40">
        <v>10.6</v>
      </c>
      <c r="I40">
        <v>92.8</v>
      </c>
      <c r="J40">
        <v>30.1</v>
      </c>
      <c r="K40">
        <v>324</v>
      </c>
      <c r="L40">
        <v>1551</v>
      </c>
      <c r="M40">
        <f>SUM(780.644+4.856*表1[[#This Row],[采前Plt]]-10.662*表1[[#This Row],[大血小板率（P-LCR）]])</f>
        <v>1600.7615999999998</v>
      </c>
      <c r="N40">
        <f>ROUND(M36:M111,0)</f>
        <v>1601</v>
      </c>
      <c r="O40">
        <f>SUM(4*表1[采前Plt])</f>
        <v>932</v>
      </c>
      <c r="P40">
        <f>SUM(8*表1[采前Plt])</f>
        <v>1864</v>
      </c>
      <c r="Q40" t="s">
        <v>17</v>
      </c>
      <c r="R40" t="s">
        <v>18</v>
      </c>
      <c r="S40">
        <f>(表1[采后Plt]/表1[采前Plt])</f>
        <v>6.6566523605150216</v>
      </c>
      <c r="T40">
        <f>表1[预测Plt(取整)]/表1[采前Plt]</f>
        <v>6.8712446351931327</v>
      </c>
    </row>
    <row r="41" spans="1:20" x14ac:dyDescent="0.25">
      <c r="A41">
        <v>24</v>
      </c>
      <c r="B41">
        <v>53</v>
      </c>
      <c r="C41">
        <v>230</v>
      </c>
      <c r="D41">
        <v>44</v>
      </c>
      <c r="E41">
        <v>141</v>
      </c>
      <c r="F41">
        <v>11.3</v>
      </c>
      <c r="G41">
        <v>27.6</v>
      </c>
      <c r="H41">
        <v>10.4</v>
      </c>
      <c r="I41">
        <v>91.1</v>
      </c>
      <c r="J41">
        <v>29.2</v>
      </c>
      <c r="K41">
        <v>320</v>
      </c>
      <c r="L41">
        <v>1508</v>
      </c>
      <c r="M41">
        <f>SUM(780.644+4.856*表1[[#This Row],[采前Plt]]-10.662*表1[[#This Row],[大血小板率（P-LCR）]])</f>
        <v>1603.2527999999998</v>
      </c>
      <c r="N41">
        <f>ROUND(M37:M112,0)</f>
        <v>1603</v>
      </c>
      <c r="O41">
        <f>SUM(4*表1[采前Plt])</f>
        <v>920</v>
      </c>
      <c r="P41">
        <f>SUM(8*表1[采前Plt])</f>
        <v>1840</v>
      </c>
      <c r="Q41" t="s">
        <v>17</v>
      </c>
      <c r="R41" t="s">
        <v>18</v>
      </c>
      <c r="S41">
        <f>(表1[采后Plt]/表1[采前Plt])</f>
        <v>6.5565217391304351</v>
      </c>
      <c r="T41">
        <f>表1[预测Plt(取整)]/表1[采前Plt]</f>
        <v>6.9695652173913043</v>
      </c>
    </row>
    <row r="42" spans="1:20" x14ac:dyDescent="0.25">
      <c r="A42">
        <v>46</v>
      </c>
      <c r="B42">
        <v>60</v>
      </c>
      <c r="C42">
        <v>223</v>
      </c>
      <c r="D42">
        <v>41.2</v>
      </c>
      <c r="E42">
        <v>130</v>
      </c>
      <c r="F42">
        <v>10.4</v>
      </c>
      <c r="G42">
        <v>24.1</v>
      </c>
      <c r="H42">
        <v>10</v>
      </c>
      <c r="I42">
        <v>98.8</v>
      </c>
      <c r="J42">
        <v>31.2</v>
      </c>
      <c r="K42">
        <v>316</v>
      </c>
      <c r="L42">
        <v>1575</v>
      </c>
      <c r="M42">
        <f>SUM(780.644+4.856*表1[[#This Row],[采前Plt]]-10.662*表1[[#This Row],[大血小板率（P-LCR）]])</f>
        <v>1606.5778</v>
      </c>
      <c r="N42">
        <f>ROUND(M38:M113,0)</f>
        <v>1607</v>
      </c>
      <c r="O42">
        <f>SUM(4*表1[采前Plt])</f>
        <v>892</v>
      </c>
      <c r="P42">
        <f>SUM(8*表1[采前Plt])</f>
        <v>1784</v>
      </c>
      <c r="Q42" t="s">
        <v>17</v>
      </c>
      <c r="R42" t="s">
        <v>18</v>
      </c>
      <c r="S42">
        <f>(表1[采后Plt]/表1[采前Plt])</f>
        <v>7.0627802690582957</v>
      </c>
      <c r="T42">
        <f>表1[预测Plt(取整)]/表1[采前Plt]</f>
        <v>7.2062780269058297</v>
      </c>
    </row>
    <row r="43" spans="1:20" x14ac:dyDescent="0.25">
      <c r="A43">
        <v>33</v>
      </c>
      <c r="B43">
        <v>67</v>
      </c>
      <c r="C43">
        <v>216</v>
      </c>
      <c r="D43">
        <v>40.5</v>
      </c>
      <c r="E43">
        <v>131</v>
      </c>
      <c r="F43">
        <v>10.199999999999999</v>
      </c>
      <c r="G43">
        <v>20.7</v>
      </c>
      <c r="H43">
        <v>9.4</v>
      </c>
      <c r="I43">
        <v>89.8</v>
      </c>
      <c r="J43">
        <v>29</v>
      </c>
      <c r="K43">
        <v>323</v>
      </c>
      <c r="L43">
        <v>964</v>
      </c>
      <c r="M43">
        <f>SUM(780.644+4.856*表1[[#This Row],[采前Plt]]-10.662*表1[[#This Row],[大血小板率（P-LCR）]])</f>
        <v>1608.8365999999999</v>
      </c>
      <c r="N43">
        <f>ROUND(M39:M114,0)</f>
        <v>1609</v>
      </c>
      <c r="O43">
        <f>SUM(4*表1[采前Plt])</f>
        <v>864</v>
      </c>
      <c r="P43">
        <f>SUM(8*表1[采前Plt])</f>
        <v>1728</v>
      </c>
      <c r="Q43" t="s">
        <v>17</v>
      </c>
      <c r="R43" t="s">
        <v>18</v>
      </c>
      <c r="S43">
        <f>(表1[采后Plt]/表1[采前Plt])</f>
        <v>4.4629629629629628</v>
      </c>
      <c r="T43">
        <f>表1[预测Plt(取整)]/表1[采前Plt]</f>
        <v>7.4490740740740744</v>
      </c>
    </row>
    <row r="44" spans="1:20" x14ac:dyDescent="0.25">
      <c r="A44">
        <v>56</v>
      </c>
      <c r="B44">
        <v>75</v>
      </c>
      <c r="C44">
        <v>222</v>
      </c>
      <c r="D44">
        <v>35.299999999999997</v>
      </c>
      <c r="E44">
        <v>116</v>
      </c>
      <c r="F44">
        <v>10.8</v>
      </c>
      <c r="G44">
        <v>22.3</v>
      </c>
      <c r="H44">
        <v>9.6999999999999993</v>
      </c>
      <c r="I44">
        <v>96.5</v>
      </c>
      <c r="J44">
        <v>30.7</v>
      </c>
      <c r="K44">
        <v>318</v>
      </c>
      <c r="L44">
        <v>1696</v>
      </c>
      <c r="M44">
        <f>SUM(780.644+4.856*表1[[#This Row],[采前Plt]]-10.662*表1[[#This Row],[大血小板率（P-LCR）]])</f>
        <v>1620.9133999999999</v>
      </c>
      <c r="N44">
        <f>ROUND(M40:M115,0)</f>
        <v>1621</v>
      </c>
      <c r="O44">
        <f>SUM(4*表1[采前Plt])</f>
        <v>888</v>
      </c>
      <c r="P44">
        <f>SUM(8*表1[采前Plt])</f>
        <v>1776</v>
      </c>
      <c r="Q44" t="s">
        <v>17</v>
      </c>
      <c r="R44" t="s">
        <v>18</v>
      </c>
      <c r="S44">
        <f>(表1[采后Plt]/表1[采前Plt])</f>
        <v>7.6396396396396398</v>
      </c>
      <c r="T44">
        <f>表1[预测Plt(取整)]/表1[采前Plt]</f>
        <v>7.301801801801802</v>
      </c>
    </row>
    <row r="45" spans="1:20" x14ac:dyDescent="0.25">
      <c r="A45">
        <v>34</v>
      </c>
      <c r="B45">
        <v>52.5</v>
      </c>
      <c r="C45">
        <v>250</v>
      </c>
      <c r="D45">
        <v>44</v>
      </c>
      <c r="E45">
        <v>147</v>
      </c>
      <c r="F45">
        <v>13</v>
      </c>
      <c r="G45">
        <v>34.4</v>
      </c>
      <c r="H45">
        <v>11.2</v>
      </c>
      <c r="I45">
        <v>86.6</v>
      </c>
      <c r="J45">
        <v>28.9</v>
      </c>
      <c r="K45">
        <v>334</v>
      </c>
      <c r="L45">
        <v>2654</v>
      </c>
      <c r="M45">
        <f>SUM(780.644+4.856*表1[[#This Row],[采前Plt]]-10.662*表1[[#This Row],[大血小板率（P-LCR）]])</f>
        <v>1627.8712</v>
      </c>
      <c r="N45">
        <f>ROUND(M41:M116,0)</f>
        <v>1628</v>
      </c>
      <c r="O45">
        <f>SUM(4*表1[采前Plt])</f>
        <v>1000</v>
      </c>
      <c r="P45">
        <f>SUM(8*表1[采前Plt])</f>
        <v>2000</v>
      </c>
      <c r="Q45" t="s">
        <v>17</v>
      </c>
      <c r="R45" t="s">
        <v>18</v>
      </c>
      <c r="S45">
        <f>(表1[采后Plt]/表1[采前Plt])</f>
        <v>10.616</v>
      </c>
      <c r="T45">
        <f>表1[预测Plt(取整)]/表1[采前Plt]</f>
        <v>6.5119999999999996</v>
      </c>
    </row>
    <row r="46" spans="1:20" x14ac:dyDescent="0.25">
      <c r="A46">
        <v>21</v>
      </c>
      <c r="B46">
        <v>80</v>
      </c>
      <c r="C46">
        <v>245</v>
      </c>
      <c r="D46">
        <v>45.8</v>
      </c>
      <c r="E46">
        <v>149</v>
      </c>
      <c r="F46">
        <v>13</v>
      </c>
      <c r="G46">
        <v>31.9</v>
      </c>
      <c r="H46">
        <v>10.7</v>
      </c>
      <c r="I46">
        <v>88.8</v>
      </c>
      <c r="J46">
        <v>28.9</v>
      </c>
      <c r="K46">
        <v>325</v>
      </c>
      <c r="L46">
        <v>1291</v>
      </c>
      <c r="M46">
        <f>SUM(780.644+4.856*表1[[#This Row],[采前Plt]]-10.662*表1[[#This Row],[大血小板率（P-LCR）]])</f>
        <v>1630.2462</v>
      </c>
      <c r="N46">
        <f>ROUND(M42:M117,0)</f>
        <v>1630</v>
      </c>
      <c r="O46">
        <f>SUM(4*表1[采前Plt])</f>
        <v>980</v>
      </c>
      <c r="P46">
        <f>SUM(8*表1[采前Plt])</f>
        <v>1960</v>
      </c>
      <c r="Q46" t="s">
        <v>17</v>
      </c>
      <c r="R46" t="s">
        <v>18</v>
      </c>
      <c r="S46">
        <f>(表1[采后Plt]/表1[采前Plt])</f>
        <v>5.2693877551020405</v>
      </c>
      <c r="T46">
        <f>表1[预测Plt(取整)]/表1[采前Plt]</f>
        <v>6.6530612244897958</v>
      </c>
    </row>
    <row r="47" spans="1:20" x14ac:dyDescent="0.25">
      <c r="A47">
        <v>48</v>
      </c>
      <c r="B47">
        <v>52</v>
      </c>
      <c r="C47">
        <v>229</v>
      </c>
      <c r="D47">
        <v>42.4</v>
      </c>
      <c r="E47">
        <v>133</v>
      </c>
      <c r="F47">
        <v>10.199999999999999</v>
      </c>
      <c r="G47">
        <v>23</v>
      </c>
      <c r="H47">
        <v>9.9</v>
      </c>
      <c r="I47">
        <v>95.9</v>
      </c>
      <c r="J47">
        <v>30.1</v>
      </c>
      <c r="K47">
        <v>314</v>
      </c>
      <c r="L47">
        <v>1997</v>
      </c>
      <c r="M47">
        <f>SUM(780.644+4.856*表1[[#This Row],[采前Plt]]-10.662*表1[[#This Row],[大血小板率（P-LCR）]])</f>
        <v>1647.4419999999998</v>
      </c>
      <c r="N47">
        <f>ROUND(M43:M118,0)</f>
        <v>1647</v>
      </c>
      <c r="O47">
        <f>SUM(4*表1[采前Plt])</f>
        <v>916</v>
      </c>
      <c r="P47">
        <f>SUM(8*表1[采前Plt])</f>
        <v>1832</v>
      </c>
      <c r="Q47" t="s">
        <v>17</v>
      </c>
      <c r="R47" t="s">
        <v>18</v>
      </c>
      <c r="S47">
        <f>(表1[采后Plt]/表1[采前Plt])</f>
        <v>8.7205240174672483</v>
      </c>
      <c r="T47">
        <f>表1[预测Plt(取整)]/表1[采前Plt]</f>
        <v>7.1921397379912664</v>
      </c>
    </row>
    <row r="48" spans="1:20" x14ac:dyDescent="0.25">
      <c r="A48">
        <v>24</v>
      </c>
      <c r="B48">
        <v>64</v>
      </c>
      <c r="C48">
        <v>220</v>
      </c>
      <c r="D48">
        <v>38.4</v>
      </c>
      <c r="E48">
        <v>122</v>
      </c>
      <c r="F48">
        <v>9.1999999999999993</v>
      </c>
      <c r="G48">
        <v>18.5</v>
      </c>
      <c r="H48">
        <v>9.3000000000000007</v>
      </c>
      <c r="I48">
        <v>90.8</v>
      </c>
      <c r="J48">
        <v>28.8</v>
      </c>
      <c r="K48">
        <v>318</v>
      </c>
      <c r="L48">
        <v>1862</v>
      </c>
      <c r="M48">
        <f>SUM(780.644+4.856*表1[[#This Row],[采前Plt]]-10.662*表1[[#This Row],[大血小板率（P-LCR）]])</f>
        <v>1651.7169999999999</v>
      </c>
      <c r="N48">
        <f>ROUND(M44:M119,0)</f>
        <v>1652</v>
      </c>
      <c r="O48">
        <f>SUM(4*表1[采前Plt])</f>
        <v>880</v>
      </c>
      <c r="P48">
        <f>SUM(8*表1[采前Plt])</f>
        <v>1760</v>
      </c>
      <c r="Q48" t="s">
        <v>17</v>
      </c>
      <c r="R48" t="s">
        <v>18</v>
      </c>
      <c r="S48">
        <f>(表1[采后Plt]/表1[采前Plt])</f>
        <v>8.463636363636363</v>
      </c>
      <c r="T48">
        <f>表1[预测Plt(取整)]/表1[采前Plt]</f>
        <v>7.5090909090909088</v>
      </c>
    </row>
    <row r="49" spans="1:20" x14ac:dyDescent="0.25">
      <c r="A49">
        <v>48</v>
      </c>
      <c r="B49">
        <v>66</v>
      </c>
      <c r="C49">
        <v>236</v>
      </c>
      <c r="D49">
        <v>34.1</v>
      </c>
      <c r="E49">
        <v>108</v>
      </c>
      <c r="F49">
        <v>10.1</v>
      </c>
      <c r="G49">
        <v>25.2</v>
      </c>
      <c r="H49">
        <v>10.199999999999999</v>
      </c>
      <c r="I49">
        <v>65.5</v>
      </c>
      <c r="J49">
        <v>20.7</v>
      </c>
      <c r="K49">
        <v>317</v>
      </c>
      <c r="L49">
        <v>1118</v>
      </c>
      <c r="M49">
        <f>SUM(780.644+4.856*表1[[#This Row],[采前Plt]]-10.662*表1[[#This Row],[大血小板率（P-LCR）]])</f>
        <v>1657.9776000000002</v>
      </c>
      <c r="N49">
        <f>ROUND(M45:M120,0)</f>
        <v>1658</v>
      </c>
      <c r="O49">
        <f>SUM(4*表1[采前Plt])</f>
        <v>944</v>
      </c>
      <c r="P49">
        <f>SUM(8*表1[采前Plt])</f>
        <v>1888</v>
      </c>
      <c r="Q49" t="s">
        <v>17</v>
      </c>
      <c r="R49" t="s">
        <v>18</v>
      </c>
      <c r="S49">
        <f>(表1[采后Plt]/表1[采前Plt])</f>
        <v>4.7372881355932206</v>
      </c>
      <c r="T49">
        <f>表1[预测Plt(取整)]/表1[采前Plt]</f>
        <v>7.0254237288135597</v>
      </c>
    </row>
    <row r="50" spans="1:20" x14ac:dyDescent="0.25">
      <c r="A50">
        <v>20</v>
      </c>
      <c r="B50">
        <v>66</v>
      </c>
      <c r="C50">
        <v>244</v>
      </c>
      <c r="D50">
        <v>48.7</v>
      </c>
      <c r="E50">
        <v>157</v>
      </c>
      <c r="F50">
        <v>10.8</v>
      </c>
      <c r="G50">
        <v>24</v>
      </c>
      <c r="H50">
        <v>10</v>
      </c>
      <c r="I50">
        <v>87.9</v>
      </c>
      <c r="J50">
        <v>28.3</v>
      </c>
      <c r="K50">
        <v>322</v>
      </c>
      <c r="L50">
        <v>1374</v>
      </c>
      <c r="M50">
        <f>SUM(780.644+4.856*表1[[#This Row],[采前Plt]]-10.662*表1[[#This Row],[大血小板率（P-LCR）]])</f>
        <v>1709.62</v>
      </c>
      <c r="N50">
        <v>1674</v>
      </c>
      <c r="O50">
        <f>SUM(4*表1[采前Plt])</f>
        <v>976</v>
      </c>
      <c r="P50">
        <f>SUM(8*表1[采前Plt])</f>
        <v>1952</v>
      </c>
      <c r="Q50" t="s">
        <v>17</v>
      </c>
      <c r="R50" t="s">
        <v>18</v>
      </c>
      <c r="S50">
        <f>(表1[采后Plt]/表1[采前Plt])</f>
        <v>5.6311475409836067</v>
      </c>
      <c r="T50">
        <f>表1[预测Plt(取整)]/表1[采前Plt]</f>
        <v>6.860655737704918</v>
      </c>
    </row>
    <row r="51" spans="1:20" x14ac:dyDescent="0.25">
      <c r="A51">
        <v>37</v>
      </c>
      <c r="B51">
        <v>68</v>
      </c>
      <c r="C51">
        <v>242</v>
      </c>
      <c r="D51">
        <v>42.1</v>
      </c>
      <c r="E51">
        <v>137</v>
      </c>
      <c r="F51">
        <v>10.1</v>
      </c>
      <c r="G51">
        <v>26.3</v>
      </c>
      <c r="H51">
        <v>10.6</v>
      </c>
      <c r="I51">
        <v>80</v>
      </c>
      <c r="J51">
        <v>26</v>
      </c>
      <c r="K51">
        <v>325</v>
      </c>
      <c r="L51">
        <v>1834</v>
      </c>
      <c r="M51">
        <f>SUM(780.644+4.856*表1[[#This Row],[采前Plt]]-10.662*表1[[#This Row],[大血小板率（P-LCR）]])</f>
        <v>1675.3854000000001</v>
      </c>
      <c r="N51">
        <f>ROUND(M47:M122,0)</f>
        <v>1675</v>
      </c>
      <c r="O51">
        <f>SUM(4*表1[采前Plt])</f>
        <v>968</v>
      </c>
      <c r="P51">
        <f>SUM(8*表1[采前Plt])</f>
        <v>1936</v>
      </c>
      <c r="Q51" t="s">
        <v>17</v>
      </c>
      <c r="R51" t="s">
        <v>18</v>
      </c>
      <c r="S51">
        <f>(表1[采后Plt]/表1[采前Plt])</f>
        <v>7.5785123966942152</v>
      </c>
      <c r="T51">
        <f>表1[预测Plt(取整)]/表1[采前Plt]</f>
        <v>6.9214876033057848</v>
      </c>
    </row>
    <row r="52" spans="1:20" x14ac:dyDescent="0.25">
      <c r="A52">
        <v>32</v>
      </c>
      <c r="B52">
        <v>52</v>
      </c>
      <c r="C52">
        <v>235</v>
      </c>
      <c r="D52">
        <v>42.9</v>
      </c>
      <c r="E52">
        <v>144</v>
      </c>
      <c r="F52">
        <v>10.199999999999999</v>
      </c>
      <c r="G52">
        <v>23</v>
      </c>
      <c r="H52">
        <v>9.1999999999999993</v>
      </c>
      <c r="I52">
        <v>83.5</v>
      </c>
      <c r="J52">
        <v>26.7</v>
      </c>
      <c r="K52">
        <v>332</v>
      </c>
      <c r="L52">
        <v>1526</v>
      </c>
      <c r="M52">
        <f>SUM(780.644+4.856*表1[[#This Row],[采前Plt]]-10.662*表1[[#This Row],[大血小板率（P-LCR）]])</f>
        <v>1676.578</v>
      </c>
      <c r="N52">
        <f>ROUND(M48:M123,0)</f>
        <v>1677</v>
      </c>
      <c r="O52">
        <f>SUM(4*表1[采前Plt])</f>
        <v>940</v>
      </c>
      <c r="P52">
        <f>SUM(8*表1[采前Plt])</f>
        <v>1880</v>
      </c>
      <c r="Q52" t="s">
        <v>17</v>
      </c>
      <c r="R52" t="s">
        <v>18</v>
      </c>
      <c r="S52">
        <f>(表1[采后Plt]/表1[采前Plt])</f>
        <v>6.493617021276596</v>
      </c>
      <c r="T52">
        <f>表1[预测Plt(取整)]/表1[采前Plt]</f>
        <v>7.1361702127659576</v>
      </c>
    </row>
    <row r="53" spans="1:20" x14ac:dyDescent="0.25">
      <c r="A53">
        <v>21</v>
      </c>
      <c r="B53">
        <v>73</v>
      </c>
      <c r="C53">
        <v>255</v>
      </c>
      <c r="D53">
        <v>50.5</v>
      </c>
      <c r="E53">
        <v>163</v>
      </c>
      <c r="F53">
        <v>16.5</v>
      </c>
      <c r="G53">
        <v>31.9</v>
      </c>
      <c r="H53">
        <v>10.7</v>
      </c>
      <c r="I53">
        <v>91.1</v>
      </c>
      <c r="J53">
        <v>29.4</v>
      </c>
      <c r="K53">
        <v>323</v>
      </c>
      <c r="L53">
        <v>1999</v>
      </c>
      <c r="M53">
        <f>SUM(780.644+4.856*表1[[#This Row],[采前Plt]]-10.662*表1[[#This Row],[大血小板率（P-LCR）]])</f>
        <v>1678.8062</v>
      </c>
      <c r="N53">
        <f>ROUND(M49:M124,0)</f>
        <v>1679</v>
      </c>
      <c r="O53">
        <f>SUM(4*表1[采前Plt])</f>
        <v>1020</v>
      </c>
      <c r="P53">
        <f>SUM(8*表1[采前Plt])</f>
        <v>2040</v>
      </c>
      <c r="Q53" t="s">
        <v>17</v>
      </c>
      <c r="R53" t="s">
        <v>18</v>
      </c>
      <c r="S53">
        <f>(表1[采后Plt]/表1[采前Plt])</f>
        <v>7.8392156862745095</v>
      </c>
      <c r="T53">
        <f>表1[预测Plt(取整)]/表1[采前Plt]</f>
        <v>6.5843137254901958</v>
      </c>
    </row>
    <row r="54" spans="1:20" x14ac:dyDescent="0.25">
      <c r="A54">
        <v>48</v>
      </c>
      <c r="B54">
        <v>60</v>
      </c>
      <c r="C54">
        <v>224</v>
      </c>
      <c r="D54">
        <v>37.4</v>
      </c>
      <c r="E54">
        <v>118</v>
      </c>
      <c r="F54">
        <v>9.1</v>
      </c>
      <c r="G54">
        <v>16</v>
      </c>
      <c r="H54">
        <v>8.9</v>
      </c>
      <c r="I54">
        <v>90.8</v>
      </c>
      <c r="J54">
        <v>28.6</v>
      </c>
      <c r="K54">
        <v>316</v>
      </c>
      <c r="L54">
        <v>2250</v>
      </c>
      <c r="M54">
        <f>SUM(780.644+4.856*表1[[#This Row],[采前Plt]]-10.662*表1[[#This Row],[大血小板率（P-LCR）]])</f>
        <v>1697.7959999999998</v>
      </c>
      <c r="N54">
        <f>ROUND(M50:M125,0)</f>
        <v>1698</v>
      </c>
      <c r="O54">
        <f>SUM(4*表1[采前Plt])</f>
        <v>896</v>
      </c>
      <c r="P54">
        <f>SUM(8*表1[采前Plt])</f>
        <v>1792</v>
      </c>
      <c r="Q54" t="s">
        <v>17</v>
      </c>
      <c r="R54" t="s">
        <v>18</v>
      </c>
      <c r="S54">
        <f>(表1[采后Plt]/表1[采前Plt])</f>
        <v>10.044642857142858</v>
      </c>
      <c r="T54">
        <f>表1[预测Plt(取整)]/表1[采前Plt]</f>
        <v>7.5803571428571432</v>
      </c>
    </row>
    <row r="55" spans="1:20" x14ac:dyDescent="0.25">
      <c r="A55">
        <v>40</v>
      </c>
      <c r="B55">
        <v>58</v>
      </c>
      <c r="C55">
        <v>254</v>
      </c>
      <c r="D55">
        <v>41</v>
      </c>
      <c r="E55">
        <v>128</v>
      </c>
      <c r="F55">
        <v>12</v>
      </c>
      <c r="G55">
        <v>29.5</v>
      </c>
      <c r="H55">
        <v>10.7</v>
      </c>
      <c r="I55">
        <v>94</v>
      </c>
      <c r="J55">
        <v>29.4</v>
      </c>
      <c r="K55">
        <v>312</v>
      </c>
      <c r="L55">
        <v>1315</v>
      </c>
      <c r="M55">
        <f>SUM(780.644+4.856*表1[[#This Row],[采前Plt]]-10.662*表1[[#This Row],[大血小板率（P-LCR）]])</f>
        <v>1699.539</v>
      </c>
      <c r="N55">
        <f>ROUND(M51:M126,0)</f>
        <v>1700</v>
      </c>
      <c r="O55">
        <f>SUM(4*表1[采前Plt])</f>
        <v>1016</v>
      </c>
      <c r="P55">
        <f>SUM(8*表1[采前Plt])</f>
        <v>2032</v>
      </c>
      <c r="Q55" t="s">
        <v>17</v>
      </c>
      <c r="R55" t="s">
        <v>18</v>
      </c>
      <c r="S55">
        <f>(表1[采后Plt]/表1[采前Plt])</f>
        <v>5.1771653543307083</v>
      </c>
      <c r="T55">
        <f>表1[预测Plt(取整)]/表1[采前Plt]</f>
        <v>6.6929133858267713</v>
      </c>
    </row>
    <row r="56" spans="1:20" x14ac:dyDescent="0.25">
      <c r="A56">
        <v>33</v>
      </c>
      <c r="B56">
        <v>46</v>
      </c>
      <c r="C56">
        <v>256</v>
      </c>
      <c r="D56">
        <v>39.200000000000003</v>
      </c>
      <c r="E56">
        <v>131</v>
      </c>
      <c r="F56">
        <v>11.7</v>
      </c>
      <c r="G56">
        <v>29.9</v>
      </c>
      <c r="H56">
        <v>10.7</v>
      </c>
      <c r="I56">
        <v>86.9</v>
      </c>
      <c r="J56">
        <v>29</v>
      </c>
      <c r="K56">
        <v>334</v>
      </c>
      <c r="L56">
        <v>1655</v>
      </c>
      <c r="M56">
        <f>SUM(780.644+4.856*表1[[#This Row],[采前Plt]]-10.662*表1[[#This Row],[大血小板率（P-LCR）]])</f>
        <v>1704.9861999999998</v>
      </c>
      <c r="N56">
        <f>ROUND(M52:M127,0)</f>
        <v>1705</v>
      </c>
      <c r="O56">
        <f>SUM(4*表1[采前Plt])</f>
        <v>1024</v>
      </c>
      <c r="P56">
        <f>SUM(8*表1[采前Plt])</f>
        <v>2048</v>
      </c>
      <c r="Q56" t="s">
        <v>17</v>
      </c>
      <c r="R56" t="s">
        <v>18</v>
      </c>
      <c r="S56">
        <f>(表1[采后Plt]/表1[采前Plt])</f>
        <v>6.46484375</v>
      </c>
      <c r="T56">
        <f>表1[预测Plt(取整)]/表1[采前Plt]</f>
        <v>6.66015625</v>
      </c>
    </row>
    <row r="57" spans="1:20" x14ac:dyDescent="0.25">
      <c r="A57">
        <v>59</v>
      </c>
      <c r="B57">
        <v>54</v>
      </c>
      <c r="C57">
        <v>244</v>
      </c>
      <c r="D57">
        <v>46.8</v>
      </c>
      <c r="E57">
        <v>156</v>
      </c>
      <c r="F57">
        <v>16.2</v>
      </c>
      <c r="G57">
        <v>24.3</v>
      </c>
      <c r="H57">
        <v>9.6999999999999993</v>
      </c>
      <c r="I57">
        <v>93.7</v>
      </c>
      <c r="J57">
        <v>31.3</v>
      </c>
      <c r="K57">
        <v>334</v>
      </c>
      <c r="L57">
        <v>1528</v>
      </c>
      <c r="M57">
        <f>SUM(780.644+4.856*表1[[#This Row],[采前Plt]]-10.662*表1[[#This Row],[大血小板率（P-LCR）]])</f>
        <v>1706.4213999999999</v>
      </c>
      <c r="N57">
        <f>ROUND(M53:M128,0)</f>
        <v>1706</v>
      </c>
      <c r="O57">
        <f>SUM(4*表1[采前Plt])</f>
        <v>976</v>
      </c>
      <c r="P57">
        <f>SUM(8*表1[采前Plt])</f>
        <v>1952</v>
      </c>
      <c r="Q57" t="s">
        <v>17</v>
      </c>
      <c r="R57" t="s">
        <v>18</v>
      </c>
      <c r="S57">
        <f>(表1[采后Plt]/表1[采前Plt])</f>
        <v>6.2622950819672134</v>
      </c>
      <c r="T57">
        <f>表1[预测Plt(取整)]/表1[采前Plt]</f>
        <v>6.9918032786885247</v>
      </c>
    </row>
    <row r="58" spans="1:20" x14ac:dyDescent="0.25">
      <c r="A58">
        <v>55</v>
      </c>
      <c r="B58">
        <v>64</v>
      </c>
      <c r="C58">
        <v>250</v>
      </c>
      <c r="D58">
        <v>42.2</v>
      </c>
      <c r="E58">
        <v>143</v>
      </c>
      <c r="F58">
        <v>11.6</v>
      </c>
      <c r="G58">
        <v>27</v>
      </c>
      <c r="H58">
        <v>10.3</v>
      </c>
      <c r="I58">
        <v>103.7</v>
      </c>
      <c r="J58">
        <v>35.1</v>
      </c>
      <c r="K58">
        <v>339</v>
      </c>
      <c r="L58">
        <v>1961</v>
      </c>
      <c r="M58">
        <f>SUM(780.644+4.856*表1[[#This Row],[采前Plt]]-10.662*表1[[#This Row],[大血小板率（P-LCR）]])</f>
        <v>1706.77</v>
      </c>
      <c r="N58">
        <f>ROUND(M54:M129,0)</f>
        <v>1707</v>
      </c>
      <c r="O58">
        <f>SUM(4*表1[采前Plt])</f>
        <v>1000</v>
      </c>
      <c r="P58">
        <f>SUM(8*表1[采前Plt])</f>
        <v>2000</v>
      </c>
      <c r="Q58" t="s">
        <v>17</v>
      </c>
      <c r="R58" t="s">
        <v>18</v>
      </c>
      <c r="S58">
        <f>(表1[采后Plt]/表1[采前Plt])</f>
        <v>7.8440000000000003</v>
      </c>
      <c r="T58">
        <f>表1[预测Plt(取整)]/表1[采前Plt]</f>
        <v>6.8280000000000003</v>
      </c>
    </row>
    <row r="59" spans="1:20" x14ac:dyDescent="0.25">
      <c r="A59">
        <v>38</v>
      </c>
      <c r="B59">
        <v>50</v>
      </c>
      <c r="C59">
        <v>247</v>
      </c>
      <c r="D59">
        <v>40.700000000000003</v>
      </c>
      <c r="E59">
        <v>133</v>
      </c>
      <c r="F59">
        <v>11.3</v>
      </c>
      <c r="G59">
        <v>24.7</v>
      </c>
      <c r="H59">
        <v>10</v>
      </c>
      <c r="I59">
        <v>93.3</v>
      </c>
      <c r="J59">
        <v>30.5</v>
      </c>
      <c r="K59">
        <v>327</v>
      </c>
      <c r="L59">
        <v>1610</v>
      </c>
      <c r="M59">
        <f>SUM(780.644+4.856*表1[[#This Row],[采前Plt]]-10.662*表1[[#This Row],[大血小板率（P-LCR）]])</f>
        <v>1716.7246</v>
      </c>
      <c r="N59">
        <f>ROUND(M55:M130,0)</f>
        <v>1717</v>
      </c>
      <c r="O59">
        <f>SUM(4*表1[采前Plt])</f>
        <v>988</v>
      </c>
      <c r="P59">
        <f>SUM(8*表1[采前Plt])</f>
        <v>1976</v>
      </c>
      <c r="Q59" t="s">
        <v>17</v>
      </c>
      <c r="R59" t="s">
        <v>18</v>
      </c>
      <c r="S59">
        <f>(表1[采后Plt]/表1[采前Plt])</f>
        <v>6.5182186234817809</v>
      </c>
      <c r="T59">
        <f>表1[预测Plt(取整)]/表1[采前Plt]</f>
        <v>6.951417004048583</v>
      </c>
    </row>
    <row r="60" spans="1:20" x14ac:dyDescent="0.25">
      <c r="A60">
        <v>39</v>
      </c>
      <c r="B60">
        <v>70</v>
      </c>
      <c r="C60">
        <v>268</v>
      </c>
      <c r="D60">
        <v>45.7</v>
      </c>
      <c r="E60">
        <v>156</v>
      </c>
      <c r="F60">
        <v>12.4</v>
      </c>
      <c r="G60">
        <v>32.200000000000003</v>
      </c>
      <c r="H60">
        <v>11.1</v>
      </c>
      <c r="I60">
        <v>90.5</v>
      </c>
      <c r="J60">
        <v>28.8</v>
      </c>
      <c r="K60">
        <v>319</v>
      </c>
      <c r="L60">
        <v>1608</v>
      </c>
      <c r="M60">
        <f>SUM(780.644+4.856*表1[[#This Row],[采前Plt]]-10.662*表1[[#This Row],[大血小板率（P-LCR）]])</f>
        <v>1738.7355999999995</v>
      </c>
      <c r="N60">
        <f>ROUND(M56:M131,0)</f>
        <v>1739</v>
      </c>
      <c r="O60">
        <f>SUM(4*表1[采前Plt])</f>
        <v>1072</v>
      </c>
      <c r="P60">
        <f>SUM(8*表1[采前Plt])</f>
        <v>2144</v>
      </c>
      <c r="Q60" t="s">
        <v>17</v>
      </c>
      <c r="R60" t="s">
        <v>18</v>
      </c>
      <c r="S60">
        <f>(表1[采后Plt]/表1[采前Plt])</f>
        <v>6</v>
      </c>
      <c r="T60">
        <f>表1[预测Plt(取整)]/表1[采前Plt]</f>
        <v>6.4888059701492535</v>
      </c>
    </row>
    <row r="61" spans="1:20" x14ac:dyDescent="0.25">
      <c r="A61">
        <v>20</v>
      </c>
      <c r="B61">
        <v>52</v>
      </c>
      <c r="C61">
        <v>264</v>
      </c>
      <c r="D61">
        <v>46</v>
      </c>
      <c r="E61">
        <v>152</v>
      </c>
      <c r="F61">
        <v>11.4</v>
      </c>
      <c r="G61">
        <v>27.6</v>
      </c>
      <c r="H61">
        <v>10.4</v>
      </c>
      <c r="I61">
        <v>83.9</v>
      </c>
      <c r="J61">
        <v>27.7</v>
      </c>
      <c r="K61">
        <v>330</v>
      </c>
      <c r="L61">
        <v>1965</v>
      </c>
      <c r="M61">
        <f>SUM(780.644+4.856*表1[[#This Row],[采前Plt]]-10.662*表1[[#This Row],[大血小板率（P-LCR）]])</f>
        <v>1768.3567999999996</v>
      </c>
      <c r="N61">
        <f>ROUND(M57:M132,0)</f>
        <v>1768</v>
      </c>
      <c r="O61">
        <f>SUM(4*表1[采前Plt])</f>
        <v>1056</v>
      </c>
      <c r="P61">
        <f>SUM(8*表1[采前Plt])</f>
        <v>2112</v>
      </c>
      <c r="Q61" t="s">
        <v>17</v>
      </c>
      <c r="R61" t="s">
        <v>18</v>
      </c>
      <c r="S61">
        <f>(表1[采后Plt]/表1[采前Plt])</f>
        <v>7.4431818181818183</v>
      </c>
      <c r="T61">
        <f>表1[预测Plt(取整)]/表1[采前Plt]</f>
        <v>6.6969696969696972</v>
      </c>
    </row>
    <row r="62" spans="1:20" x14ac:dyDescent="0.25">
      <c r="A62">
        <v>49</v>
      </c>
      <c r="B62">
        <v>46</v>
      </c>
      <c r="C62">
        <v>279</v>
      </c>
      <c r="D62">
        <v>40.5</v>
      </c>
      <c r="E62">
        <v>127</v>
      </c>
      <c r="F62">
        <v>13.4</v>
      </c>
      <c r="G62">
        <v>34.200000000000003</v>
      </c>
      <c r="H62">
        <v>11.4</v>
      </c>
      <c r="I62">
        <v>94.4</v>
      </c>
      <c r="J62">
        <v>29.6</v>
      </c>
      <c r="K62">
        <v>314</v>
      </c>
      <c r="L62">
        <v>2013</v>
      </c>
      <c r="M62">
        <f>SUM(780.644+4.856*表1[[#This Row],[采前Plt]]-10.662*表1[[#This Row],[大血小板率（P-LCR）]])</f>
        <v>1770.8275999999998</v>
      </c>
      <c r="N62">
        <f>ROUND(M58:M133,0)</f>
        <v>1771</v>
      </c>
      <c r="O62">
        <f>SUM(4*表1[采前Plt])</f>
        <v>1116</v>
      </c>
      <c r="P62">
        <f>SUM(8*表1[采前Plt])</f>
        <v>2232</v>
      </c>
      <c r="Q62" t="s">
        <v>17</v>
      </c>
      <c r="R62" t="s">
        <v>18</v>
      </c>
      <c r="S62">
        <f>(表1[采后Plt]/表1[采前Plt])</f>
        <v>7.21505376344086</v>
      </c>
      <c r="T62">
        <f>表1[预测Plt(取整)]/表1[采前Plt]</f>
        <v>6.3476702508960576</v>
      </c>
    </row>
    <row r="63" spans="1:20" x14ac:dyDescent="0.25">
      <c r="A63">
        <v>40</v>
      </c>
      <c r="B63">
        <v>65</v>
      </c>
      <c r="C63">
        <v>249</v>
      </c>
      <c r="D63">
        <v>44.2</v>
      </c>
      <c r="E63">
        <v>146</v>
      </c>
      <c r="F63">
        <v>9.5</v>
      </c>
      <c r="G63">
        <v>20.2</v>
      </c>
      <c r="H63">
        <v>9.5</v>
      </c>
      <c r="I63">
        <v>92.5</v>
      </c>
      <c r="J63">
        <v>30.5</v>
      </c>
      <c r="K63">
        <v>330</v>
      </c>
      <c r="L63">
        <v>1243</v>
      </c>
      <c r="M63">
        <f>SUM(780.644+4.856*表1[[#This Row],[采前Plt]]-10.662*表1[[#This Row],[大血小板率（P-LCR）]])</f>
        <v>1774.4156</v>
      </c>
      <c r="N63">
        <f>ROUND(M59:M134,0)</f>
        <v>1774</v>
      </c>
      <c r="O63">
        <f>SUM(4*表1[采前Plt])</f>
        <v>996</v>
      </c>
      <c r="P63">
        <f>SUM(8*表1[采前Plt])</f>
        <v>1992</v>
      </c>
      <c r="Q63" t="s">
        <v>17</v>
      </c>
      <c r="R63" t="s">
        <v>18</v>
      </c>
      <c r="S63">
        <f>(表1[采后Plt]/表1[采前Plt])</f>
        <v>4.9919678714859437</v>
      </c>
      <c r="T63">
        <f>表1[预测Plt(取整)]/表1[采前Plt]</f>
        <v>7.1244979919678713</v>
      </c>
    </row>
    <row r="64" spans="1:20" x14ac:dyDescent="0.25">
      <c r="A64">
        <v>41</v>
      </c>
      <c r="B64">
        <v>53</v>
      </c>
      <c r="C64">
        <v>253</v>
      </c>
      <c r="D64">
        <v>38.299999999999997</v>
      </c>
      <c r="E64">
        <v>123</v>
      </c>
      <c r="F64">
        <v>10</v>
      </c>
      <c r="G64">
        <v>20.399999999999999</v>
      </c>
      <c r="H64">
        <v>9.6</v>
      </c>
      <c r="I64">
        <v>97.7</v>
      </c>
      <c r="J64">
        <v>31.4</v>
      </c>
      <c r="K64">
        <v>321</v>
      </c>
      <c r="L64">
        <v>1858</v>
      </c>
      <c r="M64">
        <f>SUM(780.644+4.856*表1[[#This Row],[采前Plt]]-10.662*表1[[#This Row],[大血小板率（P-LCR）]])</f>
        <v>1791.7072000000001</v>
      </c>
      <c r="N64">
        <f>ROUND(M60:M135,0)</f>
        <v>1792</v>
      </c>
      <c r="O64">
        <f>SUM(4*表1[采前Plt])</f>
        <v>1012</v>
      </c>
      <c r="P64">
        <f>SUM(8*表1[采前Plt])</f>
        <v>2024</v>
      </c>
      <c r="Q64" t="s">
        <v>17</v>
      </c>
      <c r="R64" t="s">
        <v>18</v>
      </c>
      <c r="S64">
        <f>(表1[采后Plt]/表1[采前Plt])</f>
        <v>7.3438735177865615</v>
      </c>
      <c r="T64">
        <f>表1[预测Plt(取整)]/表1[采前Plt]</f>
        <v>7.0830039525691699</v>
      </c>
    </row>
    <row r="65" spans="1:20" x14ac:dyDescent="0.25">
      <c r="A65">
        <v>44</v>
      </c>
      <c r="B65">
        <v>60</v>
      </c>
      <c r="C65">
        <v>213</v>
      </c>
      <c r="D65">
        <v>41.7</v>
      </c>
      <c r="E65">
        <v>134</v>
      </c>
      <c r="F65">
        <v>16.3</v>
      </c>
      <c r="G65">
        <v>24.7</v>
      </c>
      <c r="H65">
        <v>9.9</v>
      </c>
      <c r="I65">
        <v>89.5</v>
      </c>
      <c r="J65">
        <v>28.7</v>
      </c>
      <c r="K65">
        <v>320</v>
      </c>
      <c r="L65">
        <v>1871</v>
      </c>
      <c r="M65">
        <f>SUM(780.644+4.856*表1[[#This Row],[采前Plt]]-10.662*表1[[#This Row],[大血小板率（P-LCR）]])</f>
        <v>1551.6206</v>
      </c>
      <c r="N65">
        <v>1793</v>
      </c>
      <c r="O65">
        <f>SUM(4*表1[采前Plt])</f>
        <v>852</v>
      </c>
      <c r="P65">
        <f>SUM(8*表1[采前Plt])</f>
        <v>1704</v>
      </c>
      <c r="Q65" t="s">
        <v>17</v>
      </c>
      <c r="R65" t="s">
        <v>18</v>
      </c>
      <c r="S65">
        <f>(表1[采后Plt]/表1[采前Plt])</f>
        <v>8.784037558685446</v>
      </c>
      <c r="T65">
        <f>表1[预测Plt(取整)]/表1[采前Plt]</f>
        <v>8.4178403755868541</v>
      </c>
    </row>
    <row r="66" spans="1:20" x14ac:dyDescent="0.25">
      <c r="A66">
        <v>48</v>
      </c>
      <c r="B66">
        <v>57</v>
      </c>
      <c r="C66">
        <v>270</v>
      </c>
      <c r="D66">
        <v>37.299999999999997</v>
      </c>
      <c r="E66">
        <v>119</v>
      </c>
      <c r="F66">
        <v>10.4</v>
      </c>
      <c r="G66">
        <v>24.9</v>
      </c>
      <c r="H66">
        <v>10.199999999999999</v>
      </c>
      <c r="I66">
        <v>97.9</v>
      </c>
      <c r="J66">
        <v>31.2</v>
      </c>
      <c r="K66">
        <v>319</v>
      </c>
      <c r="L66">
        <v>1264</v>
      </c>
      <c r="M66">
        <f>SUM(780.644+4.856*表1[[#This Row],[采前Plt]]-10.662*表1[[#This Row],[大血小板率（P-LCR）]])</f>
        <v>1826.2802000000001</v>
      </c>
      <c r="N66">
        <f>ROUND(M62:M137,0)</f>
        <v>1826</v>
      </c>
      <c r="O66">
        <f>SUM(4*表1[采前Plt])</f>
        <v>1080</v>
      </c>
      <c r="P66">
        <f>SUM(8*表1[采前Plt])</f>
        <v>2160</v>
      </c>
      <c r="Q66" t="s">
        <v>17</v>
      </c>
      <c r="R66" t="s">
        <v>18</v>
      </c>
      <c r="S66">
        <f>(表1[采后Plt]/表1[采前Plt])</f>
        <v>4.6814814814814811</v>
      </c>
      <c r="T66">
        <f>表1[预测Plt(取整)]/表1[采前Plt]</f>
        <v>6.7629629629629626</v>
      </c>
    </row>
    <row r="67" spans="1:20" x14ac:dyDescent="0.25">
      <c r="A67">
        <v>57</v>
      </c>
      <c r="B67">
        <v>58</v>
      </c>
      <c r="C67">
        <v>269</v>
      </c>
      <c r="D67">
        <v>43.5</v>
      </c>
      <c r="E67">
        <v>139</v>
      </c>
      <c r="F67">
        <v>10.5</v>
      </c>
      <c r="G67">
        <v>22.7</v>
      </c>
      <c r="H67">
        <v>9.6999999999999993</v>
      </c>
      <c r="I67">
        <v>89.1</v>
      </c>
      <c r="J67">
        <v>28.5</v>
      </c>
      <c r="K67">
        <v>320</v>
      </c>
      <c r="L67">
        <v>1988</v>
      </c>
      <c r="M67">
        <f>SUM(780.644+4.856*表1[[#This Row],[采前Plt]]-10.662*表1[[#This Row],[大血小板率（P-LCR）]])</f>
        <v>1844.8806</v>
      </c>
      <c r="N67">
        <f>ROUND(M63:M138,0)</f>
        <v>1845</v>
      </c>
      <c r="O67">
        <f>SUM(4*表1[采前Plt])</f>
        <v>1076</v>
      </c>
      <c r="P67">
        <f>SUM(8*表1[采前Plt])</f>
        <v>2152</v>
      </c>
      <c r="Q67" t="s">
        <v>17</v>
      </c>
      <c r="R67" t="s">
        <v>18</v>
      </c>
      <c r="S67">
        <f>(表1[采后Plt]/表1[采前Plt])</f>
        <v>7.3903345724907066</v>
      </c>
      <c r="T67">
        <f>表1[预测Plt(取整)]/表1[采前Plt]</f>
        <v>6.8587360594795541</v>
      </c>
    </row>
    <row r="68" spans="1:20" x14ac:dyDescent="0.25">
      <c r="A68">
        <v>50</v>
      </c>
      <c r="B68">
        <v>62.5</v>
      </c>
      <c r="C68">
        <v>285</v>
      </c>
      <c r="D68">
        <v>45.2</v>
      </c>
      <c r="E68">
        <v>152</v>
      </c>
      <c r="F68">
        <v>12.4</v>
      </c>
      <c r="G68">
        <v>28.8</v>
      </c>
      <c r="H68">
        <v>10.6</v>
      </c>
      <c r="I68">
        <v>89.3</v>
      </c>
      <c r="J68">
        <v>30</v>
      </c>
      <c r="K68">
        <v>336</v>
      </c>
      <c r="L68">
        <v>1889</v>
      </c>
      <c r="M68">
        <f>SUM(780.644+4.856*表1[[#This Row],[采前Plt]]-10.662*表1[[#This Row],[大血小板率（P-LCR）]])</f>
        <v>1857.5384000000004</v>
      </c>
      <c r="N68">
        <f>ROUND(M64:M139,0)</f>
        <v>1858</v>
      </c>
      <c r="O68">
        <f>SUM(4*表1[采前Plt])</f>
        <v>1140</v>
      </c>
      <c r="P68">
        <f>SUM(8*表1[采前Plt])</f>
        <v>2280</v>
      </c>
      <c r="Q68" t="s">
        <v>17</v>
      </c>
      <c r="R68" t="s">
        <v>18</v>
      </c>
      <c r="S68">
        <f>(表1[采后Plt]/表1[采前Plt])</f>
        <v>6.6280701754385962</v>
      </c>
      <c r="T68">
        <f>表1[预测Plt(取整)]/表1[采前Plt]</f>
        <v>6.5192982456140349</v>
      </c>
    </row>
    <row r="69" spans="1:20" x14ac:dyDescent="0.25">
      <c r="A69">
        <v>52</v>
      </c>
      <c r="B69">
        <v>63</v>
      </c>
      <c r="C69">
        <v>266</v>
      </c>
      <c r="D69">
        <v>38.5</v>
      </c>
      <c r="E69">
        <v>124</v>
      </c>
      <c r="F69">
        <v>9.5</v>
      </c>
      <c r="G69">
        <v>17.7</v>
      </c>
      <c r="H69">
        <v>9.1999999999999993</v>
      </c>
      <c r="I69">
        <v>96.3</v>
      </c>
      <c r="J69">
        <v>31</v>
      </c>
      <c r="K69">
        <v>322</v>
      </c>
      <c r="L69">
        <v>1204</v>
      </c>
      <c r="M69">
        <f>SUM(780.644+4.856*表1[[#This Row],[采前Plt]]-10.662*表1[[#This Row],[大血小板率（P-LCR）]])</f>
        <v>1883.6226000000001</v>
      </c>
      <c r="N69">
        <f>ROUND(M65:M140,0)</f>
        <v>1884</v>
      </c>
      <c r="O69">
        <f>SUM(4*表1[采前Plt])</f>
        <v>1064</v>
      </c>
      <c r="P69">
        <f>SUM(8*表1[采前Plt])</f>
        <v>2128</v>
      </c>
      <c r="Q69" t="s">
        <v>17</v>
      </c>
      <c r="R69" t="s">
        <v>18</v>
      </c>
      <c r="S69">
        <f>(表1[采后Plt]/表1[采前Plt])</f>
        <v>4.5263157894736841</v>
      </c>
      <c r="T69">
        <f>表1[预测Plt(取整)]/表1[采前Plt]</f>
        <v>7.0827067669172932</v>
      </c>
    </row>
    <row r="70" spans="1:20" x14ac:dyDescent="0.25">
      <c r="A70">
        <v>48</v>
      </c>
      <c r="B70">
        <v>60</v>
      </c>
      <c r="C70">
        <v>294</v>
      </c>
      <c r="D70">
        <v>40.1</v>
      </c>
      <c r="E70">
        <v>128</v>
      </c>
      <c r="F70">
        <v>11.4</v>
      </c>
      <c r="G70">
        <v>28.8</v>
      </c>
      <c r="H70">
        <v>10.5</v>
      </c>
      <c r="I70">
        <v>85.5</v>
      </c>
      <c r="J70">
        <v>27.3</v>
      </c>
      <c r="K70">
        <v>319</v>
      </c>
      <c r="L70">
        <v>1966</v>
      </c>
      <c r="M70">
        <f>SUM(780.644+4.856*表1[[#This Row],[采前Plt]]-10.662*表1[[#This Row],[大血小板率（P-LCR）]])</f>
        <v>1901.2424000000001</v>
      </c>
      <c r="N70">
        <f>ROUND(M66:M141,0)</f>
        <v>1901</v>
      </c>
      <c r="O70">
        <f>SUM(4*表1[采前Plt])</f>
        <v>1176</v>
      </c>
      <c r="P70">
        <f>SUM(8*表1[采前Plt])</f>
        <v>2352</v>
      </c>
      <c r="Q70" t="s">
        <v>17</v>
      </c>
      <c r="R70" t="s">
        <v>18</v>
      </c>
      <c r="S70">
        <f>(表1[采后Plt]/表1[采前Plt])</f>
        <v>6.6870748299319729</v>
      </c>
      <c r="T70">
        <f>表1[预测Plt(取整)]/表1[采前Plt]</f>
        <v>6.4659863945578229</v>
      </c>
    </row>
    <row r="71" spans="1:20" x14ac:dyDescent="0.25">
      <c r="A71">
        <v>35</v>
      </c>
      <c r="B71">
        <v>50.5</v>
      </c>
      <c r="C71">
        <v>252</v>
      </c>
      <c r="D71">
        <v>38.799999999999997</v>
      </c>
      <c r="E71">
        <v>126</v>
      </c>
      <c r="F71">
        <v>7.8</v>
      </c>
      <c r="G71">
        <v>9.5</v>
      </c>
      <c r="H71">
        <v>7.9</v>
      </c>
      <c r="I71">
        <v>90</v>
      </c>
      <c r="J71">
        <v>29.2</v>
      </c>
      <c r="K71">
        <v>325</v>
      </c>
      <c r="L71">
        <v>2152</v>
      </c>
      <c r="M71">
        <f>SUM(780.644+4.856*表1[[#This Row],[采前Plt]]-10.662*表1[[#This Row],[大血小板率（P-LCR）]])</f>
        <v>1903.067</v>
      </c>
      <c r="N71">
        <f>ROUND(M67:M142,0)</f>
        <v>1903</v>
      </c>
      <c r="O71">
        <f>SUM(4*表1[采前Plt])</f>
        <v>1008</v>
      </c>
      <c r="P71">
        <f>SUM(8*表1[采前Plt])</f>
        <v>2016</v>
      </c>
      <c r="Q71" t="s">
        <v>17</v>
      </c>
      <c r="R71" t="s">
        <v>18</v>
      </c>
      <c r="S71">
        <f>(表1[采后Plt]/表1[采前Plt])</f>
        <v>8.5396825396825395</v>
      </c>
      <c r="T71">
        <f>表1[预测Plt(取整)]/表1[采前Plt]</f>
        <v>7.5515873015873014</v>
      </c>
    </row>
    <row r="72" spans="1:20" x14ac:dyDescent="0.25">
      <c r="A72">
        <v>22</v>
      </c>
      <c r="B72">
        <v>65</v>
      </c>
      <c r="C72">
        <v>288</v>
      </c>
      <c r="D72">
        <v>48.1</v>
      </c>
      <c r="E72">
        <v>168</v>
      </c>
      <c r="F72">
        <v>10.199999999999999</v>
      </c>
      <c r="G72">
        <v>18.600000000000001</v>
      </c>
      <c r="H72">
        <v>9.1999999999999993</v>
      </c>
      <c r="I72">
        <v>88.4</v>
      </c>
      <c r="J72">
        <v>30.9</v>
      </c>
      <c r="K72">
        <v>349</v>
      </c>
      <c r="L72">
        <v>1805</v>
      </c>
      <c r="M72">
        <f>SUM(780.644+4.856*表1[[#This Row],[采前Plt]]-10.662*表1[[#This Row],[大血小板率（P-LCR）]])</f>
        <v>1980.8588</v>
      </c>
      <c r="N72">
        <f>ROUND(M68:M143,0)</f>
        <v>1981</v>
      </c>
      <c r="O72">
        <f>SUM(4*表1[采前Plt])</f>
        <v>1152</v>
      </c>
      <c r="P72">
        <f>SUM(8*表1[采前Plt])</f>
        <v>2304</v>
      </c>
      <c r="Q72" t="s">
        <v>17</v>
      </c>
      <c r="R72" t="s">
        <v>18</v>
      </c>
      <c r="S72">
        <f>(表1[采后Plt]/表1[采前Plt])</f>
        <v>6.2673611111111107</v>
      </c>
      <c r="T72">
        <f>表1[预测Plt(取整)]/表1[采前Plt]</f>
        <v>6.8784722222222223</v>
      </c>
    </row>
    <row r="73" spans="1:20" x14ac:dyDescent="0.25">
      <c r="A73">
        <v>20</v>
      </c>
      <c r="B73">
        <v>57</v>
      </c>
      <c r="C73">
        <v>300</v>
      </c>
      <c r="D73">
        <v>40.200000000000003</v>
      </c>
      <c r="E73">
        <v>131</v>
      </c>
      <c r="F73">
        <v>9.1999999999999993</v>
      </c>
      <c r="G73">
        <v>16.7</v>
      </c>
      <c r="H73">
        <v>9</v>
      </c>
      <c r="I73">
        <v>91.2</v>
      </c>
      <c r="J73">
        <v>29.7</v>
      </c>
      <c r="K73">
        <v>326</v>
      </c>
      <c r="L73">
        <v>2810</v>
      </c>
      <c r="M73">
        <f>SUM(780.644+4.856*表1[[#This Row],[采前Plt]]-10.662*表1[[#This Row],[大血小板率（P-LCR）]])</f>
        <v>2059.3885999999998</v>
      </c>
      <c r="N73">
        <f>ROUND(M69:M144,0)</f>
        <v>2059</v>
      </c>
      <c r="O73">
        <f>SUM(4*表1[采前Plt])</f>
        <v>1200</v>
      </c>
      <c r="P73">
        <f>SUM(8*表1[采前Plt])</f>
        <v>2400</v>
      </c>
      <c r="Q73" t="s">
        <v>17</v>
      </c>
      <c r="R73" t="s">
        <v>18</v>
      </c>
      <c r="S73">
        <f>(表1[采后Plt]/表1[采前Plt])</f>
        <v>9.3666666666666671</v>
      </c>
      <c r="T73">
        <f>表1[预测Plt(取整)]/表1[采前Plt]</f>
        <v>6.8633333333333333</v>
      </c>
    </row>
    <row r="74" spans="1:20" x14ac:dyDescent="0.25">
      <c r="A74">
        <v>51</v>
      </c>
      <c r="B74">
        <v>60</v>
      </c>
      <c r="C74">
        <v>311</v>
      </c>
      <c r="D74">
        <v>38.4</v>
      </c>
      <c r="E74">
        <v>116</v>
      </c>
      <c r="F74">
        <v>8.6999999999999993</v>
      </c>
      <c r="G74">
        <v>15.5</v>
      </c>
      <c r="H74">
        <v>8.8000000000000007</v>
      </c>
      <c r="I74">
        <v>93.7</v>
      </c>
      <c r="J74">
        <v>28.3</v>
      </c>
      <c r="K74">
        <v>302</v>
      </c>
      <c r="L74">
        <v>2034</v>
      </c>
      <c r="M74">
        <f>SUM(780.644+4.856*表1[[#This Row],[采前Plt]]-10.662*表1[[#This Row],[大血小板率（P-LCR）]])</f>
        <v>2125.5989999999997</v>
      </c>
      <c r="N74">
        <f>ROUND(M70:M145,0)</f>
        <v>2126</v>
      </c>
      <c r="O74">
        <f>SUM(4*表1[采前Plt])</f>
        <v>1244</v>
      </c>
      <c r="P74">
        <f>SUM(8*表1[采前Plt])</f>
        <v>2488</v>
      </c>
      <c r="Q74" t="s">
        <v>17</v>
      </c>
      <c r="R74" t="s">
        <v>18</v>
      </c>
      <c r="S74">
        <f>(表1[采后Plt]/表1[采前Plt])</f>
        <v>6.540192926045016</v>
      </c>
      <c r="T74">
        <f>表1[预测Plt(取整)]/表1[采前Plt]</f>
        <v>6.836012861736334</v>
      </c>
    </row>
    <row r="75" spans="1:20" x14ac:dyDescent="0.25">
      <c r="A75">
        <v>40</v>
      </c>
      <c r="B75">
        <v>71</v>
      </c>
      <c r="C75">
        <v>357</v>
      </c>
      <c r="D75">
        <v>40.9</v>
      </c>
      <c r="E75">
        <v>132</v>
      </c>
      <c r="F75">
        <v>13.4</v>
      </c>
      <c r="G75">
        <v>31.1</v>
      </c>
      <c r="H75">
        <v>10.6</v>
      </c>
      <c r="I75">
        <v>86.1</v>
      </c>
      <c r="J75">
        <v>27.8</v>
      </c>
      <c r="K75">
        <v>323</v>
      </c>
      <c r="L75">
        <v>1832</v>
      </c>
      <c r="M75">
        <f>SUM(780.644+4.856*表1[[#This Row],[采前Plt]]-10.662*表1[[#This Row],[大血小板率（P-LCR）]])</f>
        <v>2182.6477999999997</v>
      </c>
      <c r="N75">
        <f>ROUND(M74:M148,0)</f>
        <v>2183</v>
      </c>
      <c r="O75">
        <f>SUM(4*表1[采前Plt])</f>
        <v>1428</v>
      </c>
      <c r="P75">
        <f>SUM(8*表1[采前Plt])</f>
        <v>2856</v>
      </c>
      <c r="Q75" t="s">
        <v>17</v>
      </c>
      <c r="R75" t="s">
        <v>18</v>
      </c>
      <c r="S75">
        <f>(表1[采后Plt]/表1[采前Plt])</f>
        <v>5.1316526610644262</v>
      </c>
      <c r="T75">
        <f>表1[预测Plt(取整)]/表1[采前Plt]</f>
        <v>6.1148459383753497</v>
      </c>
    </row>
    <row r="76" spans="1:20" x14ac:dyDescent="0.25">
      <c r="A76">
        <v>59</v>
      </c>
      <c r="B76">
        <v>65</v>
      </c>
      <c r="C76">
        <v>331</v>
      </c>
      <c r="D76">
        <v>37.299999999999997</v>
      </c>
      <c r="E76">
        <v>112</v>
      </c>
      <c r="F76">
        <v>8.6999999999999993</v>
      </c>
      <c r="G76">
        <v>17.899999999999999</v>
      </c>
      <c r="H76">
        <v>9.1999999999999993</v>
      </c>
      <c r="I76">
        <v>82.3</v>
      </c>
      <c r="J76">
        <v>24.7</v>
      </c>
      <c r="K76">
        <v>300</v>
      </c>
      <c r="L76">
        <v>1926</v>
      </c>
      <c r="M76">
        <f>SUM(780.644+4.856*表1[[#This Row],[采前Plt]]-10.662*表1[[#This Row],[大血小板率（P-LCR）]])</f>
        <v>2197.1302000000001</v>
      </c>
      <c r="N76">
        <f>ROUND(M72:M147,0)</f>
        <v>2197</v>
      </c>
      <c r="O76">
        <f>SUM(4*表1[采前Plt])</f>
        <v>1324</v>
      </c>
      <c r="P76">
        <f>SUM(8*表1[采前Plt])</f>
        <v>2648</v>
      </c>
      <c r="Q76" t="s">
        <v>17</v>
      </c>
      <c r="R76" t="s">
        <v>18</v>
      </c>
      <c r="S76">
        <f>(表1[采后Plt]/表1[采前Plt])</f>
        <v>5.8187311178247736</v>
      </c>
      <c r="T76">
        <f>表1[预测Plt(取整)]/表1[采前Plt]</f>
        <v>6.6374622356495472</v>
      </c>
    </row>
    <row r="77" spans="1:20" x14ac:dyDescent="0.25">
      <c r="A77">
        <v>35</v>
      </c>
      <c r="B77">
        <v>66</v>
      </c>
      <c r="C77">
        <v>358</v>
      </c>
      <c r="D77">
        <v>39.9</v>
      </c>
      <c r="E77">
        <v>129</v>
      </c>
      <c r="F77">
        <v>10</v>
      </c>
      <c r="G77">
        <v>20.5</v>
      </c>
      <c r="H77">
        <v>9.6</v>
      </c>
      <c r="I77">
        <v>93</v>
      </c>
      <c r="J77">
        <v>30.1</v>
      </c>
      <c r="K77">
        <v>323</v>
      </c>
      <c r="L77">
        <v>2222</v>
      </c>
      <c r="M77">
        <f>SUM(780.644+4.856*表1[[#This Row],[采前Plt]]-10.662*表1[[#This Row],[大血小板率（P-LCR）]])</f>
        <v>2300.5209999999997</v>
      </c>
      <c r="N77">
        <f>ROUND(M73:M148,0)</f>
        <v>2301</v>
      </c>
      <c r="O77">
        <f>SUM(4*表1[采前Plt])</f>
        <v>1432</v>
      </c>
      <c r="P77">
        <f>SUM(8*表1[采前Plt])</f>
        <v>2864</v>
      </c>
      <c r="Q77" t="s">
        <v>17</v>
      </c>
      <c r="R77" t="s">
        <v>18</v>
      </c>
      <c r="S77">
        <f>(表1[采后Plt]/表1[采前Plt])</f>
        <v>6.2067039106145252</v>
      </c>
      <c r="T77">
        <f>表1[预测Plt(取整)]/表1[采前Plt]</f>
        <v>6.4273743016759779</v>
      </c>
    </row>
    <row r="78" spans="1:20" x14ac:dyDescent="0.25">
      <c r="A78">
        <v>36</v>
      </c>
      <c r="B78">
        <v>63</v>
      </c>
      <c r="C78">
        <v>359</v>
      </c>
      <c r="D78">
        <v>42.5</v>
      </c>
      <c r="E78">
        <v>144</v>
      </c>
      <c r="F78">
        <v>9.6</v>
      </c>
      <c r="G78">
        <v>18.399999999999999</v>
      </c>
      <c r="H78">
        <v>9.3000000000000007</v>
      </c>
      <c r="I78">
        <v>82.7</v>
      </c>
      <c r="J78">
        <v>28</v>
      </c>
      <c r="K78">
        <v>339</v>
      </c>
      <c r="L78">
        <v>2220</v>
      </c>
      <c r="M78">
        <f>SUM(780.644+4.856*表1[[#This Row],[采前Plt]]-10.662*表1[[#This Row],[大血小板率（P-LCR）]])</f>
        <v>2327.7671999999998</v>
      </c>
      <c r="N78">
        <f>ROUND(M74:M149,0)</f>
        <v>2328</v>
      </c>
      <c r="O78">
        <f>SUM(4*表1[采前Plt])</f>
        <v>1436</v>
      </c>
      <c r="P78">
        <f>SUM(8*表1[采前Plt])</f>
        <v>2872</v>
      </c>
      <c r="Q78" t="s">
        <v>17</v>
      </c>
      <c r="R78" t="s">
        <v>18</v>
      </c>
      <c r="S78">
        <f>(表1[采后Plt]/表1[采前Plt])</f>
        <v>6.1838440111420612</v>
      </c>
      <c r="T78">
        <f>表1[预测Plt(取整)]/表1[采前Plt]</f>
        <v>6.4846796657381613</v>
      </c>
    </row>
    <row r="79" spans="1:20" x14ac:dyDescent="0.25">
      <c r="A79">
        <v>49</v>
      </c>
      <c r="B79">
        <v>59</v>
      </c>
      <c r="C79">
        <v>399</v>
      </c>
      <c r="D79">
        <v>41</v>
      </c>
      <c r="E79">
        <v>135</v>
      </c>
      <c r="F79">
        <v>9</v>
      </c>
      <c r="G79">
        <v>15.6</v>
      </c>
      <c r="H79">
        <v>8.9</v>
      </c>
      <c r="I79">
        <v>91.9</v>
      </c>
      <c r="J79">
        <v>30.3</v>
      </c>
      <c r="K79">
        <v>329</v>
      </c>
      <c r="L79">
        <v>2996</v>
      </c>
      <c r="M79">
        <f>SUM(780.644+4.856*表1[[#This Row],[采前Plt]]-10.662*表1[[#This Row],[大血小板率（P-LCR）]])</f>
        <v>2551.8607999999999</v>
      </c>
      <c r="N79">
        <v>2522</v>
      </c>
      <c r="O79">
        <f>SUM(4*表1[采前Plt])</f>
        <v>1596</v>
      </c>
      <c r="P79">
        <f>SUM(8*表1[采前Plt])</f>
        <v>3192</v>
      </c>
      <c r="Q79" t="s">
        <v>17</v>
      </c>
      <c r="R79" t="s">
        <v>18</v>
      </c>
      <c r="S79">
        <f>(表1[采后Plt]/表1[采前Plt])</f>
        <v>7.5087719298245617</v>
      </c>
      <c r="T79">
        <f>表1[预测Plt(取整)]/表1[采前Plt]</f>
        <v>6.3208020050125313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2022-10-11T03:40:13Z</dcterms:modified>
</cp:coreProperties>
</file>