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3EF1EF75-73AC-441B-BC9E-1B58B16BB25E}" xr6:coauthVersionLast="47" xr6:coauthVersionMax="47" xr10:uidLastSave="{00000000-0000-0000-0000-000000000000}"/>
  <bookViews>
    <workbookView xWindow="-120" yWindow="-120" windowWidth="20730" windowHeight="11160" firstSheet="2" activeTab="6" xr2:uid="{00000000-000D-0000-FFFF-FFFF00000000}"/>
  </bookViews>
  <sheets>
    <sheet name="Weed Count ABV &amp; SSB" sheetId="4" r:id="rId1"/>
    <sheet name="Distribution" sheetId="8" r:id="rId2"/>
    <sheet name="Density etc" sheetId="7" r:id="rId3"/>
    <sheet name="Comparison" sheetId="6" r:id="rId4"/>
    <sheet name="Relative Density ABV &amp; SSB" sheetId="5" r:id="rId5"/>
    <sheet name="ABV Raw data" sheetId="9" r:id="rId6"/>
    <sheet name="SSB Raw data " sheetId="10" r:id="rId7"/>
  </sheets>
  <calcPr calcId="191029"/>
  <pivotCaches>
    <pivotCache cacheId="1" r:id="rId8"/>
    <pivotCache cacheId="2" r:id="rId9"/>
  </pivotCaches>
</workbook>
</file>

<file path=xl/calcChain.xml><?xml version="1.0" encoding="utf-8"?>
<calcChain xmlns="http://schemas.openxmlformats.org/spreadsheetml/2006/main">
  <c r="G73" i="9" l="1"/>
  <c r="G64" i="9"/>
  <c r="G57" i="9"/>
  <c r="F74" i="9" s="1"/>
  <c r="G48" i="9"/>
  <c r="G41" i="9"/>
  <c r="F49" i="9" s="1"/>
  <c r="G33" i="9"/>
  <c r="F25" i="9"/>
  <c r="G24" i="9"/>
  <c r="G16" i="9"/>
  <c r="G9" i="9"/>
</calcChain>
</file>

<file path=xl/sharedStrings.xml><?xml version="1.0" encoding="utf-8"?>
<sst xmlns="http://schemas.openxmlformats.org/spreadsheetml/2006/main" count="173" uniqueCount="83">
  <si>
    <t>Morphology</t>
  </si>
  <si>
    <t>Density</t>
  </si>
  <si>
    <t>RelativeDensity(%)</t>
  </si>
  <si>
    <t>Frequency(%)</t>
  </si>
  <si>
    <t>Broadleaf</t>
  </si>
  <si>
    <t>Grass</t>
  </si>
  <si>
    <t>Sedge</t>
  </si>
  <si>
    <t>Total Individuals</t>
  </si>
  <si>
    <t>Row Labels</t>
  </si>
  <si>
    <t>Sum of Density</t>
  </si>
  <si>
    <t>Sum of RelativeDensity(%)</t>
  </si>
  <si>
    <t>Sum of Frequency(%)</t>
  </si>
  <si>
    <t>Attributes</t>
  </si>
  <si>
    <t>Above-ground vegetation</t>
  </si>
  <si>
    <t>Soil Seed Bank</t>
  </si>
  <si>
    <t>Column Labels</t>
  </si>
  <si>
    <t>Site A</t>
  </si>
  <si>
    <t>Quadrat 1</t>
  </si>
  <si>
    <t xml:space="preserve">number of species </t>
  </si>
  <si>
    <t xml:space="preserve">Subtotal </t>
  </si>
  <si>
    <t xml:space="preserve">Chromolaena odorata </t>
  </si>
  <si>
    <t>Spermacoce leavis</t>
  </si>
  <si>
    <t>Mimosa pudica</t>
  </si>
  <si>
    <t>Frimbistylis miliacea</t>
  </si>
  <si>
    <t>Nephrolepsis exalta</t>
  </si>
  <si>
    <t>Paspalum notatum</t>
  </si>
  <si>
    <t xml:space="preserve">Quadrats 2 </t>
  </si>
  <si>
    <t xml:space="preserve"> </t>
  </si>
  <si>
    <t>Chromolaena odorata</t>
  </si>
  <si>
    <t>Ludwigdia octovalivis</t>
  </si>
  <si>
    <t>Stachytarpheta jamaicensis</t>
  </si>
  <si>
    <t>Imperata cylindrica</t>
  </si>
  <si>
    <t>Quadrat 3</t>
  </si>
  <si>
    <t>Paspalum conjugatum</t>
  </si>
  <si>
    <t>Digitaria sanguinalis</t>
  </si>
  <si>
    <t>Frimbistylis miliacae</t>
  </si>
  <si>
    <t>Phyllantus niruri</t>
  </si>
  <si>
    <t>Site B</t>
  </si>
  <si>
    <t xml:space="preserve">Quadrat 1 </t>
  </si>
  <si>
    <t>Cyanthillium cinereum</t>
  </si>
  <si>
    <t>Quadrat 2</t>
  </si>
  <si>
    <t>Chromolaena odorta</t>
  </si>
  <si>
    <t>paspalum conjugatum</t>
  </si>
  <si>
    <t xml:space="preserve">cyperus kyllingia </t>
  </si>
  <si>
    <t>phyllantus niruri</t>
  </si>
  <si>
    <t>cyperus kyllingia</t>
  </si>
  <si>
    <t>paspalum notatum</t>
  </si>
  <si>
    <t>imperata cylindrica</t>
  </si>
  <si>
    <t xml:space="preserve">Site C </t>
  </si>
  <si>
    <t>chromolaena odorata</t>
  </si>
  <si>
    <t>stellaria media</t>
  </si>
  <si>
    <t xml:space="preserve">stellaria media </t>
  </si>
  <si>
    <t>inperata cylindrica</t>
  </si>
  <si>
    <t>sterllaria media</t>
  </si>
  <si>
    <t>Weed Emergence of Soil Seed Bank Analysis</t>
  </si>
  <si>
    <t>Depth (cm)</t>
  </si>
  <si>
    <t>Weeks</t>
  </si>
  <si>
    <t>Weed Species</t>
  </si>
  <si>
    <t>No of Emerged seedlings</t>
  </si>
  <si>
    <t>Morphological Characteristics</t>
  </si>
  <si>
    <t>0-10</t>
  </si>
  <si>
    <t xml:space="preserve">Synedrella </t>
  </si>
  <si>
    <t xml:space="preserve">Biophytum </t>
  </si>
  <si>
    <t>10-20cm</t>
  </si>
  <si>
    <t>Phyllnatus</t>
  </si>
  <si>
    <t>20-30</t>
  </si>
  <si>
    <t xml:space="preserve">Ageratum </t>
  </si>
  <si>
    <t>Broadlef</t>
  </si>
  <si>
    <t>Chromolaena</t>
  </si>
  <si>
    <t>Rotboellia</t>
  </si>
  <si>
    <t>10-20 cm</t>
  </si>
  <si>
    <t>Acaphyla</t>
  </si>
  <si>
    <t>20 - 30</t>
  </si>
  <si>
    <t xml:space="preserve">0-10 </t>
  </si>
  <si>
    <t>Cyperus</t>
  </si>
  <si>
    <t>Segde</t>
  </si>
  <si>
    <t xml:space="preserve">10-20cm </t>
  </si>
  <si>
    <t xml:space="preserve">phyllantus </t>
  </si>
  <si>
    <t>Mimosa</t>
  </si>
  <si>
    <t>Ageratum</t>
  </si>
  <si>
    <t>chromolaena</t>
  </si>
  <si>
    <t xml:space="preserve">10-20 cm </t>
  </si>
  <si>
    <t xml:space="preserve">20-30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</si>
</sst>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0" xfId="0" pivotButton="1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[Alibio_Weed Density etc, Data..xlsx]Distribution!PivotTable9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Distribution!$B$3</c:f>
              <c:strCache>
                <c:ptCount val="1"/>
                <c:pt idx="0">
                  <c:v>Sum of Density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Distribution!$A$4:$A$6</c:f>
              <c:strCache>
                <c:ptCount val="3"/>
                <c:pt idx="0">
                  <c:v>Broadleaf</c:v>
                </c:pt>
                <c:pt idx="1">
                  <c:v>Grass</c:v>
                </c:pt>
                <c:pt idx="2">
                  <c:v>Sedge</c:v>
                </c:pt>
              </c:strCache>
            </c:strRef>
          </c:cat>
          <c:val>
            <c:numRef>
              <c:f>Distribution!$B$4:$B$6</c:f>
              <c:numCache>
                <c:formatCode>General</c:formatCode>
                <c:ptCount val="3"/>
                <c:pt idx="0">
                  <c:v>62.89</c:v>
                </c:pt>
                <c:pt idx="1">
                  <c:v>23.22</c:v>
                </c:pt>
                <c:pt idx="2">
                  <c:v>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A-4787-8EB5-1D0583479D5F}"/>
            </c:ext>
          </c:extLst>
        </c:ser>
        <c:ser>
          <c:idx val="1"/>
          <c:order val="1"/>
          <c:tx>
            <c:strRef>
              <c:f>Distribution!$C$3</c:f>
              <c:strCache>
                <c:ptCount val="1"/>
                <c:pt idx="0">
                  <c:v>Sum of RelativeDensity(%)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Distribution!$A$4:$A$6</c:f>
              <c:strCache>
                <c:ptCount val="3"/>
                <c:pt idx="0">
                  <c:v>Broadleaf</c:v>
                </c:pt>
                <c:pt idx="1">
                  <c:v>Grass</c:v>
                </c:pt>
                <c:pt idx="2">
                  <c:v>Sedge</c:v>
                </c:pt>
              </c:strCache>
            </c:strRef>
          </c:cat>
          <c:val>
            <c:numRef>
              <c:f>Distribution!$C$4:$C$6</c:f>
              <c:numCache>
                <c:formatCode>General</c:formatCode>
                <c:ptCount val="3"/>
                <c:pt idx="0">
                  <c:v>70.05</c:v>
                </c:pt>
                <c:pt idx="1">
                  <c:v>25.86</c:v>
                </c:pt>
                <c:pt idx="2">
                  <c:v>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AA-4787-8EB5-1D0583479D5F}"/>
            </c:ext>
          </c:extLst>
        </c:ser>
        <c:ser>
          <c:idx val="2"/>
          <c:order val="2"/>
          <c:tx>
            <c:strRef>
              <c:f>Distribution!$D$3</c:f>
              <c:strCache>
                <c:ptCount val="1"/>
                <c:pt idx="0">
                  <c:v>Sum of Frequency(%)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Distribution!$A$4:$A$6</c:f>
              <c:strCache>
                <c:ptCount val="3"/>
                <c:pt idx="0">
                  <c:v>Broadleaf</c:v>
                </c:pt>
                <c:pt idx="1">
                  <c:v>Grass</c:v>
                </c:pt>
                <c:pt idx="2">
                  <c:v>Sedge</c:v>
                </c:pt>
              </c:strCache>
            </c:strRef>
          </c:cat>
          <c:val>
            <c:numRef>
              <c:f>Distribution!$D$4:$D$6</c:f>
              <c:numCache>
                <c:formatCode>General</c:formatCode>
                <c:ptCount val="3"/>
                <c:pt idx="0">
                  <c:v>100</c:v>
                </c:pt>
                <c:pt idx="1">
                  <c:v>77.78</c:v>
                </c:pt>
                <c:pt idx="2">
                  <c:v>33.33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AA-4787-8EB5-1D058347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436736"/>
        <c:axId val="1393439136"/>
      </c:barChart>
      <c:catAx>
        <c:axId val="13934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439136"/>
        <c:crosses val="autoZero"/>
        <c:auto val="1"/>
        <c:lblAlgn val="ctr"/>
        <c:lblOffset val="100"/>
        <c:noMultiLvlLbl val="0"/>
      </c:catAx>
      <c:valAx>
        <c:axId val="13934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43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[Alibio_Weed Density etc, Data..xlsx]Comparison!PivotTable8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Comparison!$B$3:$B$4</c:f>
              <c:strCache>
                <c:ptCount val="1"/>
                <c:pt idx="0">
                  <c:v>Above-ground vegetation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Comparison!$A$5:$A$7</c:f>
              <c:strCache>
                <c:ptCount val="3"/>
                <c:pt idx="0">
                  <c:v>Broadleaf</c:v>
                </c:pt>
                <c:pt idx="1">
                  <c:v>Grass</c:v>
                </c:pt>
                <c:pt idx="2">
                  <c:v>Sedge</c:v>
                </c:pt>
              </c:strCache>
            </c:strRef>
          </c:cat>
          <c:val>
            <c:numRef>
              <c:f>Comparison!$B$5:$B$7</c:f>
              <c:numCache>
                <c:formatCode>General</c:formatCode>
                <c:ptCount val="3"/>
                <c:pt idx="0">
                  <c:v>70.05</c:v>
                </c:pt>
                <c:pt idx="1">
                  <c:v>25.86</c:v>
                </c:pt>
                <c:pt idx="2">
                  <c:v>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2-4E22-82A7-4A7ADAAB5A58}"/>
            </c:ext>
          </c:extLst>
        </c:ser>
        <c:ser>
          <c:idx val="1"/>
          <c:order val="1"/>
          <c:tx>
            <c:strRef>
              <c:f>Comparison!$C$3:$C$4</c:f>
              <c:strCache>
                <c:ptCount val="1"/>
                <c:pt idx="0">
                  <c:v>Soil Seed Bank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Comparison!$A$5:$A$7</c:f>
              <c:strCache>
                <c:ptCount val="3"/>
                <c:pt idx="0">
                  <c:v>Broadleaf</c:v>
                </c:pt>
                <c:pt idx="1">
                  <c:v>Grass</c:v>
                </c:pt>
                <c:pt idx="2">
                  <c:v>Sedge</c:v>
                </c:pt>
              </c:strCache>
            </c:strRef>
          </c:cat>
          <c:val>
            <c:numRef>
              <c:f>Comparison!$C$5:$C$7</c:f>
              <c:numCache>
                <c:formatCode>General</c:formatCode>
                <c:ptCount val="3"/>
                <c:pt idx="0">
                  <c:v>83.8</c:v>
                </c:pt>
                <c:pt idx="1">
                  <c:v>8.1</c:v>
                </c:pt>
                <c:pt idx="2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2-4E22-82A7-4A7ADAAB5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396528"/>
        <c:axId val="1302394128"/>
        <c:axId val="0"/>
      </c:bar3DChart>
      <c:catAx>
        <c:axId val="130239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394128"/>
        <c:crosses val="autoZero"/>
        <c:auto val="1"/>
        <c:lblAlgn val="ctr"/>
        <c:lblOffset val="100"/>
        <c:noMultiLvlLbl val="0"/>
      </c:catAx>
      <c:valAx>
        <c:axId val="130239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39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6</xdr:row>
      <xdr:rowOff>171450</xdr:rowOff>
    </xdr:from>
    <xdr:to>
      <xdr:col>6</xdr:col>
      <xdr:colOff>571500</xdr:colOff>
      <xdr:row>21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D5E1BF-E15E-8439-4F63-5D6D61156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8</xdr:row>
      <xdr:rowOff>76200</xdr:rowOff>
    </xdr:from>
    <xdr:to>
      <xdr:col>7</xdr:col>
      <xdr:colOff>123825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C05D3A-B17B-1F30-738C-6BDCA843B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889.624693171296" createdVersion="8" refreshedVersion="8" minRefreshableVersion="3" recordCount="6" xr:uid="{53902D8D-2E8A-438A-8F01-4EF3FC40907F}">
  <cacheSource type="worksheet">
    <worksheetSource ref="A2:C8" sheet="Relative Density ABV &amp; SSB"/>
  </cacheSource>
  <cacheFields count="3">
    <cacheField name="Attributes" numFmtId="0">
      <sharedItems count="2">
        <s v="Above-ground vegetation"/>
        <s v="Soil Seed Bank"/>
      </sharedItems>
    </cacheField>
    <cacheField name="Morphology" numFmtId="0">
      <sharedItems count="3">
        <s v="Broadleaf"/>
        <s v="Grass"/>
        <s v="Sedge"/>
      </sharedItems>
    </cacheField>
    <cacheField name="RelativeDensity(%)" numFmtId="0">
      <sharedItems containsSemiMixedTypes="0" containsString="0" containsNumber="1" minValue="4.09" maxValue="83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889.629997337965" createdVersion="8" refreshedVersion="8" minRefreshableVersion="3" recordCount="3" xr:uid="{FB352C90-9A74-40F3-9284-4BACF95F26FB}">
  <cacheSource type="worksheet">
    <worksheetSource ref="A2:E5" sheet="Density etc"/>
  </cacheSource>
  <cacheFields count="5">
    <cacheField name="Morphology" numFmtId="0">
      <sharedItems count="3">
        <s v="Broadleaf"/>
        <s v="Grass"/>
        <s v="Sedge"/>
      </sharedItems>
    </cacheField>
    <cacheField name="Total Individuals" numFmtId="0">
      <sharedItems containsSemiMixedTypes="0" containsString="0" containsNumber="1" containsInteger="1" minValue="33" maxValue="566"/>
    </cacheField>
    <cacheField name="Density" numFmtId="0">
      <sharedItems containsSemiMixedTypes="0" containsString="0" containsNumber="1" minValue="3.67" maxValue="62.89"/>
    </cacheField>
    <cacheField name="RelativeDensity(%)" numFmtId="0">
      <sharedItems containsSemiMixedTypes="0" containsString="0" containsNumber="1" minValue="4.09" maxValue="70.05"/>
    </cacheField>
    <cacheField name="Frequency(%)" numFmtId="0">
      <sharedItems containsSemiMixedTypes="0" containsString="0" containsNumber="1" minValue="33.33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x v="0"/>
    <n v="70.05"/>
  </r>
  <r>
    <x v="0"/>
    <x v="1"/>
    <n v="25.86"/>
  </r>
  <r>
    <x v="0"/>
    <x v="2"/>
    <n v="4.09"/>
  </r>
  <r>
    <x v="1"/>
    <x v="0"/>
    <n v="83.8"/>
  </r>
  <r>
    <x v="1"/>
    <x v="1"/>
    <n v="8.1"/>
  </r>
  <r>
    <x v="1"/>
    <x v="2"/>
    <n v="8.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566"/>
    <n v="62.89"/>
    <n v="70.05"/>
    <n v="100"/>
  </r>
  <r>
    <x v="1"/>
    <n v="209"/>
    <n v="23.22"/>
    <n v="25.86"/>
    <n v="77.78"/>
  </r>
  <r>
    <x v="2"/>
    <n v="33"/>
    <n v="3.67"/>
    <n v="4.09"/>
    <n v="33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272F3A-8835-45F1-9883-C9C612CAB4A6}" name="PivotTable9" cacheId="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9">
  <location ref="A3:D6" firstHeaderRow="0" firstDataRow="1" firstDataCol="1"/>
  <pivotFields count="5">
    <pivotField axis="axisRow" showAll="0">
      <items count="4">
        <item x="0"/>
        <item x="1"/>
        <item x="2"/>
        <item t="default"/>
      </items>
    </pivotField>
    <pivotField showAll="0"/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>
      <x v="2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Density" fld="2" baseField="0" baseItem="0"/>
    <dataField name="Sum of RelativeDensity(%)" fld="3" baseField="0" baseItem="0"/>
    <dataField name="Sum of Frequency(%)" fld="4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8F5653-1539-41DB-8D60-0D19E835CDEC}" name="PivotTable8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2">
  <location ref="A3:C7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dataFields count="1">
    <dataField name="Sum of RelativeDensity(%)" fld="2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7A555-B91E-40C4-8475-AED375E07BC5}">
  <dimension ref="A2:F29"/>
  <sheetViews>
    <sheetView workbookViewId="0">
      <selection activeCell="B23" sqref="B23"/>
    </sheetView>
  </sheetViews>
  <sheetFormatPr defaultRowHeight="15" x14ac:dyDescent="0.25"/>
  <cols>
    <col min="1" max="1" width="29" customWidth="1"/>
    <col min="2" max="2" width="17.5703125" style="3" customWidth="1"/>
    <col min="3" max="3" width="25" style="3" bestFit="1" customWidth="1"/>
    <col min="4" max="4" width="15.28515625" style="3" customWidth="1"/>
    <col min="5" max="5" width="17.28515625" style="3" customWidth="1"/>
    <col min="6" max="6" width="22.5703125" style="3" customWidth="1"/>
    <col min="7" max="7" width="7.28515625" bestFit="1" customWidth="1"/>
    <col min="8" max="8" width="11.28515625" bestFit="1" customWidth="1"/>
  </cols>
  <sheetData>
    <row r="2" spans="1:6" x14ac:dyDescent="0.25">
      <c r="A2" s="8" t="s">
        <v>12</v>
      </c>
      <c r="B2" s="2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6" x14ac:dyDescent="0.25">
      <c r="A3" t="s">
        <v>13</v>
      </c>
      <c r="B3" s="3" t="s">
        <v>4</v>
      </c>
      <c r="C3" s="3">
        <v>566</v>
      </c>
      <c r="D3" s="3">
        <v>62.89</v>
      </c>
      <c r="E3" s="3">
        <v>70.05</v>
      </c>
      <c r="F3" s="3">
        <v>100</v>
      </c>
    </row>
    <row r="4" spans="1:6" x14ac:dyDescent="0.25">
      <c r="A4" t="s">
        <v>13</v>
      </c>
      <c r="B4" s="3" t="s">
        <v>5</v>
      </c>
      <c r="C4" s="3">
        <v>209</v>
      </c>
      <c r="D4" s="3">
        <v>23.22</v>
      </c>
      <c r="E4" s="3">
        <v>25.86</v>
      </c>
      <c r="F4" s="3">
        <v>77.78</v>
      </c>
    </row>
    <row r="5" spans="1:6" x14ac:dyDescent="0.25">
      <c r="A5" t="s">
        <v>13</v>
      </c>
      <c r="B5" s="3" t="s">
        <v>6</v>
      </c>
      <c r="C5" s="3">
        <v>33</v>
      </c>
      <c r="D5" s="3">
        <v>3.67</v>
      </c>
      <c r="E5" s="3">
        <v>4.09</v>
      </c>
      <c r="F5" s="3">
        <v>33.33</v>
      </c>
    </row>
    <row r="6" spans="1:6" x14ac:dyDescent="0.25">
      <c r="A6" t="s">
        <v>14</v>
      </c>
      <c r="B6" s="3" t="s">
        <v>4</v>
      </c>
      <c r="C6" s="3">
        <v>31</v>
      </c>
      <c r="E6" s="3">
        <v>83.8</v>
      </c>
    </row>
    <row r="7" spans="1:6" x14ac:dyDescent="0.25">
      <c r="A7" t="s">
        <v>14</v>
      </c>
      <c r="B7" s="3" t="s">
        <v>5</v>
      </c>
      <c r="C7" s="3">
        <v>3</v>
      </c>
      <c r="E7" s="3">
        <v>8.1</v>
      </c>
    </row>
    <row r="8" spans="1:6" x14ac:dyDescent="0.25">
      <c r="A8" t="s">
        <v>14</v>
      </c>
      <c r="B8" s="3" t="s">
        <v>6</v>
      </c>
      <c r="C8" s="3">
        <v>3</v>
      </c>
      <c r="E8" s="3">
        <v>8.1</v>
      </c>
      <c r="F8" s="5"/>
    </row>
    <row r="9" spans="1:6" x14ac:dyDescent="0.25">
      <c r="F9" s="5"/>
    </row>
    <row r="10" spans="1:6" x14ac:dyDescent="0.25">
      <c r="F10" s="5"/>
    </row>
    <row r="11" spans="1:6" x14ac:dyDescent="0.25">
      <c r="F11" s="5"/>
    </row>
    <row r="12" spans="1:6" x14ac:dyDescent="0.25">
      <c r="C12"/>
      <c r="D12"/>
      <c r="E12"/>
      <c r="F12"/>
    </row>
    <row r="13" spans="1:6" x14ac:dyDescent="0.25">
      <c r="C13"/>
      <c r="D13"/>
      <c r="E13"/>
      <c r="F13"/>
    </row>
    <row r="14" spans="1:6" x14ac:dyDescent="0.25">
      <c r="C14"/>
      <c r="D14"/>
      <c r="E14"/>
      <c r="F14"/>
    </row>
    <row r="15" spans="1:6" x14ac:dyDescent="0.25">
      <c r="C15"/>
      <c r="D15"/>
      <c r="E15"/>
      <c r="F15"/>
    </row>
    <row r="16" spans="1:6" x14ac:dyDescent="0.25">
      <c r="C16"/>
      <c r="D16"/>
      <c r="E16"/>
      <c r="F16"/>
    </row>
    <row r="17" spans="3:6" x14ac:dyDescent="0.25">
      <c r="C17"/>
      <c r="D17"/>
      <c r="E17"/>
      <c r="F17"/>
    </row>
    <row r="18" spans="3:6" x14ac:dyDescent="0.25">
      <c r="C18"/>
      <c r="D18"/>
      <c r="E18"/>
      <c r="F18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5BDA-D0D1-43ED-B372-B830BA6FA384}">
  <dimension ref="A3:D6"/>
  <sheetViews>
    <sheetView workbookViewId="0">
      <selection activeCell="A13" sqref="A13"/>
    </sheetView>
  </sheetViews>
  <sheetFormatPr defaultRowHeight="15" x14ac:dyDescent="0.25"/>
  <cols>
    <col min="1" max="1" width="13.140625" bestFit="1" customWidth="1"/>
    <col min="2" max="2" width="14.42578125" bestFit="1" customWidth="1"/>
    <col min="3" max="3" width="25" bestFit="1" customWidth="1"/>
    <col min="4" max="4" width="20.140625" bestFit="1" customWidth="1"/>
  </cols>
  <sheetData>
    <row r="3" spans="1:4" x14ac:dyDescent="0.25">
      <c r="A3" s="7" t="s">
        <v>8</v>
      </c>
      <c r="B3" t="s">
        <v>9</v>
      </c>
      <c r="C3" t="s">
        <v>10</v>
      </c>
      <c r="D3" t="s">
        <v>11</v>
      </c>
    </row>
    <row r="4" spans="1:4" x14ac:dyDescent="0.25">
      <c r="A4" s="4" t="s">
        <v>4</v>
      </c>
      <c r="B4">
        <v>62.89</v>
      </c>
      <c r="C4">
        <v>70.05</v>
      </c>
      <c r="D4">
        <v>100</v>
      </c>
    </row>
    <row r="5" spans="1:4" x14ac:dyDescent="0.25">
      <c r="A5" s="4" t="s">
        <v>5</v>
      </c>
      <c r="B5">
        <v>23.22</v>
      </c>
      <c r="C5">
        <v>25.86</v>
      </c>
      <c r="D5">
        <v>77.78</v>
      </c>
    </row>
    <row r="6" spans="1:4" x14ac:dyDescent="0.25">
      <c r="A6" s="4" t="s">
        <v>6</v>
      </c>
      <c r="B6">
        <v>3.67</v>
      </c>
      <c r="C6">
        <v>4.09</v>
      </c>
      <c r="D6">
        <v>33.33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4E16-E0AB-4D22-A283-3CBBF45CC4A2}">
  <dimension ref="A1:E29"/>
  <sheetViews>
    <sheetView workbookViewId="0">
      <selection activeCell="B16" sqref="B16"/>
    </sheetView>
  </sheetViews>
  <sheetFormatPr defaultRowHeight="15" x14ac:dyDescent="0.25"/>
  <cols>
    <col min="1" max="1" width="21.28515625" style="3" customWidth="1"/>
    <col min="2" max="2" width="15.28515625" customWidth="1"/>
    <col min="4" max="4" width="18.28515625" style="3" customWidth="1"/>
    <col min="5" max="5" width="11.85546875" style="3" customWidth="1"/>
  </cols>
  <sheetData>
    <row r="1" spans="1:5" x14ac:dyDescent="0.25">
      <c r="B1" s="3"/>
    </row>
    <row r="2" spans="1:5" x14ac:dyDescent="0.25">
      <c r="A2" s="2" t="s">
        <v>0</v>
      </c>
      <c r="B2" s="1" t="s">
        <v>7</v>
      </c>
      <c r="C2" s="1" t="s">
        <v>1</v>
      </c>
      <c r="D2" s="1" t="s">
        <v>2</v>
      </c>
      <c r="E2" s="1" t="s">
        <v>3</v>
      </c>
    </row>
    <row r="3" spans="1:5" x14ac:dyDescent="0.25">
      <c r="A3" s="3" t="s">
        <v>4</v>
      </c>
      <c r="B3" s="3">
        <v>566</v>
      </c>
      <c r="C3" s="3">
        <v>62.89</v>
      </c>
      <c r="D3" s="3">
        <v>70.05</v>
      </c>
      <c r="E3" s="3">
        <v>100</v>
      </c>
    </row>
    <row r="4" spans="1:5" x14ac:dyDescent="0.25">
      <c r="A4" s="3" t="s">
        <v>5</v>
      </c>
      <c r="B4" s="3">
        <v>209</v>
      </c>
      <c r="C4" s="3">
        <v>23.22</v>
      </c>
      <c r="D4" s="3">
        <v>25.86</v>
      </c>
      <c r="E4" s="3">
        <v>77.78</v>
      </c>
    </row>
    <row r="5" spans="1:5" x14ac:dyDescent="0.25">
      <c r="A5" s="3" t="s">
        <v>6</v>
      </c>
      <c r="B5" s="3">
        <v>33</v>
      </c>
      <c r="C5" s="3">
        <v>3.67</v>
      </c>
      <c r="D5" s="3">
        <v>4.09</v>
      </c>
      <c r="E5" s="3">
        <v>33.33</v>
      </c>
    </row>
    <row r="6" spans="1:5" x14ac:dyDescent="0.25">
      <c r="A6" s="3" t="s">
        <v>4</v>
      </c>
      <c r="B6" s="3">
        <v>31</v>
      </c>
      <c r="C6" s="3"/>
      <c r="D6" s="3">
        <v>83.8</v>
      </c>
    </row>
    <row r="7" spans="1:5" x14ac:dyDescent="0.25">
      <c r="A7" s="3" t="s">
        <v>5</v>
      </c>
      <c r="B7" s="3">
        <v>3</v>
      </c>
      <c r="C7" s="3"/>
      <c r="D7" s="3">
        <v>8.1</v>
      </c>
    </row>
    <row r="8" spans="1:5" x14ac:dyDescent="0.25">
      <c r="A8" s="3" t="s">
        <v>6</v>
      </c>
      <c r="B8" s="3">
        <v>3</v>
      </c>
      <c r="C8" s="3"/>
      <c r="D8" s="3">
        <v>8.1</v>
      </c>
      <c r="E8" s="5"/>
    </row>
    <row r="9" spans="1:5" x14ac:dyDescent="0.25">
      <c r="B9" s="3"/>
      <c r="C9" s="3"/>
      <c r="E9" s="6"/>
    </row>
    <row r="10" spans="1:5" x14ac:dyDescent="0.25">
      <c r="E10" s="6"/>
    </row>
    <row r="11" spans="1:5" x14ac:dyDescent="0.25">
      <c r="E11" s="6"/>
    </row>
    <row r="12" spans="1:5" x14ac:dyDescent="0.25">
      <c r="D12"/>
      <c r="E12"/>
    </row>
    <row r="13" spans="1:5" x14ac:dyDescent="0.25">
      <c r="D13"/>
      <c r="E13"/>
    </row>
    <row r="14" spans="1:5" x14ac:dyDescent="0.25">
      <c r="D14"/>
      <c r="E14"/>
    </row>
    <row r="15" spans="1:5" x14ac:dyDescent="0.25">
      <c r="D15"/>
      <c r="E15"/>
    </row>
    <row r="16" spans="1:5" x14ac:dyDescent="0.25">
      <c r="D16"/>
      <c r="E16"/>
    </row>
    <row r="17" spans="4:5" x14ac:dyDescent="0.25">
      <c r="D17"/>
      <c r="E17"/>
    </row>
    <row r="18" spans="4:5" x14ac:dyDescent="0.25">
      <c r="D18"/>
      <c r="E18"/>
    </row>
    <row r="19" spans="4:5" x14ac:dyDescent="0.25">
      <c r="D19"/>
      <c r="E19"/>
    </row>
    <row r="20" spans="4:5" x14ac:dyDescent="0.25">
      <c r="D20"/>
      <c r="E20"/>
    </row>
    <row r="21" spans="4:5" x14ac:dyDescent="0.25">
      <c r="D21"/>
      <c r="E21"/>
    </row>
    <row r="22" spans="4:5" x14ac:dyDescent="0.25">
      <c r="D22"/>
      <c r="E22"/>
    </row>
    <row r="23" spans="4:5" x14ac:dyDescent="0.25">
      <c r="D23"/>
      <c r="E23"/>
    </row>
    <row r="24" spans="4:5" x14ac:dyDescent="0.25">
      <c r="D24"/>
      <c r="E24"/>
    </row>
    <row r="25" spans="4:5" x14ac:dyDescent="0.25">
      <c r="D25"/>
      <c r="E25"/>
    </row>
    <row r="26" spans="4:5" x14ac:dyDescent="0.25">
      <c r="D26"/>
      <c r="E26"/>
    </row>
    <row r="27" spans="4:5" x14ac:dyDescent="0.25">
      <c r="D27"/>
      <c r="E27"/>
    </row>
    <row r="28" spans="4:5" x14ac:dyDescent="0.25">
      <c r="D28"/>
      <c r="E28"/>
    </row>
    <row r="29" spans="4:5" x14ac:dyDescent="0.25">
      <c r="D29"/>
      <c r="E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734C-6B85-40A0-89F3-A99D2168033F}">
  <dimension ref="A3:C7"/>
  <sheetViews>
    <sheetView workbookViewId="0">
      <selection activeCell="A16" sqref="A16"/>
    </sheetView>
  </sheetViews>
  <sheetFormatPr defaultRowHeight="15" x14ac:dyDescent="0.25"/>
  <cols>
    <col min="1" max="1" width="25" bestFit="1" customWidth="1"/>
    <col min="2" max="2" width="24.140625" bestFit="1" customWidth="1"/>
    <col min="3" max="3" width="14" bestFit="1" customWidth="1"/>
    <col min="4" max="4" width="11.28515625" bestFit="1" customWidth="1"/>
  </cols>
  <sheetData>
    <row r="3" spans="1:3" x14ac:dyDescent="0.25">
      <c r="A3" s="7" t="s">
        <v>10</v>
      </c>
      <c r="B3" s="7" t="s">
        <v>15</v>
      </c>
    </row>
    <row r="4" spans="1:3" x14ac:dyDescent="0.25">
      <c r="A4" s="7" t="s">
        <v>8</v>
      </c>
      <c r="B4" t="s">
        <v>13</v>
      </c>
      <c r="C4" t="s">
        <v>14</v>
      </c>
    </row>
    <row r="5" spans="1:3" x14ac:dyDescent="0.25">
      <c r="A5" s="4" t="s">
        <v>4</v>
      </c>
      <c r="B5">
        <v>70.05</v>
      </c>
      <c r="C5">
        <v>83.8</v>
      </c>
    </row>
    <row r="6" spans="1:3" x14ac:dyDescent="0.25">
      <c r="A6" s="4" t="s">
        <v>5</v>
      </c>
      <c r="B6">
        <v>25.86</v>
      </c>
      <c r="C6">
        <v>8.1</v>
      </c>
    </row>
    <row r="7" spans="1:3" x14ac:dyDescent="0.25">
      <c r="A7" s="4" t="s">
        <v>6</v>
      </c>
      <c r="B7">
        <v>4.09</v>
      </c>
      <c r="C7">
        <v>8.1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415BE-0F21-4D1E-9DF7-459233A865AA}">
  <dimension ref="A2:C29"/>
  <sheetViews>
    <sheetView workbookViewId="0">
      <selection activeCell="K10" sqref="K10"/>
    </sheetView>
  </sheetViews>
  <sheetFormatPr defaultRowHeight="15" x14ac:dyDescent="0.25"/>
  <cols>
    <col min="1" max="1" width="29" customWidth="1"/>
    <col min="2" max="2" width="17.5703125" style="3" customWidth="1"/>
    <col min="3" max="3" width="18.7109375" style="3" customWidth="1"/>
  </cols>
  <sheetData>
    <row r="2" spans="1:3" x14ac:dyDescent="0.25">
      <c r="A2" t="s">
        <v>12</v>
      </c>
      <c r="B2" s="2" t="s">
        <v>0</v>
      </c>
      <c r="C2" s="1" t="s">
        <v>2</v>
      </c>
    </row>
    <row r="3" spans="1:3" x14ac:dyDescent="0.25">
      <c r="A3" t="s">
        <v>13</v>
      </c>
      <c r="B3" s="3" t="s">
        <v>4</v>
      </c>
      <c r="C3" s="3">
        <v>70.05</v>
      </c>
    </row>
    <row r="4" spans="1:3" x14ac:dyDescent="0.25">
      <c r="A4" t="s">
        <v>13</v>
      </c>
      <c r="B4" s="3" t="s">
        <v>5</v>
      </c>
      <c r="C4" s="3">
        <v>25.86</v>
      </c>
    </row>
    <row r="5" spans="1:3" x14ac:dyDescent="0.25">
      <c r="A5" t="s">
        <v>13</v>
      </c>
      <c r="B5" s="3" t="s">
        <v>6</v>
      </c>
      <c r="C5" s="3">
        <v>4.09</v>
      </c>
    </row>
    <row r="6" spans="1:3" x14ac:dyDescent="0.25">
      <c r="A6" t="s">
        <v>14</v>
      </c>
      <c r="B6" s="3" t="s">
        <v>4</v>
      </c>
      <c r="C6" s="3">
        <v>83.8</v>
      </c>
    </row>
    <row r="7" spans="1:3" x14ac:dyDescent="0.25">
      <c r="A7" t="s">
        <v>14</v>
      </c>
      <c r="B7" s="3" t="s">
        <v>5</v>
      </c>
      <c r="C7" s="3">
        <v>8.1</v>
      </c>
    </row>
    <row r="8" spans="1:3" x14ac:dyDescent="0.25">
      <c r="A8" t="s">
        <v>14</v>
      </c>
      <c r="B8" s="3" t="s">
        <v>6</v>
      </c>
      <c r="C8" s="3">
        <v>8.1</v>
      </c>
    </row>
    <row r="12" spans="1:3" x14ac:dyDescent="0.25">
      <c r="C12"/>
    </row>
    <row r="13" spans="1:3" x14ac:dyDescent="0.25">
      <c r="C13"/>
    </row>
    <row r="14" spans="1:3" x14ac:dyDescent="0.25">
      <c r="C14"/>
    </row>
    <row r="15" spans="1:3" x14ac:dyDescent="0.25">
      <c r="C15"/>
    </row>
    <row r="16" spans="1:3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/>
    </row>
    <row r="27" spans="3:3" x14ac:dyDescent="0.25">
      <c r="C27"/>
    </row>
    <row r="28" spans="3:3" x14ac:dyDescent="0.25">
      <c r="C28"/>
    </row>
    <row r="29" spans="3:3" x14ac:dyDescent="0.25">
      <c r="C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CC24-CC61-463C-9D5D-34595CE96A23}">
  <dimension ref="A1:G74"/>
  <sheetViews>
    <sheetView topLeftCell="A12" workbookViewId="0">
      <selection activeCell="G20" sqref="G20"/>
    </sheetView>
  </sheetViews>
  <sheetFormatPr defaultRowHeight="15" x14ac:dyDescent="0.25"/>
  <cols>
    <col min="6" max="6" width="17.28515625" customWidth="1"/>
    <col min="7" max="7" width="12.7109375" customWidth="1"/>
  </cols>
  <sheetData>
    <row r="1" spans="1:7" x14ac:dyDescent="0.25">
      <c r="A1" s="9" t="s">
        <v>16</v>
      </c>
      <c r="B1" s="9"/>
    </row>
    <row r="2" spans="1:7" x14ac:dyDescent="0.25">
      <c r="B2" s="9" t="s">
        <v>17</v>
      </c>
      <c r="C2" s="9"/>
      <c r="F2" t="s">
        <v>18</v>
      </c>
      <c r="G2" t="s">
        <v>19</v>
      </c>
    </row>
    <row r="3" spans="1:7" x14ac:dyDescent="0.25">
      <c r="C3" t="s">
        <v>20</v>
      </c>
      <c r="F3">
        <v>28</v>
      </c>
    </row>
    <row r="4" spans="1:7" x14ac:dyDescent="0.25">
      <c r="C4" t="s">
        <v>21</v>
      </c>
      <c r="F4">
        <v>4</v>
      </c>
    </row>
    <row r="5" spans="1:7" x14ac:dyDescent="0.25">
      <c r="C5" t="s">
        <v>22</v>
      </c>
      <c r="F5">
        <v>6</v>
      </c>
    </row>
    <row r="6" spans="1:7" x14ac:dyDescent="0.25">
      <c r="C6" t="s">
        <v>23</v>
      </c>
      <c r="F6">
        <v>4</v>
      </c>
    </row>
    <row r="7" spans="1:7" x14ac:dyDescent="0.25">
      <c r="C7" t="s">
        <v>24</v>
      </c>
      <c r="F7">
        <v>16</v>
      </c>
    </row>
    <row r="8" spans="1:7" x14ac:dyDescent="0.25">
      <c r="C8" t="s">
        <v>25</v>
      </c>
      <c r="F8">
        <v>10</v>
      </c>
    </row>
    <row r="9" spans="1:7" x14ac:dyDescent="0.25">
      <c r="G9">
        <f>SUM(F3,F4,F5,F6,F7,F8)</f>
        <v>68</v>
      </c>
    </row>
    <row r="10" spans="1:7" x14ac:dyDescent="0.25">
      <c r="B10" s="9" t="s">
        <v>26</v>
      </c>
      <c r="C10" s="9"/>
      <c r="F10" t="s">
        <v>27</v>
      </c>
    </row>
    <row r="11" spans="1:7" x14ac:dyDescent="0.25">
      <c r="C11" t="s">
        <v>28</v>
      </c>
      <c r="F11">
        <v>38</v>
      </c>
    </row>
    <row r="12" spans="1:7" x14ac:dyDescent="0.25">
      <c r="C12" t="s">
        <v>29</v>
      </c>
      <c r="F12">
        <v>3</v>
      </c>
    </row>
    <row r="13" spans="1:7" x14ac:dyDescent="0.25">
      <c r="C13" t="s">
        <v>30</v>
      </c>
      <c r="F13">
        <v>2</v>
      </c>
    </row>
    <row r="14" spans="1:7" x14ac:dyDescent="0.25">
      <c r="C14" t="s">
        <v>25</v>
      </c>
      <c r="F14">
        <v>11</v>
      </c>
    </row>
    <row r="15" spans="1:7" x14ac:dyDescent="0.25">
      <c r="C15" t="s">
        <v>31</v>
      </c>
      <c r="F15">
        <v>21</v>
      </c>
    </row>
    <row r="16" spans="1:7" x14ac:dyDescent="0.25">
      <c r="G16">
        <f>SUM(F11,F12,F13,F14,F15)</f>
        <v>75</v>
      </c>
    </row>
    <row r="17" spans="1:7" x14ac:dyDescent="0.25">
      <c r="B17" s="9" t="s">
        <v>32</v>
      </c>
      <c r="C17" s="9"/>
    </row>
    <row r="18" spans="1:7" x14ac:dyDescent="0.25">
      <c r="C18" t="s">
        <v>28</v>
      </c>
      <c r="F18">
        <v>27</v>
      </c>
    </row>
    <row r="19" spans="1:7" x14ac:dyDescent="0.25">
      <c r="C19" t="s">
        <v>33</v>
      </c>
      <c r="F19">
        <v>18</v>
      </c>
    </row>
    <row r="20" spans="1:7" x14ac:dyDescent="0.25">
      <c r="C20" t="s">
        <v>30</v>
      </c>
      <c r="F20">
        <v>3</v>
      </c>
    </row>
    <row r="21" spans="1:7" x14ac:dyDescent="0.25">
      <c r="C21" t="s">
        <v>22</v>
      </c>
      <c r="F21">
        <v>2</v>
      </c>
    </row>
    <row r="22" spans="1:7" x14ac:dyDescent="0.25">
      <c r="C22" t="s">
        <v>34</v>
      </c>
      <c r="F22">
        <v>3</v>
      </c>
    </row>
    <row r="23" spans="1:7" x14ac:dyDescent="0.25">
      <c r="C23" t="s">
        <v>35</v>
      </c>
      <c r="F23">
        <v>1</v>
      </c>
    </row>
    <row r="24" spans="1:7" x14ac:dyDescent="0.25">
      <c r="C24" t="s">
        <v>36</v>
      </c>
      <c r="F24">
        <v>8</v>
      </c>
      <c r="G24">
        <f>SUM(F18,F19,F20,F21,F22,F23,F24)</f>
        <v>62</v>
      </c>
    </row>
    <row r="25" spans="1:7" x14ac:dyDescent="0.25">
      <c r="F25" s="10">
        <f>SUM(F3,F4,F5,F6,F7,F8,F11,F12,F13,F14,F15,F18,F19,F20,F21,F22,F23,F24)</f>
        <v>205</v>
      </c>
    </row>
    <row r="27" spans="1:7" x14ac:dyDescent="0.25">
      <c r="A27" s="9" t="s">
        <v>37</v>
      </c>
      <c r="B27" s="9"/>
    </row>
    <row r="28" spans="1:7" x14ac:dyDescent="0.25">
      <c r="B28" s="9" t="s">
        <v>38</v>
      </c>
      <c r="C28" s="9"/>
    </row>
    <row r="29" spans="1:7" x14ac:dyDescent="0.25">
      <c r="C29" t="s">
        <v>28</v>
      </c>
      <c r="F29">
        <v>17</v>
      </c>
    </row>
    <row r="30" spans="1:7" x14ac:dyDescent="0.25">
      <c r="C30" t="s">
        <v>22</v>
      </c>
      <c r="F30">
        <v>5</v>
      </c>
    </row>
    <row r="31" spans="1:7" x14ac:dyDescent="0.25">
      <c r="C31" t="s">
        <v>39</v>
      </c>
      <c r="F31">
        <v>8</v>
      </c>
    </row>
    <row r="32" spans="1:7" x14ac:dyDescent="0.25">
      <c r="C32" t="s">
        <v>25</v>
      </c>
      <c r="F32">
        <v>16</v>
      </c>
    </row>
    <row r="33" spans="2:7" x14ac:dyDescent="0.25">
      <c r="G33">
        <f>SUM(F29,F30,F31,F32)</f>
        <v>46</v>
      </c>
    </row>
    <row r="34" spans="2:7" x14ac:dyDescent="0.25">
      <c r="B34" s="9" t="s">
        <v>40</v>
      </c>
      <c r="C34" s="9"/>
    </row>
    <row r="35" spans="2:7" x14ac:dyDescent="0.25">
      <c r="C35" t="s">
        <v>41</v>
      </c>
      <c r="F35">
        <v>24</v>
      </c>
    </row>
    <row r="36" spans="2:7" x14ac:dyDescent="0.25">
      <c r="C36" t="s">
        <v>39</v>
      </c>
      <c r="F36">
        <v>11</v>
      </c>
    </row>
    <row r="37" spans="2:7" x14ac:dyDescent="0.25">
      <c r="C37" t="s">
        <v>42</v>
      </c>
      <c r="F37">
        <v>16</v>
      </c>
    </row>
    <row r="38" spans="2:7" x14ac:dyDescent="0.25">
      <c r="C38" t="s">
        <v>30</v>
      </c>
      <c r="F38">
        <v>4</v>
      </c>
    </row>
    <row r="39" spans="2:7" x14ac:dyDescent="0.25">
      <c r="C39" t="s">
        <v>43</v>
      </c>
      <c r="F39">
        <v>12</v>
      </c>
    </row>
    <row r="40" spans="2:7" x14ac:dyDescent="0.25">
      <c r="C40" t="s">
        <v>44</v>
      </c>
      <c r="F40">
        <v>9</v>
      </c>
    </row>
    <row r="41" spans="2:7" x14ac:dyDescent="0.25">
      <c r="G41">
        <f>SUM(F35,F36,F37,F38,F39,F40)</f>
        <v>76</v>
      </c>
    </row>
    <row r="42" spans="2:7" x14ac:dyDescent="0.25">
      <c r="B42" s="9" t="s">
        <v>32</v>
      </c>
      <c r="C42" s="9"/>
      <c r="F42" t="s">
        <v>27</v>
      </c>
    </row>
    <row r="43" spans="2:7" x14ac:dyDescent="0.25">
      <c r="C43" t="s">
        <v>45</v>
      </c>
      <c r="F43">
        <v>12</v>
      </c>
    </row>
    <row r="44" spans="2:7" x14ac:dyDescent="0.25">
      <c r="C44" t="s">
        <v>46</v>
      </c>
      <c r="F44">
        <v>8</v>
      </c>
    </row>
    <row r="45" spans="2:7" x14ac:dyDescent="0.25">
      <c r="C45" t="s">
        <v>47</v>
      </c>
      <c r="F45">
        <v>21</v>
      </c>
    </row>
    <row r="46" spans="2:7" x14ac:dyDescent="0.25">
      <c r="C46" t="s">
        <v>24</v>
      </c>
      <c r="F46">
        <v>14</v>
      </c>
    </row>
    <row r="47" spans="2:7" x14ac:dyDescent="0.25">
      <c r="C47" t="s">
        <v>34</v>
      </c>
      <c r="F47">
        <v>16</v>
      </c>
    </row>
    <row r="48" spans="2:7" x14ac:dyDescent="0.25">
      <c r="G48">
        <f>SUM(F43,F44,F45,F46,F47)</f>
        <v>71</v>
      </c>
    </row>
    <row r="49" spans="1:7" x14ac:dyDescent="0.25">
      <c r="F49" s="10">
        <f>SUM(G33,G41,G48)</f>
        <v>193</v>
      </c>
    </row>
    <row r="51" spans="1:7" x14ac:dyDescent="0.25">
      <c r="A51" s="9" t="s">
        <v>48</v>
      </c>
      <c r="B51" s="9"/>
    </row>
    <row r="52" spans="1:7" x14ac:dyDescent="0.25">
      <c r="B52" s="9" t="s">
        <v>17</v>
      </c>
      <c r="C52" s="9"/>
    </row>
    <row r="53" spans="1:7" x14ac:dyDescent="0.25">
      <c r="C53" t="s">
        <v>39</v>
      </c>
      <c r="F53">
        <v>8</v>
      </c>
    </row>
    <row r="54" spans="1:7" x14ac:dyDescent="0.25">
      <c r="C54" t="s">
        <v>49</v>
      </c>
      <c r="F54">
        <v>54</v>
      </c>
    </row>
    <row r="55" spans="1:7" x14ac:dyDescent="0.25">
      <c r="C55" t="s">
        <v>50</v>
      </c>
      <c r="F55">
        <v>21</v>
      </c>
    </row>
    <row r="56" spans="1:7" x14ac:dyDescent="0.25">
      <c r="C56" t="s">
        <v>24</v>
      </c>
      <c r="F56">
        <v>20</v>
      </c>
    </row>
    <row r="57" spans="1:7" x14ac:dyDescent="0.25">
      <c r="G57">
        <f>SUM(F53,F54,F55,F56)</f>
        <v>103</v>
      </c>
    </row>
    <row r="58" spans="1:7" x14ac:dyDescent="0.25">
      <c r="B58" s="9" t="s">
        <v>40</v>
      </c>
      <c r="C58" s="9"/>
    </row>
    <row r="59" spans="1:7" x14ac:dyDescent="0.25">
      <c r="C59" t="s">
        <v>28</v>
      </c>
      <c r="F59">
        <v>56</v>
      </c>
    </row>
    <row r="60" spans="1:7" x14ac:dyDescent="0.25">
      <c r="C60" t="s">
        <v>51</v>
      </c>
      <c r="F60">
        <v>32</v>
      </c>
    </row>
    <row r="61" spans="1:7" x14ac:dyDescent="0.25">
      <c r="C61" t="s">
        <v>24</v>
      </c>
      <c r="F61">
        <v>21</v>
      </c>
    </row>
    <row r="62" spans="1:7" x14ac:dyDescent="0.25">
      <c r="C62" t="s">
        <v>45</v>
      </c>
      <c r="F62">
        <v>8</v>
      </c>
    </row>
    <row r="63" spans="1:7" x14ac:dyDescent="0.25">
      <c r="C63" t="s">
        <v>52</v>
      </c>
      <c r="F63">
        <v>31</v>
      </c>
    </row>
    <row r="64" spans="1:7" x14ac:dyDescent="0.25">
      <c r="G64">
        <f>SUM(F59,F60,F61,F62,F63)</f>
        <v>148</v>
      </c>
    </row>
    <row r="65" spans="2:7" x14ac:dyDescent="0.25">
      <c r="B65" s="9" t="s">
        <v>32</v>
      </c>
      <c r="C65" s="9"/>
    </row>
    <row r="66" spans="2:7" x14ac:dyDescent="0.25">
      <c r="C66" t="s">
        <v>33</v>
      </c>
      <c r="F66">
        <v>21</v>
      </c>
    </row>
    <row r="67" spans="2:7" x14ac:dyDescent="0.25">
      <c r="C67" t="s">
        <v>28</v>
      </c>
      <c r="F67">
        <v>48</v>
      </c>
    </row>
    <row r="68" spans="2:7" x14ac:dyDescent="0.25">
      <c r="C68" t="s">
        <v>22</v>
      </c>
      <c r="F68">
        <v>8</v>
      </c>
    </row>
    <row r="69" spans="2:7" x14ac:dyDescent="0.25">
      <c r="C69" t="s">
        <v>31</v>
      </c>
      <c r="F69">
        <v>24</v>
      </c>
    </row>
    <row r="70" spans="2:7" x14ac:dyDescent="0.25">
      <c r="C70" t="s">
        <v>46</v>
      </c>
      <c r="F70">
        <v>21</v>
      </c>
    </row>
    <row r="71" spans="2:7" x14ac:dyDescent="0.25">
      <c r="C71" t="s">
        <v>53</v>
      </c>
      <c r="F71">
        <v>13</v>
      </c>
    </row>
    <row r="72" spans="2:7" x14ac:dyDescent="0.25">
      <c r="C72" t="s">
        <v>44</v>
      </c>
      <c r="F72">
        <v>16</v>
      </c>
    </row>
    <row r="73" spans="2:7" x14ac:dyDescent="0.25">
      <c r="G73">
        <f>SUM(F66,F67,F68,F69,F70,F71,F72)</f>
        <v>151</v>
      </c>
    </row>
    <row r="74" spans="2:7" x14ac:dyDescent="0.25">
      <c r="F74" s="10">
        <f>SUM(G57,G64,G73)</f>
        <v>402</v>
      </c>
    </row>
  </sheetData>
  <mergeCells count="12">
    <mergeCell ref="B34:C34"/>
    <mergeCell ref="B42:C42"/>
    <mergeCell ref="A51:B51"/>
    <mergeCell ref="B52:C52"/>
    <mergeCell ref="B58:C58"/>
    <mergeCell ref="B65:C65"/>
    <mergeCell ref="A1:B1"/>
    <mergeCell ref="B2:C2"/>
    <mergeCell ref="B10:C10"/>
    <mergeCell ref="B17:C17"/>
    <mergeCell ref="A27:B27"/>
    <mergeCell ref="B28:C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77C3-3B1C-4241-A464-DFFB17A38743}">
  <dimension ref="A2:P65"/>
  <sheetViews>
    <sheetView tabSelected="1" workbookViewId="0">
      <selection activeCell="E16" sqref="E16:L16"/>
    </sheetView>
  </sheetViews>
  <sheetFormatPr defaultRowHeight="15" x14ac:dyDescent="0.25"/>
  <cols>
    <col min="1" max="1" width="15.5703125" style="3" customWidth="1"/>
    <col min="16" max="16" width="28.140625" style="3" customWidth="1"/>
  </cols>
  <sheetData>
    <row r="2" spans="1:16" x14ac:dyDescent="0.25">
      <c r="F2" s="12" t="s">
        <v>54</v>
      </c>
      <c r="G2" s="12"/>
      <c r="H2" s="12"/>
      <c r="I2" s="12"/>
      <c r="J2" s="12"/>
      <c r="K2" s="12"/>
      <c r="L2" s="12"/>
      <c r="M2" s="12"/>
      <c r="N2" s="12"/>
      <c r="O2" s="12"/>
    </row>
    <row r="4" spans="1:16" x14ac:dyDescent="0.25">
      <c r="A4" s="3" t="s">
        <v>55</v>
      </c>
      <c r="B4" s="9" t="s">
        <v>56</v>
      </c>
      <c r="C4" s="9"/>
      <c r="D4" s="9"/>
      <c r="E4" s="9" t="s">
        <v>57</v>
      </c>
      <c r="F4" s="9"/>
      <c r="G4" s="9"/>
      <c r="H4" s="9"/>
      <c r="I4" s="9"/>
      <c r="J4" s="9"/>
      <c r="K4" s="9"/>
      <c r="L4" s="9"/>
      <c r="M4" s="9" t="s">
        <v>58</v>
      </c>
      <c r="N4" s="9"/>
      <c r="O4" s="9"/>
      <c r="P4" s="3" t="s">
        <v>59</v>
      </c>
    </row>
    <row r="5" spans="1:16" x14ac:dyDescent="0.25">
      <c r="A5" s="3" t="s">
        <v>60</v>
      </c>
      <c r="B5" s="9">
        <v>1</v>
      </c>
      <c r="C5" s="9"/>
      <c r="D5" s="9"/>
      <c r="E5" s="9" t="s">
        <v>61</v>
      </c>
      <c r="F5" s="9"/>
      <c r="G5" s="9"/>
      <c r="H5" s="9"/>
      <c r="I5" s="9"/>
      <c r="J5" s="9"/>
      <c r="K5" s="9"/>
      <c r="L5" s="9"/>
      <c r="M5" s="9">
        <v>4</v>
      </c>
      <c r="N5" s="9"/>
      <c r="O5" s="9"/>
      <c r="P5" s="3" t="s">
        <v>4</v>
      </c>
    </row>
    <row r="6" spans="1:16" x14ac:dyDescent="0.25">
      <c r="B6" s="9"/>
      <c r="C6" s="9"/>
      <c r="D6" s="9"/>
      <c r="E6" s="9" t="s">
        <v>62</v>
      </c>
      <c r="F6" s="9"/>
      <c r="G6" s="9"/>
      <c r="H6" s="9"/>
      <c r="I6" s="9"/>
      <c r="J6" s="9"/>
      <c r="K6" s="9"/>
      <c r="L6" s="9"/>
      <c r="M6" s="9">
        <v>3</v>
      </c>
      <c r="N6" s="9"/>
      <c r="O6" s="9"/>
      <c r="P6" s="3" t="s">
        <v>4</v>
      </c>
    </row>
    <row r="7" spans="1:16" x14ac:dyDescent="0.25">
      <c r="A7" s="11" t="s">
        <v>63</v>
      </c>
      <c r="B7" s="9">
        <v>1</v>
      </c>
      <c r="C7" s="9"/>
      <c r="D7" s="9"/>
      <c r="E7" s="9" t="s">
        <v>64</v>
      </c>
      <c r="F7" s="9"/>
      <c r="G7" s="9"/>
      <c r="H7" s="9"/>
      <c r="I7" s="9"/>
      <c r="J7" s="9"/>
      <c r="K7" s="9"/>
      <c r="L7" s="9"/>
      <c r="M7" s="9">
        <v>2</v>
      </c>
      <c r="N7" s="9"/>
      <c r="O7" s="9"/>
      <c r="P7" s="3" t="s">
        <v>4</v>
      </c>
    </row>
    <row r="8" spans="1:16" x14ac:dyDescent="0.25">
      <c r="A8" s="3" t="s">
        <v>65</v>
      </c>
      <c r="B8" s="9">
        <v>1</v>
      </c>
      <c r="C8" s="9"/>
      <c r="D8" s="9"/>
      <c r="E8" s="9">
        <v>0</v>
      </c>
      <c r="F8" s="9"/>
      <c r="G8" s="9"/>
      <c r="H8" s="9"/>
      <c r="I8" s="9"/>
      <c r="J8" s="9"/>
      <c r="K8" s="9"/>
      <c r="L8" s="9"/>
      <c r="M8" s="9">
        <v>0</v>
      </c>
      <c r="N8" s="9"/>
      <c r="O8" s="9"/>
    </row>
    <row r="9" spans="1:16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6" x14ac:dyDescent="0.25">
      <c r="A10" s="3" t="s">
        <v>60</v>
      </c>
      <c r="B10" s="9">
        <v>2</v>
      </c>
      <c r="C10" s="9"/>
      <c r="D10" s="9"/>
      <c r="E10" s="9" t="s">
        <v>66</v>
      </c>
      <c r="F10" s="9"/>
      <c r="G10" s="9"/>
      <c r="H10" s="9"/>
      <c r="I10" s="9"/>
      <c r="J10" s="9"/>
      <c r="K10" s="9"/>
      <c r="L10" s="9"/>
      <c r="M10" s="9">
        <v>2</v>
      </c>
      <c r="N10" s="9"/>
      <c r="O10" s="9"/>
      <c r="P10" s="3" t="s">
        <v>67</v>
      </c>
    </row>
    <row r="11" spans="1:16" x14ac:dyDescent="0.25">
      <c r="B11" s="9"/>
      <c r="C11" s="9"/>
      <c r="D11" s="9"/>
      <c r="E11" s="9" t="s">
        <v>68</v>
      </c>
      <c r="F11" s="9"/>
      <c r="G11" s="9"/>
      <c r="H11" s="9"/>
      <c r="I11" s="9"/>
      <c r="J11" s="9"/>
      <c r="K11" s="9"/>
      <c r="L11" s="9"/>
      <c r="M11" s="9">
        <v>3</v>
      </c>
      <c r="N11" s="9"/>
      <c r="O11" s="9"/>
      <c r="P11" s="3" t="s">
        <v>67</v>
      </c>
    </row>
    <row r="12" spans="1:16" x14ac:dyDescent="0.25">
      <c r="B12" s="9"/>
      <c r="C12" s="9"/>
      <c r="D12" s="9"/>
      <c r="E12" s="9" t="s">
        <v>69</v>
      </c>
      <c r="F12" s="9"/>
      <c r="G12" s="9"/>
      <c r="H12" s="9"/>
      <c r="I12" s="9"/>
      <c r="J12" s="9"/>
      <c r="K12" s="9"/>
      <c r="L12" s="9"/>
      <c r="M12" s="9">
        <v>3</v>
      </c>
      <c r="N12" s="9"/>
      <c r="O12" s="9"/>
      <c r="P12" s="3" t="s">
        <v>5</v>
      </c>
    </row>
    <row r="13" spans="1:16" x14ac:dyDescent="0.25">
      <c r="B13" s="9"/>
      <c r="C13" s="9"/>
      <c r="D13" s="9"/>
      <c r="E13" s="9" t="s">
        <v>61</v>
      </c>
      <c r="F13" s="9"/>
      <c r="G13" s="9"/>
      <c r="H13" s="9"/>
      <c r="I13" s="9"/>
      <c r="J13" s="9"/>
      <c r="K13" s="9"/>
      <c r="L13" s="9"/>
      <c r="M13" s="9">
        <v>2</v>
      </c>
      <c r="N13" s="9"/>
      <c r="O13" s="9"/>
      <c r="P13" s="3" t="s">
        <v>67</v>
      </c>
    </row>
    <row r="14" spans="1:16" x14ac:dyDescent="0.25">
      <c r="A14" s="3" t="s">
        <v>70</v>
      </c>
      <c r="B14" s="9">
        <v>2</v>
      </c>
      <c r="C14" s="9"/>
      <c r="D14" s="9"/>
      <c r="E14" s="9" t="s">
        <v>71</v>
      </c>
      <c r="F14" s="9"/>
      <c r="G14" s="9"/>
      <c r="H14" s="9"/>
      <c r="I14" s="9"/>
      <c r="J14" s="9"/>
      <c r="K14" s="9"/>
      <c r="L14" s="9"/>
      <c r="M14" s="9">
        <v>1</v>
      </c>
      <c r="N14" s="9"/>
      <c r="O14" s="9"/>
      <c r="P14" s="3" t="s">
        <v>67</v>
      </c>
    </row>
    <row r="15" spans="1:16" x14ac:dyDescent="0.25">
      <c r="A15" s="3" t="s">
        <v>72</v>
      </c>
      <c r="B15" s="9">
        <v>2</v>
      </c>
      <c r="C15" s="9"/>
      <c r="D15" s="9"/>
      <c r="E15" s="9">
        <v>0</v>
      </c>
      <c r="F15" s="9"/>
      <c r="G15" s="9"/>
      <c r="H15" s="9"/>
      <c r="I15" s="9"/>
      <c r="J15" s="9"/>
      <c r="K15" s="9"/>
      <c r="L15" s="9"/>
      <c r="M15" s="9">
        <v>0</v>
      </c>
      <c r="N15" s="9"/>
      <c r="O15" s="9"/>
    </row>
    <row r="16" spans="1:16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6" x14ac:dyDescent="0.25">
      <c r="A17" s="3" t="s">
        <v>73</v>
      </c>
      <c r="B17" s="9">
        <v>3</v>
      </c>
      <c r="C17" s="9"/>
      <c r="D17" s="9"/>
      <c r="E17" s="9" t="s">
        <v>74</v>
      </c>
      <c r="F17" s="9"/>
      <c r="G17" s="9"/>
      <c r="H17" s="9"/>
      <c r="I17" s="9"/>
      <c r="J17" s="9"/>
      <c r="K17" s="9"/>
      <c r="L17" s="9"/>
      <c r="M17" s="9">
        <v>3</v>
      </c>
      <c r="N17" s="9"/>
      <c r="O17" s="9"/>
      <c r="P17" s="3" t="s">
        <v>75</v>
      </c>
    </row>
    <row r="18" spans="1:16" x14ac:dyDescent="0.25">
      <c r="A18" s="3" t="s">
        <v>76</v>
      </c>
      <c r="B18" s="9">
        <v>3</v>
      </c>
      <c r="C18" s="9"/>
      <c r="D18" s="9"/>
      <c r="E18" s="9" t="s">
        <v>77</v>
      </c>
      <c r="F18" s="9"/>
      <c r="G18" s="9"/>
      <c r="H18" s="9"/>
      <c r="I18" s="9"/>
      <c r="J18" s="9"/>
      <c r="K18" s="9"/>
      <c r="L18" s="9"/>
      <c r="M18" s="9">
        <v>2</v>
      </c>
      <c r="N18" s="9"/>
      <c r="O18" s="9"/>
      <c r="P18" s="3" t="s">
        <v>4</v>
      </c>
    </row>
    <row r="19" spans="1:16" x14ac:dyDescent="0.25">
      <c r="B19" s="9"/>
      <c r="C19" s="9"/>
      <c r="D19" s="9"/>
      <c r="E19" s="9" t="s">
        <v>78</v>
      </c>
      <c r="F19" s="9"/>
      <c r="G19" s="9"/>
      <c r="H19" s="9"/>
      <c r="I19" s="9"/>
      <c r="J19" s="9"/>
      <c r="K19" s="9"/>
      <c r="L19" s="9"/>
      <c r="M19" s="9">
        <v>2</v>
      </c>
      <c r="N19" s="9"/>
      <c r="O19" s="9"/>
      <c r="P19" s="3" t="s">
        <v>4</v>
      </c>
    </row>
    <row r="20" spans="1:16" x14ac:dyDescent="0.25">
      <c r="A20" s="3" t="s">
        <v>65</v>
      </c>
      <c r="B20" s="9">
        <v>3</v>
      </c>
      <c r="C20" s="9"/>
      <c r="D20" s="9"/>
      <c r="E20" s="9">
        <v>0</v>
      </c>
      <c r="F20" s="9"/>
      <c r="G20" s="9"/>
      <c r="H20" s="9"/>
      <c r="I20" s="9"/>
      <c r="J20" s="9"/>
      <c r="K20" s="9"/>
      <c r="L20" s="9"/>
      <c r="M20" s="9">
        <v>0</v>
      </c>
      <c r="N20" s="9"/>
      <c r="O20" s="9"/>
    </row>
    <row r="21" spans="1:16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6" x14ac:dyDescent="0.25">
      <c r="A22" s="3" t="s">
        <v>73</v>
      </c>
      <c r="B22" s="9">
        <v>4</v>
      </c>
      <c r="C22" s="9"/>
      <c r="D22" s="9"/>
      <c r="E22" s="9" t="s">
        <v>79</v>
      </c>
      <c r="F22" s="9"/>
      <c r="G22" s="9"/>
      <c r="H22" s="9"/>
      <c r="I22" s="9"/>
      <c r="J22" s="9"/>
      <c r="K22" s="9"/>
      <c r="L22" s="9"/>
      <c r="M22" s="9">
        <v>5</v>
      </c>
      <c r="N22" s="9"/>
      <c r="O22" s="9"/>
      <c r="P22" s="3" t="s">
        <v>4</v>
      </c>
    </row>
    <row r="23" spans="1:16" x14ac:dyDescent="0.25">
      <c r="B23" s="9"/>
      <c r="C23" s="9"/>
      <c r="D23" s="9"/>
      <c r="E23" s="9" t="s">
        <v>80</v>
      </c>
      <c r="F23" s="9"/>
      <c r="G23" s="9"/>
      <c r="H23" s="9"/>
      <c r="I23" s="9"/>
      <c r="J23" s="9"/>
      <c r="K23" s="9"/>
      <c r="L23" s="9"/>
      <c r="M23" s="9">
        <v>4</v>
      </c>
      <c r="N23" s="9"/>
      <c r="O23" s="9"/>
      <c r="P23" s="3" t="s">
        <v>4</v>
      </c>
    </row>
    <row r="24" spans="1:16" x14ac:dyDescent="0.25">
      <c r="A24" s="3" t="s">
        <v>81</v>
      </c>
      <c r="B24" s="9">
        <v>4</v>
      </c>
      <c r="C24" s="9"/>
      <c r="D24" s="9"/>
      <c r="E24" s="9">
        <v>0</v>
      </c>
      <c r="F24" s="9"/>
      <c r="G24" s="9"/>
      <c r="H24" s="9"/>
      <c r="I24" s="9"/>
      <c r="J24" s="9"/>
      <c r="K24" s="9"/>
      <c r="L24" s="9"/>
      <c r="M24" s="9">
        <v>0</v>
      </c>
      <c r="N24" s="9"/>
      <c r="O24" s="9"/>
    </row>
    <row r="25" spans="1:16" x14ac:dyDescent="0.25">
      <c r="A25" s="3" t="s">
        <v>82</v>
      </c>
      <c r="B25" s="9">
        <v>4</v>
      </c>
      <c r="C25" s="9"/>
      <c r="D25" s="9"/>
      <c r="E25" s="9">
        <v>0</v>
      </c>
      <c r="F25" s="9"/>
      <c r="G25" s="9"/>
      <c r="H25" s="9"/>
      <c r="I25" s="9"/>
      <c r="J25" s="9"/>
      <c r="K25" s="9"/>
      <c r="L25" s="9"/>
      <c r="M25" s="9">
        <v>0</v>
      </c>
      <c r="N25" s="9"/>
      <c r="O25" s="9"/>
    </row>
    <row r="26" spans="1:16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x14ac:dyDescent="0.25">
      <c r="A27" s="3" t="s">
        <v>60</v>
      </c>
      <c r="B27" s="9">
        <v>5</v>
      </c>
      <c r="C27" s="9"/>
      <c r="D27" s="9"/>
      <c r="E27" s="9" t="s">
        <v>78</v>
      </c>
      <c r="F27" s="9"/>
      <c r="G27" s="9"/>
      <c r="H27" s="9"/>
      <c r="I27" s="9"/>
      <c r="J27" s="9"/>
      <c r="K27" s="9"/>
      <c r="L27" s="9"/>
      <c r="M27" s="9">
        <v>1</v>
      </c>
      <c r="N27" s="9"/>
      <c r="O27" s="9"/>
      <c r="P27" s="3" t="s">
        <v>4</v>
      </c>
    </row>
    <row r="28" spans="1:16" x14ac:dyDescent="0.25">
      <c r="A28" s="3" t="s">
        <v>81</v>
      </c>
      <c r="B28" s="9">
        <v>5</v>
      </c>
      <c r="C28" s="9"/>
      <c r="D28" s="9"/>
      <c r="E28" s="9">
        <v>0</v>
      </c>
      <c r="F28" s="9"/>
      <c r="G28" s="9"/>
      <c r="H28" s="9"/>
      <c r="I28" s="9"/>
      <c r="J28" s="9"/>
      <c r="K28" s="9"/>
      <c r="L28" s="9"/>
      <c r="M28" s="9">
        <v>0</v>
      </c>
      <c r="N28" s="9"/>
      <c r="O28" s="9"/>
    </row>
    <row r="29" spans="1:16" x14ac:dyDescent="0.25">
      <c r="A29" s="3" t="s">
        <v>65</v>
      </c>
      <c r="B29" s="9">
        <v>5</v>
      </c>
      <c r="C29" s="9"/>
      <c r="D29" s="9"/>
      <c r="E29" s="9">
        <v>0</v>
      </c>
      <c r="F29" s="9"/>
      <c r="G29" s="9"/>
      <c r="H29" s="9"/>
      <c r="I29" s="9"/>
      <c r="J29" s="9"/>
      <c r="K29" s="9"/>
      <c r="L29" s="9"/>
      <c r="M29" s="9">
        <v>0</v>
      </c>
      <c r="N29" s="9"/>
      <c r="O29" s="9"/>
    </row>
    <row r="30" spans="1:16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6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6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x14ac:dyDescent="0.25">
      <c r="B63" s="9"/>
      <c r="C63" s="9"/>
      <c r="D63" s="9"/>
      <c r="M63" s="9"/>
      <c r="N63" s="9"/>
      <c r="O63" s="9"/>
    </row>
    <row r="64" spans="2:15" x14ac:dyDescent="0.25">
      <c r="B64" s="9"/>
      <c r="C64" s="9"/>
      <c r="D64" s="9"/>
      <c r="M64" s="9"/>
      <c r="N64" s="9"/>
      <c r="O64" s="9"/>
    </row>
    <row r="65" spans="2:15" x14ac:dyDescent="0.25">
      <c r="B65" s="9"/>
      <c r="C65" s="9"/>
      <c r="D65" s="9"/>
      <c r="M65" s="9"/>
      <c r="N65" s="9"/>
      <c r="O65" s="9"/>
    </row>
  </sheetData>
  <mergeCells count="184">
    <mergeCell ref="B65:D65"/>
    <mergeCell ref="M65:O65"/>
    <mergeCell ref="B62:D62"/>
    <mergeCell ref="E62:L62"/>
    <mergeCell ref="M62:O62"/>
    <mergeCell ref="B63:D63"/>
    <mergeCell ref="M63:O63"/>
    <mergeCell ref="B64:D64"/>
    <mergeCell ref="M64:O64"/>
    <mergeCell ref="B60:D60"/>
    <mergeCell ref="E60:L60"/>
    <mergeCell ref="M60:O60"/>
    <mergeCell ref="B61:D61"/>
    <mergeCell ref="E61:L61"/>
    <mergeCell ref="M61:O61"/>
    <mergeCell ref="B58:D58"/>
    <mergeCell ref="E58:L58"/>
    <mergeCell ref="M58:O58"/>
    <mergeCell ref="B59:D59"/>
    <mergeCell ref="E59:L59"/>
    <mergeCell ref="M59:O59"/>
    <mergeCell ref="B56:D56"/>
    <mergeCell ref="E56:L56"/>
    <mergeCell ref="M56:O56"/>
    <mergeCell ref="B57:D57"/>
    <mergeCell ref="E57:L57"/>
    <mergeCell ref="M57:O57"/>
    <mergeCell ref="B54:D54"/>
    <mergeCell ref="E54:L54"/>
    <mergeCell ref="M54:O54"/>
    <mergeCell ref="B55:D55"/>
    <mergeCell ref="E55:L55"/>
    <mergeCell ref="M55:O55"/>
    <mergeCell ref="B52:D52"/>
    <mergeCell ref="E52:L52"/>
    <mergeCell ref="M52:O52"/>
    <mergeCell ref="B53:D53"/>
    <mergeCell ref="E53:L53"/>
    <mergeCell ref="M53:O53"/>
    <mergeCell ref="B50:D50"/>
    <mergeCell ref="E50:L50"/>
    <mergeCell ref="M50:O50"/>
    <mergeCell ref="B51:D51"/>
    <mergeCell ref="E51:L51"/>
    <mergeCell ref="M51:O51"/>
    <mergeCell ref="B48:D48"/>
    <mergeCell ref="E48:L48"/>
    <mergeCell ref="M48:O48"/>
    <mergeCell ref="B49:D49"/>
    <mergeCell ref="E49:L49"/>
    <mergeCell ref="M49:O49"/>
    <mergeCell ref="B46:D46"/>
    <mergeCell ref="E46:L46"/>
    <mergeCell ref="M46:O46"/>
    <mergeCell ref="B47:D47"/>
    <mergeCell ref="E47:L47"/>
    <mergeCell ref="M47:O47"/>
    <mergeCell ref="B44:D44"/>
    <mergeCell ref="E44:L44"/>
    <mergeCell ref="M44:O44"/>
    <mergeCell ref="B45:D45"/>
    <mergeCell ref="E45:L45"/>
    <mergeCell ref="M45:O45"/>
    <mergeCell ref="B42:D42"/>
    <mergeCell ref="E42:L42"/>
    <mergeCell ref="M42:O42"/>
    <mergeCell ref="B43:D43"/>
    <mergeCell ref="E43:L43"/>
    <mergeCell ref="M43:O43"/>
    <mergeCell ref="B40:D40"/>
    <mergeCell ref="E40:L40"/>
    <mergeCell ref="M40:O40"/>
    <mergeCell ref="B41:D41"/>
    <mergeCell ref="E41:L41"/>
    <mergeCell ref="M41:O41"/>
    <mergeCell ref="B38:D38"/>
    <mergeCell ref="E38:L38"/>
    <mergeCell ref="M38:O38"/>
    <mergeCell ref="B39:D39"/>
    <mergeCell ref="E39:L39"/>
    <mergeCell ref="M39:O39"/>
    <mergeCell ref="B36:D36"/>
    <mergeCell ref="E36:L36"/>
    <mergeCell ref="M36:O36"/>
    <mergeCell ref="B37:D37"/>
    <mergeCell ref="E37:L37"/>
    <mergeCell ref="M37:O37"/>
    <mergeCell ref="B34:D34"/>
    <mergeCell ref="E34:L34"/>
    <mergeCell ref="M34:O34"/>
    <mergeCell ref="B35:D35"/>
    <mergeCell ref="E35:L35"/>
    <mergeCell ref="M35:O35"/>
    <mergeCell ref="B32:D32"/>
    <mergeCell ref="E32:L32"/>
    <mergeCell ref="M32:O32"/>
    <mergeCell ref="B33:D33"/>
    <mergeCell ref="E33:L33"/>
    <mergeCell ref="M33:O33"/>
    <mergeCell ref="B30:D30"/>
    <mergeCell ref="E30:L30"/>
    <mergeCell ref="M30:O30"/>
    <mergeCell ref="B31:D31"/>
    <mergeCell ref="E31:L31"/>
    <mergeCell ref="M31:O31"/>
    <mergeCell ref="B28:D28"/>
    <mergeCell ref="E28:L28"/>
    <mergeCell ref="M28:O28"/>
    <mergeCell ref="B29:D29"/>
    <mergeCell ref="E29:L29"/>
    <mergeCell ref="M29:O29"/>
    <mergeCell ref="B26:D26"/>
    <mergeCell ref="E26:L26"/>
    <mergeCell ref="M26:O26"/>
    <mergeCell ref="B27:D27"/>
    <mergeCell ref="E27:L27"/>
    <mergeCell ref="M27:O27"/>
    <mergeCell ref="B24:D24"/>
    <mergeCell ref="E24:L24"/>
    <mergeCell ref="M24:O24"/>
    <mergeCell ref="B25:D25"/>
    <mergeCell ref="E25:L25"/>
    <mergeCell ref="M25:O25"/>
    <mergeCell ref="B22:D22"/>
    <mergeCell ref="E22:L22"/>
    <mergeCell ref="M22:O22"/>
    <mergeCell ref="B23:D23"/>
    <mergeCell ref="E23:L23"/>
    <mergeCell ref="M23:O23"/>
    <mergeCell ref="B20:D20"/>
    <mergeCell ref="E20:L20"/>
    <mergeCell ref="M20:O20"/>
    <mergeCell ref="B21:D21"/>
    <mergeCell ref="E21:L21"/>
    <mergeCell ref="M21:O21"/>
    <mergeCell ref="B18:D18"/>
    <mergeCell ref="E18:L18"/>
    <mergeCell ref="M18:O18"/>
    <mergeCell ref="B19:D19"/>
    <mergeCell ref="E19:L19"/>
    <mergeCell ref="M19:O19"/>
    <mergeCell ref="B16:D16"/>
    <mergeCell ref="E16:L16"/>
    <mergeCell ref="M16:O16"/>
    <mergeCell ref="B17:D17"/>
    <mergeCell ref="E17:L17"/>
    <mergeCell ref="M17:O17"/>
    <mergeCell ref="B14:D14"/>
    <mergeCell ref="E14:L14"/>
    <mergeCell ref="M14:O14"/>
    <mergeCell ref="B15:D15"/>
    <mergeCell ref="E15:L15"/>
    <mergeCell ref="M15:O15"/>
    <mergeCell ref="B12:D12"/>
    <mergeCell ref="E12:L12"/>
    <mergeCell ref="M12:O12"/>
    <mergeCell ref="B13:D13"/>
    <mergeCell ref="E13:L13"/>
    <mergeCell ref="M13:O13"/>
    <mergeCell ref="B10:D10"/>
    <mergeCell ref="E10:L10"/>
    <mergeCell ref="M10:O10"/>
    <mergeCell ref="B11:D11"/>
    <mergeCell ref="E11:L11"/>
    <mergeCell ref="M11:O11"/>
    <mergeCell ref="B8:D8"/>
    <mergeCell ref="E8:L8"/>
    <mergeCell ref="M8:O8"/>
    <mergeCell ref="B9:D9"/>
    <mergeCell ref="E9:L9"/>
    <mergeCell ref="M9:O9"/>
    <mergeCell ref="B6:D6"/>
    <mergeCell ref="E6:L6"/>
    <mergeCell ref="M6:O6"/>
    <mergeCell ref="B7:D7"/>
    <mergeCell ref="E7:L7"/>
    <mergeCell ref="M7:O7"/>
    <mergeCell ref="F2:O2"/>
    <mergeCell ref="B4:D4"/>
    <mergeCell ref="E4:L4"/>
    <mergeCell ref="M4:O4"/>
    <mergeCell ref="B5:D5"/>
    <mergeCell ref="E5:L5"/>
    <mergeCell ref="M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Weed Count ABV &amp; SSB</vt:lpstr>
      <vt:lpstr>Distribution</vt:lpstr>
      <vt:lpstr>Density etc</vt:lpstr>
      <vt:lpstr>Comparison</vt:lpstr>
      <vt:lpstr>Relative Density ABV &amp; SSB</vt:lpstr>
      <vt:lpstr>ABV Raw data</vt:lpstr>
      <vt:lpstr>SSB Raw data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Rodglen</cp:lastModifiedBy>
  <dcterms:created xsi:type="dcterms:W3CDTF">2025-08-20T03:15:40Z</dcterms:created>
  <dcterms:modified xsi:type="dcterms:W3CDTF">2025-09-09T10:39:55Z</dcterms:modified>
</cp:coreProperties>
</file>