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solisservices-my.sharepoint.com/personal/a_vannes_uu_nl/Documents/Melendez/riskfactors/"/>
    </mc:Choice>
  </mc:AlternateContent>
  <xr:revisionPtr revIDLastSave="0" documentId="8_{E7A5482D-ECE7-4F89-9560-50EC29C1E639}" xr6:coauthVersionLast="47" xr6:coauthVersionMax="47" xr10:uidLastSave="{00000000-0000-0000-0000-000000000000}"/>
  <bookViews>
    <workbookView xWindow="-110" yWindow="-110" windowWidth="19420" windowHeight="10300" xr2:uid="{1B4287AB-F8BB-45F7-90CF-24713F737ED0}"/>
  </bookViews>
  <sheets>
    <sheet name="Tables" sheetId="1" r:id="rId1"/>
    <sheet name="OR 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I16" i="2" s="1"/>
  <c r="G6" i="2"/>
  <c r="I6" i="2" s="1"/>
  <c r="H16" i="2" l="1"/>
  <c r="H6" i="2"/>
</calcChain>
</file>

<file path=xl/sharedStrings.xml><?xml version="1.0" encoding="utf-8"?>
<sst xmlns="http://schemas.openxmlformats.org/spreadsheetml/2006/main" count="340" uniqueCount="191">
  <si>
    <t>Positive</t>
  </si>
  <si>
    <t>Production stages</t>
  </si>
  <si>
    <t>Farrow to feeder</t>
  </si>
  <si>
    <t>Farrow to finish</t>
  </si>
  <si>
    <t>Gestation housing</t>
  </si>
  <si>
    <t>All individually housed gestation</t>
  </si>
  <si>
    <t>All pen gestation</t>
  </si>
  <si>
    <t>Combination pen and individually housed gestation during less than 2 weeks of each mating cycle</t>
  </si>
  <si>
    <t>Combination pen and individually housed gestation during more than two weeks of each mating cycle</t>
  </si>
  <si>
    <t>PRRsv Status</t>
  </si>
  <si>
    <t>Naive - entire herd never exposed to PRRS virus</t>
  </si>
  <si>
    <t>Negative but not naive - herd still contains previously exposed animals</t>
  </si>
  <si>
    <t>Positive active, that is positive by ELISA and producing infected weaned pigs, not clinically stable</t>
  </si>
  <si>
    <t>Positive, stable that is positive by ELISA but producing non-infected weaned pigs</t>
  </si>
  <si>
    <t>Time since most recent PRRSV clinical</t>
  </si>
  <si>
    <t>&gt; 24 months</t>
  </si>
  <si>
    <t>12 to 24 months ago</t>
  </si>
  <si>
    <t>3 - 12 months</t>
  </si>
  <si>
    <t>Less than 3 months ago</t>
  </si>
  <si>
    <t>Never</t>
  </si>
  <si>
    <t>Historical controlled exposure</t>
  </si>
  <si>
    <t>No</t>
  </si>
  <si>
    <t>Yes</t>
  </si>
  <si>
    <t>Frequency with which needles are  changed</t>
  </si>
  <si>
    <t>Same needle used on an average of 16 or more animals</t>
  </si>
  <si>
    <t>Same needle used on an average of 2 to 5 animals</t>
  </si>
  <si>
    <t>Same needle used on an average of 6 to 15 animals</t>
  </si>
  <si>
    <t>Separate needle for each individual animal</t>
  </si>
  <si>
    <t>Use needle-less syringe</t>
  </si>
  <si>
    <t>Frequency with which needles are changed used on pigs</t>
  </si>
  <si>
    <t>One needle per farrowing crate (I.e., litter of pigs)</t>
  </si>
  <si>
    <t>One needle per farrowing room</t>
  </si>
  <si>
    <t>Separate needle for each individual piglet</t>
  </si>
  <si>
    <t>feedback prior to entry</t>
  </si>
  <si>
    <t>All site(s) currently naive</t>
  </si>
  <si>
    <t>All site(s) currently negative</t>
  </si>
  <si>
    <t>One or more sources positive active that is positive by ELISA and producing PRRSv infected weaned pigs</t>
  </si>
  <si>
    <t>One or more sources positive stable - that is positive by ELISA but producing non-infected weaned pigs, none positive active or unknown status</t>
  </si>
  <si>
    <t>One or more sources with unknown status, none positive active</t>
  </si>
  <si>
    <t>PRRS virus status prior</t>
  </si>
  <si>
    <t>One or more sources positive by ELISA or PCR</t>
  </si>
  <si>
    <t>One or more sources with unknown status, none positive</t>
  </si>
  <si>
    <t>Location of replacement animal</t>
  </si>
  <si>
    <t>Not Applicable  (Select if closed site (replacements are born and raised at site and never moved from site) or if not acclimated to the PRRS virus prior to entry)</t>
  </si>
  <si>
    <t>Off-site (different site from the sow herd)</t>
  </si>
  <si>
    <t>On-site in different air space as sow herd</t>
  </si>
  <si>
    <t>On-site in same air space as sow herd</t>
  </si>
  <si>
    <t>PRRSV status of  replacements</t>
  </si>
  <si>
    <t>Negative (0%)</t>
  </si>
  <si>
    <t>Not tested or unknown</t>
  </si>
  <si>
    <t>Source of AI semen</t>
  </si>
  <si>
    <t>All semen collected from boars at this site</t>
  </si>
  <si>
    <t>Not Applicable (Select if 100% natural insemination)</t>
  </si>
  <si>
    <t>Some or all sourced from other site(s) that are not part of same production system</t>
  </si>
  <si>
    <t>Some or all sourced from other sites(s) that are part of same production system, none sourced from other sites not part of same production system</t>
  </si>
  <si>
    <t>Flow restrictions on vehicles</t>
  </si>
  <si>
    <t>No restrictions, the same vehicle may haul PRRSV positive and negative or naive animals</t>
  </si>
  <si>
    <t>The same vehicle never hauls both PRRSV positive and negative or naive animals</t>
  </si>
  <si>
    <t>Truck(s) are dedicated to this site and do not haul animals from other sites</t>
  </si>
  <si>
    <t>Disinfectant use on vehicles used to transport animals to market or collection points</t>
  </si>
  <si>
    <t>Hypochlorite (Clorox, Halazone, Chloramine-T) or peroxygen (Virkon) used</t>
  </si>
  <si>
    <t>Iodine (Wescodyne, Premise, Iofec, Iosdyn, Losan), or quaternary ammonium combinations (Synergize, Aseptol) used</t>
  </si>
  <si>
    <t>No disinfectant used or unknown</t>
  </si>
  <si>
    <t>Quaternary ammonium (Roccal, Germex, Zephiran, Hi-Lethol, BioSentry) used</t>
  </si>
  <si>
    <t>Disinfection of cab</t>
  </si>
  <si>
    <t>Phenol-based compound (BioPhene, Environ, Tek-Trol, Laro, Lysol) or aldehydes (DC&amp;R, Cidex, Formaldegen) used</t>
  </si>
  <si>
    <t>Boot and clothing restrictions</t>
  </si>
  <si>
    <t>No requirements</t>
  </si>
  <si>
    <t>Required to change boots but not clothing between sites</t>
  </si>
  <si>
    <t>Required to change clothing and boots between sites</t>
  </si>
  <si>
    <t>Disinfectant use on vehicles</t>
  </si>
  <si>
    <t>Not Applicable (Select if vehicle used to transport animals is dedicated to this site)</t>
  </si>
  <si>
    <t>Route restrictions on vehicles used to transport genetic animals</t>
  </si>
  <si>
    <t>No special route selection practices</t>
  </si>
  <si>
    <t>Transport routes are outlined proactively to avoid roads with swine and swine-related sites along the route</t>
  </si>
  <si>
    <t>Use restrictions on vehicles used to transport genetic animals</t>
  </si>
  <si>
    <t>Vehicles used to transport genetic animals to and from other sites within the production system are not used to transport non-genetic animals or animals to market or collection points</t>
  </si>
  <si>
    <t>Vehicles used to transport genetic animals to and from other sites within the production system may transport non-genetic animals or animals to market or collection points</t>
  </si>
  <si>
    <t>Disinfectant use on vehicles used to transport genetic animals</t>
  </si>
  <si>
    <t>Type of load out area</t>
  </si>
  <si>
    <t>Load out area attached to buildings, no restrictions on truck driver access</t>
  </si>
  <si>
    <t>Load out area attached to buildings, physical barriers restrict truck driver access to "dirty" areas"</t>
  </si>
  <si>
    <t>Unattached animal transfer station located away from the swine buildings</t>
  </si>
  <si>
    <t>Flow of feed trucks</t>
  </si>
  <si>
    <t>No restrictions, the same truck may deliver feed to PRRSV positive and negative or naive sites</t>
  </si>
  <si>
    <t>The same truck never delivers feed to PRRSV positive and negative or naive sites or truck is dedicated to this site</t>
  </si>
  <si>
    <t>Flow of on-site employee vehicles</t>
  </si>
  <si>
    <t>No restrictions</t>
  </si>
  <si>
    <t>Not allowed to visit other pig farm sites</t>
  </si>
  <si>
    <t>Sanitation procedure for employees and visitors entering site</t>
  </si>
  <si>
    <t>Boot wash / disinfection prior to entry</t>
  </si>
  <si>
    <t>Coverall and boot change, hands are washed prior to entry</t>
  </si>
  <si>
    <t>Shower in and clothes changed prior to entry</t>
  </si>
  <si>
    <t>Unrestricted entry</t>
  </si>
  <si>
    <t>Employee restrictions on visits to other swine production facilities</t>
  </si>
  <si>
    <t>Not Applicable (Select if a single owner-operator that has no employees)</t>
  </si>
  <si>
    <t>Visits to other swine farms are restricted</t>
  </si>
  <si>
    <t>New employees receive formal training on biosecurity procedures</t>
  </si>
  <si>
    <t>Procedures for introducing tools and supplies</t>
  </si>
  <si>
    <t>Direct introduction into the farm (no disinfection, no quarantine)</t>
  </si>
  <si>
    <t>Disinfection prior to introduction into the farm, and quarantine for 24 hours or more</t>
  </si>
  <si>
    <t>Quarantine for 24 hours or more, but no disinfection</t>
  </si>
  <si>
    <t>Restrictions on employee access to site</t>
  </si>
  <si>
    <t>Access to site (by key, combination or pass code) is restricted after-hours only</t>
  </si>
  <si>
    <t>Access to site (by key, combination or pass code) is restricted at all times</t>
  </si>
  <si>
    <t>Not restricted</t>
  </si>
  <si>
    <t>Distance (miles) to nearest PRRSV positive swine farm</t>
  </si>
  <si>
    <t>Unknown</t>
  </si>
  <si>
    <t>Topography at the site</t>
  </si>
  <si>
    <t>Flat</t>
  </si>
  <si>
    <t>Gentle rolling hills</t>
  </si>
  <si>
    <t>Mountains</t>
  </si>
  <si>
    <t>Steep hills</t>
  </si>
  <si>
    <t>Combination pen and individually housed gestation</t>
  </si>
  <si>
    <t>Positive stable or active</t>
  </si>
  <si>
    <t>Sometime ago</t>
  </si>
  <si>
    <t>Seperate needle per piglet of needle-less</t>
  </si>
  <si>
    <t>All sites naive, negative or unknown/not positive</t>
  </si>
  <si>
    <t>Naive, negative or unknown</t>
  </si>
  <si>
    <t>Closed site</t>
  </si>
  <si>
    <t>Not closed herd site</t>
  </si>
  <si>
    <t>All semen form this site</t>
  </si>
  <si>
    <t>Some or all sourced from other site(s)</t>
  </si>
  <si>
    <t>No restrictions or not together</t>
  </si>
  <si>
    <t>Use of any disinfectant</t>
  </si>
  <si>
    <t>Use of any disinfectant or NA</t>
  </si>
  <si>
    <t>One or more restrictions</t>
  </si>
  <si>
    <t>Known</t>
  </si>
  <si>
    <t>Hills or mountains</t>
  </si>
  <si>
    <t>Average parity</t>
  </si>
  <si>
    <t>Source of breeding  herds in last 2 years</t>
  </si>
  <si>
    <t>Isolation / acclimation period (days)</t>
  </si>
  <si>
    <t>Breeding females per on-site employee</t>
  </si>
  <si>
    <t>Pig density (swine sites) within 1 mile radius of this site</t>
  </si>
  <si>
    <t>Pig density (swine sites) in a 1 to 3 mile radius of this site</t>
  </si>
  <si>
    <t>Pig density (swine sites) in a 3 to 5 mile radius of this site...129</t>
  </si>
  <si>
    <t>Distance (miles) to a major public road with intensive animal transportation</t>
  </si>
  <si>
    <t>Distance (miles) to nearest swine market, slaughter plant or collection point</t>
  </si>
  <si>
    <t>Ref</t>
  </si>
  <si>
    <t>Upper Limit</t>
  </si>
  <si>
    <t>Lower Limit</t>
  </si>
  <si>
    <t>Odds Ratio</t>
  </si>
  <si>
    <t>firth correction</t>
  </si>
  <si>
    <t>Remark</t>
  </si>
  <si>
    <t>Farm factor</t>
  </si>
  <si>
    <r>
      <rPr>
        <u/>
        <sz val="11"/>
        <color rgb="FF000000"/>
        <rFont val="Calibri"/>
        <family val="2"/>
      </rPr>
      <t>&lt;</t>
    </r>
    <r>
      <rPr>
        <sz val="11"/>
        <color rgb="FF000000"/>
        <rFont val="Calibri"/>
        <family val="2"/>
      </rPr>
      <t xml:space="preserve"> 14.3</t>
    </r>
  </si>
  <si>
    <t>&gt; 14.3</t>
  </si>
  <si>
    <t xml:space="preserve"> &gt;1</t>
  </si>
  <si>
    <r>
      <rPr>
        <u/>
        <sz val="11"/>
        <color rgb="FF000000"/>
        <rFont val="Calibri"/>
        <family val="2"/>
      </rPr>
      <t>&lt;</t>
    </r>
    <r>
      <rPr>
        <sz val="11"/>
        <color rgb="FF000000"/>
        <rFont val="Calibri"/>
        <family val="2"/>
      </rPr>
      <t xml:space="preserve"> 1</t>
    </r>
  </si>
  <si>
    <t>&gt;1.5</t>
  </si>
  <si>
    <r>
      <rPr>
        <u/>
        <sz val="11"/>
        <color rgb="FF000000"/>
        <rFont val="Calibri"/>
        <family val="2"/>
      </rPr>
      <t>&lt;</t>
    </r>
    <r>
      <rPr>
        <sz val="11"/>
        <color rgb="FF000000"/>
        <rFont val="Calibri"/>
        <family val="2"/>
      </rPr>
      <t xml:space="preserve"> 1.5</t>
    </r>
  </si>
  <si>
    <t>&gt; 0</t>
  </si>
  <si>
    <r>
      <rPr>
        <u/>
        <sz val="11"/>
        <color rgb="FF000000"/>
        <rFont val="Calibri"/>
        <family val="2"/>
      </rPr>
      <t>&lt;</t>
    </r>
    <r>
      <rPr>
        <sz val="11"/>
        <color rgb="FF000000"/>
        <rFont val="Calibri"/>
        <family val="2"/>
      </rPr>
      <t xml:space="preserve"> 0</t>
    </r>
  </si>
  <si>
    <t>&gt; 58</t>
  </si>
  <si>
    <r>
      <rPr>
        <u/>
        <sz val="11"/>
        <color rgb="FF000000"/>
        <rFont val="Calibri"/>
        <family val="2"/>
      </rPr>
      <t>&lt;</t>
    </r>
    <r>
      <rPr>
        <sz val="11"/>
        <color rgb="FF000000"/>
        <rFont val="Calibri"/>
        <family val="2"/>
      </rPr>
      <t xml:space="preserve"> 58</t>
    </r>
  </si>
  <si>
    <r>
      <rPr>
        <u/>
        <sz val="11"/>
        <color rgb="FF000000"/>
        <rFont val="Calibri"/>
        <family val="2"/>
      </rPr>
      <t>&gt;</t>
    </r>
    <r>
      <rPr>
        <sz val="11"/>
        <color rgb="FF000000"/>
        <rFont val="Calibri"/>
        <family val="2"/>
      </rPr>
      <t xml:space="preserve"> 15</t>
    </r>
  </si>
  <si>
    <t>&gt; 15</t>
  </si>
  <si>
    <r>
      <rPr>
        <u/>
        <sz val="11"/>
        <color rgb="FF000000"/>
        <rFont val="Calibri"/>
        <family val="2"/>
      </rPr>
      <t>&lt;</t>
    </r>
    <r>
      <rPr>
        <sz val="11"/>
        <color rgb="FF000000"/>
        <rFont val="Calibri"/>
        <family val="2"/>
      </rPr>
      <t xml:space="preserve"> 375</t>
    </r>
  </si>
  <si>
    <t>&gt; 375</t>
  </si>
  <si>
    <t>&gt; 3.5</t>
  </si>
  <si>
    <t>&gt; 1</t>
  </si>
  <si>
    <r>
      <rPr>
        <u/>
        <sz val="11"/>
        <color rgb="FF000000"/>
        <rFont val="Calibri"/>
        <family val="2"/>
      </rPr>
      <t>&lt;</t>
    </r>
    <r>
      <rPr>
        <sz val="11"/>
        <color rgb="FF000000"/>
        <rFont val="Calibri"/>
        <family val="2"/>
      </rPr>
      <t xml:space="preserve"> 3.5</t>
    </r>
  </si>
  <si>
    <t>Ref = Reference category</t>
  </si>
  <si>
    <t>Firth correction was applied when one or more frequencies had zero count (0)</t>
  </si>
  <si>
    <t>Number of  clinical outbreaks last 1 year</t>
  </si>
  <si>
    <t>Number of  sows</t>
  </si>
  <si>
    <t>Distance to nearest PRRSV positive swine farm</t>
  </si>
  <si>
    <t xml:space="preserve">Disinfectant use on vehicles used to transport genetic animals </t>
  </si>
  <si>
    <t>Source of A semen</t>
  </si>
  <si>
    <t xml:space="preserve">Location of replacement animal </t>
  </si>
  <si>
    <t xml:space="preserve">feedback prior to entry </t>
  </si>
  <si>
    <t xml:space="preserve">Frequency with which needles are changed used on pigs </t>
  </si>
  <si>
    <t xml:space="preserve">Time since most recent PRRSV clinical </t>
  </si>
  <si>
    <t xml:space="preserve">PRRSV Status </t>
  </si>
  <si>
    <t>Numerical factors are dicotomized on the median</t>
  </si>
  <si>
    <t>Footnotes:</t>
  </si>
  <si>
    <t>how to calculate OR and 95%CI with firth correction</t>
  </si>
  <si>
    <t>pos</t>
  </si>
  <si>
    <t>neg</t>
  </si>
  <si>
    <t>OR</t>
  </si>
  <si>
    <t>Ref cat</t>
  </si>
  <si>
    <t>other cat</t>
  </si>
  <si>
    <t>95%CI</t>
  </si>
  <si>
    <t>LL</t>
  </si>
  <si>
    <t>UL</t>
  </si>
  <si>
    <t>how to calculate OR (uncorrected)</t>
  </si>
  <si>
    <r>
      <t>Table S2</t>
    </r>
    <r>
      <rPr>
        <sz val="14"/>
        <color theme="1"/>
        <rFont val="Aptos"/>
        <family val="2"/>
      </rPr>
      <t>.  Results of univariable  logistic regression analysis for PRRSV positive status of the farm with each of the farm factors. Results are the frequency tables and calculated odds ratio with 95% confidence interval. Akaike's Information Criterion (AIC) can be used to consider the level of association: if the second AIC value (excluding factor) is lower than the first AIC (including factor), then the factor is assumed not to be associated with PRRSV status; if second AIC is higher than first AIC then the factor is assumed to be associated with PRRSV status.</t>
    </r>
    <r>
      <rPr>
        <b/>
        <sz val="14"/>
        <color theme="1"/>
        <rFont val="Aptos"/>
        <family val="2"/>
      </rPr>
      <t xml:space="preserve"> </t>
    </r>
  </si>
  <si>
    <t>AIC (including factor) AIC (excluding factor)</t>
  </si>
  <si>
    <t>&lt; 10</t>
  </si>
  <si>
    <t>&gt; 10</t>
  </si>
  <si>
    <t>Negative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</si>
</sst>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rgb="FF4472C4"/>
      <name val="Calibri"/>
      <family val="2"/>
    </font>
    <font>
      <sz val="11"/>
      <color rgb="FF000000"/>
      <name val="Calibri"/>
      <family val="2"/>
    </font>
    <font>
      <b/>
      <sz val="14"/>
      <color theme="1"/>
      <name val="Aptos"/>
      <family val="2"/>
    </font>
    <font>
      <sz val="14"/>
      <color theme="1"/>
      <name val="Aptos"/>
      <family val="2"/>
    </font>
    <font>
      <sz val="11"/>
      <color rgb="FFFF0000"/>
      <name val="Aptos Narrow"/>
      <family val="2"/>
      <scheme val="minor"/>
    </font>
    <font>
      <u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49" fontId="1" fillId="0" borderId="1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6" fillId="0" borderId="0" xfId="0" applyFont="1"/>
    <xf numFmtId="0" fontId="9" fillId="0" borderId="0" xfId="0" applyFont="1"/>
    <xf numFmtId="0" fontId="8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FE77-58A5-4B38-880E-D353D3C23632}">
  <dimension ref="A2:J225"/>
  <sheetViews>
    <sheetView tabSelected="1" workbookViewId="0">
      <pane ySplit="3" topLeftCell="A4" activePane="bottomLeft" state="frozen"/>
      <selection pane="bottomLeft" activeCell="A129" sqref="A129"/>
    </sheetView>
  </sheetViews>
  <sheetFormatPr defaultRowHeight="14.5" x14ac:dyDescent="0.35"/>
  <cols>
    <col min="1" max="1" width="38.1796875" style="10" customWidth="1"/>
    <col min="5" max="5" width="12" style="30" bestFit="1" customWidth="1"/>
    <col min="6" max="6" width="6.81640625" style="30" customWidth="1"/>
    <col min="7" max="7" width="13.1796875" style="30" customWidth="1"/>
    <col min="8" max="8" width="21.08984375" style="1" customWidth="1"/>
    <col min="9" max="9" width="20.1796875" customWidth="1"/>
  </cols>
  <sheetData>
    <row r="2" spans="1:8" ht="213.65" customHeight="1" x14ac:dyDescent="0.35">
      <c r="A2" s="37" t="s">
        <v>186</v>
      </c>
      <c r="B2" s="38"/>
      <c r="C2" s="38"/>
      <c r="D2" s="38"/>
    </row>
    <row r="3" spans="1:8" ht="29" x14ac:dyDescent="0.35">
      <c r="A3" s="12" t="s">
        <v>144</v>
      </c>
      <c r="B3" s="12" t="s">
        <v>0</v>
      </c>
      <c r="C3" s="12" t="s">
        <v>190</v>
      </c>
      <c r="D3" s="34" t="s">
        <v>141</v>
      </c>
      <c r="E3" s="34" t="s">
        <v>140</v>
      </c>
      <c r="F3" s="34" t="s">
        <v>139</v>
      </c>
      <c r="G3" s="12" t="s">
        <v>143</v>
      </c>
      <c r="H3" s="12" t="s">
        <v>187</v>
      </c>
    </row>
    <row r="4" spans="1:8" x14ac:dyDescent="0.35">
      <c r="A4" s="7" t="s">
        <v>1</v>
      </c>
      <c r="B4" s="2"/>
      <c r="C4" s="2"/>
      <c r="D4" s="31"/>
      <c r="E4" s="31"/>
      <c r="F4" s="31"/>
      <c r="G4" s="8"/>
      <c r="H4" s="2"/>
    </row>
    <row r="5" spans="1:8" x14ac:dyDescent="0.35">
      <c r="A5" s="3" t="s">
        <v>2</v>
      </c>
      <c r="B5" s="4">
        <v>2</v>
      </c>
      <c r="C5" s="4">
        <v>1</v>
      </c>
      <c r="D5" s="4" t="s">
        <v>138</v>
      </c>
      <c r="E5" s="4"/>
      <c r="F5" s="4"/>
      <c r="G5" s="1"/>
      <c r="H5" s="4">
        <v>32.771999999999998</v>
      </c>
    </row>
    <row r="6" spans="1:8" x14ac:dyDescent="0.35">
      <c r="A6" s="3" t="s">
        <v>3</v>
      </c>
      <c r="B6" s="4">
        <v>9</v>
      </c>
      <c r="C6" s="4">
        <v>9</v>
      </c>
      <c r="D6" s="4">
        <v>0.5</v>
      </c>
      <c r="E6" s="4">
        <v>0.02</v>
      </c>
      <c r="F6" s="4">
        <v>6.16</v>
      </c>
      <c r="G6" s="1"/>
      <c r="H6" s="4">
        <v>31.065000000000001</v>
      </c>
    </row>
    <row r="7" spans="1:8" x14ac:dyDescent="0.35">
      <c r="A7" s="7" t="s">
        <v>4</v>
      </c>
      <c r="B7" s="2"/>
      <c r="C7" s="2"/>
      <c r="D7" s="31"/>
      <c r="E7" s="31"/>
      <c r="F7" s="31"/>
      <c r="G7" s="8"/>
      <c r="H7" s="2"/>
    </row>
    <row r="8" spans="1:8" x14ac:dyDescent="0.35">
      <c r="A8" s="3" t="s">
        <v>5</v>
      </c>
      <c r="B8" s="4">
        <v>5</v>
      </c>
      <c r="C8" s="4">
        <v>2</v>
      </c>
      <c r="D8" s="4" t="s">
        <v>138</v>
      </c>
      <c r="E8" s="4"/>
      <c r="F8" s="4"/>
      <c r="G8" s="1"/>
      <c r="H8" s="4">
        <v>33.378</v>
      </c>
    </row>
    <row r="9" spans="1:8" x14ac:dyDescent="0.35">
      <c r="A9" s="3" t="s">
        <v>6</v>
      </c>
      <c r="B9" s="4">
        <v>3</v>
      </c>
      <c r="C9" s="4">
        <v>6</v>
      </c>
      <c r="D9" s="4">
        <v>0.2</v>
      </c>
      <c r="E9" s="4">
        <v>0.02</v>
      </c>
      <c r="F9" s="4">
        <v>1.55</v>
      </c>
      <c r="G9" s="1"/>
      <c r="H9" s="4">
        <v>31.065000000000001</v>
      </c>
    </row>
    <row r="10" spans="1:8" ht="43.5" x14ac:dyDescent="0.35">
      <c r="A10" s="3" t="s">
        <v>7</v>
      </c>
      <c r="B10" s="4">
        <v>1</v>
      </c>
      <c r="C10" s="4">
        <v>0</v>
      </c>
      <c r="D10" s="4">
        <v>1.36</v>
      </c>
      <c r="E10" s="4">
        <v>0.03</v>
      </c>
      <c r="F10" s="4">
        <v>3.91</v>
      </c>
      <c r="G10" s="1" t="s">
        <v>142</v>
      </c>
      <c r="H10" s="5"/>
    </row>
    <row r="11" spans="1:8" ht="43.5" x14ac:dyDescent="0.35">
      <c r="A11" s="3" t="s">
        <v>8</v>
      </c>
      <c r="B11" s="4">
        <v>2</v>
      </c>
      <c r="C11" s="4">
        <v>2</v>
      </c>
      <c r="D11" s="4">
        <v>0.4</v>
      </c>
      <c r="E11" s="4">
        <v>0.03</v>
      </c>
      <c r="F11" s="4">
        <v>5.33</v>
      </c>
      <c r="G11" s="9"/>
      <c r="H11" s="5"/>
    </row>
    <row r="12" spans="1:8" x14ac:dyDescent="0.35">
      <c r="A12" s="7" t="s">
        <v>9</v>
      </c>
      <c r="B12" s="2"/>
      <c r="C12" s="2"/>
      <c r="D12" s="31"/>
      <c r="E12" s="31"/>
      <c r="F12" s="31"/>
      <c r="G12" s="8"/>
      <c r="H12" s="2"/>
    </row>
    <row r="13" spans="1:8" ht="29" x14ac:dyDescent="0.35">
      <c r="A13" s="3" t="s">
        <v>10</v>
      </c>
      <c r="B13" s="4">
        <v>1</v>
      </c>
      <c r="C13" s="4">
        <v>7</v>
      </c>
      <c r="D13" s="4" t="s">
        <v>138</v>
      </c>
      <c r="E13" s="4"/>
      <c r="F13" s="4"/>
      <c r="G13" s="9"/>
      <c r="H13" s="4">
        <v>22.346</v>
      </c>
    </row>
    <row r="14" spans="1:8" ht="29" x14ac:dyDescent="0.35">
      <c r="A14" s="3" t="s">
        <v>11</v>
      </c>
      <c r="B14" s="4">
        <v>1</v>
      </c>
      <c r="C14" s="4">
        <v>2</v>
      </c>
      <c r="D14" s="4">
        <v>3.5</v>
      </c>
      <c r="E14" s="4">
        <v>0.11</v>
      </c>
      <c r="F14" s="4">
        <v>123.59</v>
      </c>
      <c r="G14" s="9"/>
      <c r="H14" s="4">
        <v>31.065000000000001</v>
      </c>
    </row>
    <row r="15" spans="1:8" ht="43.5" x14ac:dyDescent="0.35">
      <c r="A15" s="3" t="s">
        <v>12</v>
      </c>
      <c r="B15" s="4">
        <v>3</v>
      </c>
      <c r="C15" s="4">
        <v>1</v>
      </c>
      <c r="D15" s="4">
        <v>21.01</v>
      </c>
      <c r="E15" s="4">
        <v>1.33</v>
      </c>
      <c r="F15" s="4">
        <v>912.33</v>
      </c>
      <c r="G15" s="9"/>
      <c r="H15" s="5"/>
    </row>
    <row r="16" spans="1:8" ht="29" x14ac:dyDescent="0.35">
      <c r="A16" s="3" t="s">
        <v>13</v>
      </c>
      <c r="B16" s="4">
        <v>6</v>
      </c>
      <c r="C16" s="4">
        <v>0</v>
      </c>
      <c r="D16" s="4">
        <v>65</v>
      </c>
      <c r="E16" s="4">
        <v>0.21</v>
      </c>
      <c r="F16" s="4">
        <v>177.95</v>
      </c>
      <c r="G16" s="9" t="s">
        <v>142</v>
      </c>
      <c r="H16" s="5"/>
    </row>
    <row r="17" spans="1:8" x14ac:dyDescent="0.35">
      <c r="A17" s="7" t="s">
        <v>14</v>
      </c>
      <c r="B17" s="2"/>
      <c r="C17" s="2"/>
      <c r="D17" s="31"/>
      <c r="E17" s="31"/>
      <c r="F17" s="31"/>
      <c r="G17" s="8"/>
      <c r="H17" s="2"/>
    </row>
    <row r="18" spans="1:8" x14ac:dyDescent="0.35">
      <c r="A18" s="10" t="s">
        <v>15</v>
      </c>
      <c r="B18">
        <v>3</v>
      </c>
      <c r="C18">
        <v>0</v>
      </c>
      <c r="D18" s="30" t="s">
        <v>138</v>
      </c>
      <c r="G18"/>
      <c r="H18">
        <v>24.93</v>
      </c>
    </row>
    <row r="19" spans="1:8" x14ac:dyDescent="0.35">
      <c r="A19" s="10" t="s">
        <v>16</v>
      </c>
      <c r="B19">
        <v>1</v>
      </c>
      <c r="C19">
        <v>0</v>
      </c>
      <c r="D19" s="30">
        <v>0.44</v>
      </c>
      <c r="E19" s="30">
        <v>0.01</v>
      </c>
      <c r="F19" s="30">
        <v>54.26</v>
      </c>
      <c r="G19" t="s">
        <v>142</v>
      </c>
      <c r="H19">
        <v>31.065000000000001</v>
      </c>
    </row>
    <row r="20" spans="1:8" x14ac:dyDescent="0.35">
      <c r="A20" s="10" t="s">
        <v>17</v>
      </c>
      <c r="B20">
        <v>3</v>
      </c>
      <c r="C20">
        <v>1</v>
      </c>
      <c r="D20" s="30">
        <v>0.33</v>
      </c>
      <c r="E20" s="30">
        <v>0.02</v>
      </c>
      <c r="F20" s="30">
        <v>21.11</v>
      </c>
      <c r="G20" t="s">
        <v>142</v>
      </c>
      <c r="H20"/>
    </row>
    <row r="21" spans="1:8" x14ac:dyDescent="0.35">
      <c r="A21" s="10" t="s">
        <v>18</v>
      </c>
      <c r="B21">
        <v>2</v>
      </c>
      <c r="C21">
        <v>0</v>
      </c>
      <c r="D21" s="30">
        <v>0.71</v>
      </c>
      <c r="E21" s="30">
        <v>0.01</v>
      </c>
      <c r="F21" s="30">
        <v>60.13</v>
      </c>
      <c r="G21" t="s">
        <v>142</v>
      </c>
      <c r="H21"/>
    </row>
    <row r="22" spans="1:8" x14ac:dyDescent="0.35">
      <c r="A22" s="11" t="s">
        <v>19</v>
      </c>
      <c r="B22" s="6">
        <v>2</v>
      </c>
      <c r="C22" s="6">
        <v>9</v>
      </c>
      <c r="D22" s="32">
        <v>0.04</v>
      </c>
      <c r="E22" s="32">
        <v>0.01</v>
      </c>
      <c r="F22" s="32">
        <v>6.36</v>
      </c>
      <c r="G22" t="s">
        <v>142</v>
      </c>
      <c r="H22" s="6"/>
    </row>
    <row r="23" spans="1:8" x14ac:dyDescent="0.35">
      <c r="A23" s="7" t="s">
        <v>20</v>
      </c>
      <c r="B23" s="2"/>
      <c r="C23" s="2"/>
      <c r="D23" s="31"/>
      <c r="E23" s="31"/>
      <c r="F23" s="31"/>
      <c r="G23" s="8"/>
      <c r="H23" s="2"/>
    </row>
    <row r="24" spans="1:8" x14ac:dyDescent="0.35">
      <c r="A24" s="3" t="s">
        <v>21</v>
      </c>
      <c r="B24" s="4">
        <v>1</v>
      </c>
      <c r="C24" s="4">
        <v>9</v>
      </c>
      <c r="D24" s="4">
        <v>0.11</v>
      </c>
      <c r="E24" s="4">
        <v>0.01</v>
      </c>
      <c r="F24" s="4">
        <v>0.59</v>
      </c>
      <c r="G24" s="1"/>
      <c r="H24" s="4">
        <v>17.204000000000001</v>
      </c>
    </row>
    <row r="25" spans="1:8" x14ac:dyDescent="0.35">
      <c r="A25" s="3" t="s">
        <v>22</v>
      </c>
      <c r="B25" s="4">
        <v>10</v>
      </c>
      <c r="C25" s="4">
        <v>1</v>
      </c>
      <c r="D25" s="4">
        <v>90.02</v>
      </c>
      <c r="E25" s="4">
        <v>7.59</v>
      </c>
      <c r="F25" s="4">
        <v>3547.51</v>
      </c>
      <c r="G25" s="1"/>
      <c r="H25" s="4">
        <v>31.065000000000001</v>
      </c>
    </row>
    <row r="26" spans="1:8" ht="16.25" customHeight="1" x14ac:dyDescent="0.35">
      <c r="A26" s="7" t="s">
        <v>23</v>
      </c>
      <c r="B26" s="2"/>
      <c r="C26" s="2"/>
      <c r="D26" s="31"/>
      <c r="E26" s="31"/>
      <c r="F26" s="31"/>
      <c r="G26" s="8"/>
      <c r="H26" s="2"/>
    </row>
    <row r="27" spans="1:8" ht="31.25" customHeight="1" x14ac:dyDescent="0.35">
      <c r="A27" s="10" t="s">
        <v>24</v>
      </c>
      <c r="B27">
        <v>1</v>
      </c>
      <c r="C27">
        <v>0</v>
      </c>
      <c r="D27" s="30" t="s">
        <v>138</v>
      </c>
      <c r="G27"/>
      <c r="H27">
        <v>33.226999999999997</v>
      </c>
    </row>
    <row r="28" spans="1:8" ht="29" x14ac:dyDescent="0.35">
      <c r="A28" s="10" t="s">
        <v>25</v>
      </c>
      <c r="B28">
        <v>1</v>
      </c>
      <c r="C28">
        <v>2</v>
      </c>
      <c r="D28" s="30">
        <v>0.2</v>
      </c>
      <c r="E28" s="30">
        <v>0.01</v>
      </c>
      <c r="F28" s="30">
        <v>21.94</v>
      </c>
      <c r="G28" t="s">
        <v>142</v>
      </c>
      <c r="H28">
        <v>31.065000000000001</v>
      </c>
    </row>
    <row r="29" spans="1:8" ht="29" x14ac:dyDescent="0.35">
      <c r="A29" s="10" t="s">
        <v>26</v>
      </c>
      <c r="B29">
        <v>0</v>
      </c>
      <c r="C29">
        <v>1</v>
      </c>
      <c r="D29" s="30">
        <v>0.11</v>
      </c>
      <c r="E29" s="30">
        <v>4.0000000000000001E-3</v>
      </c>
      <c r="F29" s="30">
        <v>35.590000000000003</v>
      </c>
      <c r="G29" t="s">
        <v>142</v>
      </c>
      <c r="H29"/>
    </row>
    <row r="30" spans="1:8" ht="16.75" customHeight="1" x14ac:dyDescent="0.35">
      <c r="A30" s="10" t="s">
        <v>27</v>
      </c>
      <c r="B30">
        <v>7</v>
      </c>
      <c r="C30">
        <v>7</v>
      </c>
      <c r="D30" s="30">
        <v>0.33</v>
      </c>
      <c r="E30" s="30">
        <v>0.02</v>
      </c>
      <c r="F30" s="30">
        <v>17.809999999999999</v>
      </c>
      <c r="G30" t="s">
        <v>142</v>
      </c>
      <c r="H30"/>
    </row>
    <row r="31" spans="1:8" x14ac:dyDescent="0.35">
      <c r="A31" s="10" t="s">
        <v>28</v>
      </c>
      <c r="B31">
        <v>2</v>
      </c>
      <c r="C31">
        <v>0</v>
      </c>
      <c r="D31" s="30">
        <v>1.67</v>
      </c>
      <c r="E31" s="30">
        <v>0.02</v>
      </c>
      <c r="F31" s="30">
        <v>102.89</v>
      </c>
      <c r="G31" t="s">
        <v>142</v>
      </c>
      <c r="H31"/>
    </row>
    <row r="32" spans="1:8" ht="29" x14ac:dyDescent="0.35">
      <c r="A32" s="7" t="s">
        <v>29</v>
      </c>
      <c r="B32" s="2"/>
      <c r="C32" s="2"/>
      <c r="D32" s="31"/>
      <c r="E32" s="31"/>
      <c r="F32" s="31"/>
      <c r="G32" s="8"/>
      <c r="H32" s="2"/>
    </row>
    <row r="33" spans="1:8" ht="29" x14ac:dyDescent="0.35">
      <c r="A33" s="10" t="s">
        <v>30</v>
      </c>
      <c r="B33">
        <v>7</v>
      </c>
      <c r="C33">
        <v>9</v>
      </c>
      <c r="D33" s="30" t="s">
        <v>138</v>
      </c>
      <c r="G33"/>
      <c r="H33">
        <v>32.703000000000003</v>
      </c>
    </row>
    <row r="34" spans="1:8" ht="18" customHeight="1" x14ac:dyDescent="0.35">
      <c r="A34" s="10" t="s">
        <v>31</v>
      </c>
      <c r="B34">
        <v>2</v>
      </c>
      <c r="C34">
        <v>0</v>
      </c>
      <c r="D34" s="30">
        <v>6.33</v>
      </c>
      <c r="E34" s="30">
        <v>0.09</v>
      </c>
      <c r="F34" s="30">
        <v>53.81</v>
      </c>
      <c r="G34" t="s">
        <v>142</v>
      </c>
      <c r="H34">
        <v>31.065000000000001</v>
      </c>
    </row>
    <row r="35" spans="1:8" ht="16.25" customHeight="1" x14ac:dyDescent="0.35">
      <c r="A35" s="10" t="s">
        <v>32</v>
      </c>
      <c r="B35">
        <v>1</v>
      </c>
      <c r="C35">
        <v>1</v>
      </c>
      <c r="D35" s="30">
        <v>1.29</v>
      </c>
      <c r="E35" s="30">
        <v>0.05</v>
      </c>
      <c r="F35" s="30">
        <v>36.56</v>
      </c>
      <c r="G35"/>
      <c r="H35"/>
    </row>
    <row r="36" spans="1:8" x14ac:dyDescent="0.35">
      <c r="A36" s="10" t="s">
        <v>28</v>
      </c>
      <c r="B36">
        <v>1</v>
      </c>
      <c r="C36">
        <v>0</v>
      </c>
      <c r="D36" s="30">
        <v>3.8</v>
      </c>
      <c r="E36" s="30">
        <v>0.06</v>
      </c>
      <c r="F36" s="30">
        <v>50.43</v>
      </c>
      <c r="G36" t="s">
        <v>142</v>
      </c>
      <c r="H36"/>
    </row>
    <row r="37" spans="1:8" ht="19.75" customHeight="1" x14ac:dyDescent="0.35">
      <c r="A37" s="7" t="s">
        <v>33</v>
      </c>
      <c r="B37" s="2"/>
      <c r="C37" s="2"/>
      <c r="D37" s="31"/>
      <c r="E37" s="31"/>
      <c r="F37" s="31"/>
      <c r="G37" s="8"/>
      <c r="H37" s="2"/>
    </row>
    <row r="38" spans="1:8" x14ac:dyDescent="0.35">
      <c r="A38" s="10" t="s">
        <v>34</v>
      </c>
      <c r="B38">
        <v>0</v>
      </c>
      <c r="C38">
        <v>4</v>
      </c>
      <c r="D38" s="30" t="s">
        <v>138</v>
      </c>
      <c r="G38"/>
      <c r="H38">
        <v>25.138000000000002</v>
      </c>
    </row>
    <row r="39" spans="1:8" ht="17.399999999999999" customHeight="1" x14ac:dyDescent="0.35">
      <c r="A39" s="10" t="s">
        <v>35</v>
      </c>
      <c r="B39">
        <v>4</v>
      </c>
      <c r="C39">
        <v>5</v>
      </c>
      <c r="D39" s="30">
        <v>7.36</v>
      </c>
      <c r="E39" s="30">
        <v>0.1</v>
      </c>
      <c r="F39" s="30">
        <v>57</v>
      </c>
      <c r="G39" t="s">
        <v>142</v>
      </c>
      <c r="H39">
        <v>31.065000000000001</v>
      </c>
    </row>
    <row r="40" spans="1:8" ht="29.4" customHeight="1" x14ac:dyDescent="0.35">
      <c r="A40" s="10" t="s">
        <v>36</v>
      </c>
      <c r="B40">
        <v>4</v>
      </c>
      <c r="C40">
        <v>0</v>
      </c>
      <c r="D40" s="30">
        <v>81</v>
      </c>
      <c r="E40" s="30">
        <v>0.11</v>
      </c>
      <c r="F40" s="30">
        <v>420.11</v>
      </c>
      <c r="G40" t="s">
        <v>142</v>
      </c>
      <c r="H40"/>
    </row>
    <row r="41" spans="1:8" ht="44.4" customHeight="1" x14ac:dyDescent="0.35">
      <c r="A41" s="10" t="s">
        <v>37</v>
      </c>
      <c r="B41">
        <v>1</v>
      </c>
      <c r="C41">
        <v>1</v>
      </c>
      <c r="D41" s="30">
        <v>9</v>
      </c>
      <c r="E41" s="30">
        <v>0.06</v>
      </c>
      <c r="F41" s="30">
        <v>104.59</v>
      </c>
      <c r="G41" t="s">
        <v>142</v>
      </c>
      <c r="H41"/>
    </row>
    <row r="42" spans="1:8" ht="29.4" customHeight="1" x14ac:dyDescent="0.35">
      <c r="A42" s="10" t="s">
        <v>38</v>
      </c>
      <c r="B42">
        <v>2</v>
      </c>
      <c r="C42">
        <v>0</v>
      </c>
      <c r="D42" s="30">
        <v>45</v>
      </c>
      <c r="E42" s="30">
        <v>0.08</v>
      </c>
      <c r="F42" s="30">
        <v>353.22</v>
      </c>
      <c r="G42" t="s">
        <v>142</v>
      </c>
      <c r="H42"/>
    </row>
    <row r="43" spans="1:8" x14ac:dyDescent="0.35">
      <c r="A43" s="7" t="s">
        <v>39</v>
      </c>
      <c r="B43" s="2"/>
      <c r="C43" s="2"/>
      <c r="D43" s="31"/>
      <c r="E43" s="31"/>
      <c r="F43" s="31"/>
      <c r="G43" s="8"/>
      <c r="H43" s="2"/>
    </row>
    <row r="44" spans="1:8" x14ac:dyDescent="0.35">
      <c r="A44" s="10" t="s">
        <v>34</v>
      </c>
      <c r="B44">
        <v>0</v>
      </c>
      <c r="C44">
        <v>3</v>
      </c>
      <c r="D44" s="30" t="s">
        <v>138</v>
      </c>
      <c r="G44"/>
      <c r="H44">
        <v>28.161999999999999</v>
      </c>
    </row>
    <row r="45" spans="1:8" ht="15.65" customHeight="1" x14ac:dyDescent="0.35">
      <c r="A45" s="10" t="s">
        <v>35</v>
      </c>
      <c r="B45">
        <v>5</v>
      </c>
      <c r="C45">
        <v>6</v>
      </c>
      <c r="D45" s="30">
        <v>5.92</v>
      </c>
      <c r="E45" s="30">
        <v>0.09</v>
      </c>
      <c r="F45" s="30">
        <v>51.72</v>
      </c>
      <c r="G45" t="s">
        <v>142</v>
      </c>
      <c r="H45">
        <v>31.065000000000001</v>
      </c>
    </row>
    <row r="46" spans="1:8" x14ac:dyDescent="0.35">
      <c r="A46" s="10" t="s">
        <v>40</v>
      </c>
      <c r="B46">
        <v>4</v>
      </c>
      <c r="C46">
        <v>1</v>
      </c>
      <c r="D46" s="30">
        <v>21</v>
      </c>
      <c r="E46" s="30">
        <v>0.11</v>
      </c>
      <c r="F46" s="30">
        <v>123.28</v>
      </c>
      <c r="G46" t="s">
        <v>142</v>
      </c>
      <c r="H46"/>
    </row>
    <row r="47" spans="1:8" ht="32.4" customHeight="1" x14ac:dyDescent="0.35">
      <c r="A47" s="10" t="s">
        <v>41</v>
      </c>
      <c r="B47">
        <v>2</v>
      </c>
      <c r="C47">
        <v>0</v>
      </c>
      <c r="D47" s="30">
        <v>35</v>
      </c>
      <c r="E47" s="30">
        <v>7.0000000000000007E-2</v>
      </c>
      <c r="F47" s="30">
        <v>325.95999999999998</v>
      </c>
      <c r="G47" t="s">
        <v>142</v>
      </c>
      <c r="H47"/>
    </row>
    <row r="48" spans="1:8" x14ac:dyDescent="0.35">
      <c r="A48" s="7" t="s">
        <v>42</v>
      </c>
      <c r="B48" s="2"/>
      <c r="C48" s="2"/>
      <c r="D48" s="31"/>
      <c r="E48" s="31"/>
      <c r="F48" s="31"/>
      <c r="G48" s="8"/>
      <c r="H48" s="2"/>
    </row>
    <row r="49" spans="1:8" ht="58.75" customHeight="1" x14ac:dyDescent="0.35">
      <c r="A49" s="10" t="s">
        <v>43</v>
      </c>
      <c r="B49" s="10">
        <v>7</v>
      </c>
      <c r="C49" s="10">
        <v>3</v>
      </c>
      <c r="D49" s="33" t="s">
        <v>138</v>
      </c>
      <c r="E49" s="33"/>
      <c r="F49" s="33"/>
      <c r="G49" s="10"/>
      <c r="H49" s="10">
        <v>32.411999999999999</v>
      </c>
    </row>
    <row r="50" spans="1:8" ht="15" customHeight="1" x14ac:dyDescent="0.35">
      <c r="A50" s="10" t="s">
        <v>44</v>
      </c>
      <c r="B50" s="10">
        <v>1</v>
      </c>
      <c r="C50" s="10">
        <v>0</v>
      </c>
      <c r="D50" s="33">
        <v>1.4</v>
      </c>
      <c r="E50" s="33">
        <v>0.04</v>
      </c>
      <c r="F50" s="33">
        <v>36.200000000000003</v>
      </c>
      <c r="G50" s="10" t="s">
        <v>142</v>
      </c>
      <c r="H50" s="10">
        <v>31.065000000000001</v>
      </c>
    </row>
    <row r="51" spans="1:8" ht="13.75" customHeight="1" x14ac:dyDescent="0.35">
      <c r="A51" s="10" t="s">
        <v>45</v>
      </c>
      <c r="B51" s="10">
        <v>2</v>
      </c>
      <c r="C51" s="10">
        <v>5</v>
      </c>
      <c r="D51" s="33">
        <v>0.17</v>
      </c>
      <c r="E51" s="33">
        <v>0.02</v>
      </c>
      <c r="F51" s="33">
        <v>1.29</v>
      </c>
      <c r="G51" s="10"/>
      <c r="H51" s="10"/>
    </row>
    <row r="52" spans="1:8" ht="13.75" customHeight="1" x14ac:dyDescent="0.35">
      <c r="A52" s="10" t="s">
        <v>46</v>
      </c>
      <c r="B52" s="10">
        <v>1</v>
      </c>
      <c r="C52" s="10">
        <v>2</v>
      </c>
      <c r="D52" s="33">
        <v>0.21</v>
      </c>
      <c r="E52" s="33">
        <v>0.01</v>
      </c>
      <c r="F52" s="33">
        <v>3.09</v>
      </c>
      <c r="G52" s="10"/>
      <c r="H52" s="10"/>
    </row>
    <row r="53" spans="1:8" x14ac:dyDescent="0.35">
      <c r="A53" s="7" t="s">
        <v>47</v>
      </c>
      <c r="B53" s="2"/>
      <c r="C53" s="2"/>
      <c r="D53" s="31"/>
      <c r="E53" s="31"/>
      <c r="F53" s="31"/>
      <c r="G53" s="8"/>
      <c r="H53" s="2"/>
    </row>
    <row r="54" spans="1:8" x14ac:dyDescent="0.35">
      <c r="A54" s="10" t="s">
        <v>48</v>
      </c>
      <c r="B54" s="10">
        <v>0</v>
      </c>
      <c r="C54" s="10">
        <v>2</v>
      </c>
      <c r="D54" s="33" t="s">
        <v>138</v>
      </c>
      <c r="E54" s="33"/>
      <c r="F54" s="33"/>
      <c r="G54" s="10"/>
      <c r="H54" s="10">
        <v>29.864000000000001</v>
      </c>
    </row>
    <row r="55" spans="1:8" x14ac:dyDescent="0.35">
      <c r="A55" s="10" t="s">
        <v>49</v>
      </c>
      <c r="B55" s="10">
        <v>11</v>
      </c>
      <c r="C55" s="10">
        <v>8</v>
      </c>
      <c r="D55" s="33">
        <v>6.76</v>
      </c>
      <c r="E55" s="33">
        <v>0.1</v>
      </c>
      <c r="F55" s="33">
        <v>54.24</v>
      </c>
      <c r="G55" s="10" t="s">
        <v>142</v>
      </c>
      <c r="H55" s="10">
        <v>31.065000000000001</v>
      </c>
    </row>
    <row r="56" spans="1:8" x14ac:dyDescent="0.35">
      <c r="A56" s="7" t="s">
        <v>50</v>
      </c>
      <c r="B56" s="2"/>
      <c r="C56" s="2"/>
      <c r="D56" s="31"/>
      <c r="E56" s="31"/>
      <c r="F56" s="31"/>
      <c r="G56" s="8"/>
      <c r="H56" s="2"/>
    </row>
    <row r="57" spans="1:8" ht="16.25" customHeight="1" x14ac:dyDescent="0.35">
      <c r="A57" s="10" t="s">
        <v>51</v>
      </c>
      <c r="B57" s="10">
        <v>3</v>
      </c>
      <c r="C57" s="10">
        <v>2</v>
      </c>
      <c r="D57" s="33" t="s">
        <v>138</v>
      </c>
      <c r="E57" s="33"/>
      <c r="F57" s="33"/>
      <c r="G57" s="10"/>
      <c r="H57" s="10">
        <v>35.185000000000002</v>
      </c>
    </row>
    <row r="58" spans="1:8" ht="28.25" customHeight="1" x14ac:dyDescent="0.35">
      <c r="A58" s="10" t="s">
        <v>52</v>
      </c>
      <c r="B58" s="10">
        <v>1</v>
      </c>
      <c r="C58" s="10">
        <v>2</v>
      </c>
      <c r="D58" s="33">
        <v>0.33</v>
      </c>
      <c r="E58" s="33">
        <v>0.01</v>
      </c>
      <c r="F58" s="33">
        <v>6.15</v>
      </c>
      <c r="G58" s="10"/>
      <c r="H58" s="10">
        <v>31.065000000000001</v>
      </c>
    </row>
    <row r="59" spans="1:8" ht="28.25" customHeight="1" x14ac:dyDescent="0.35">
      <c r="A59" s="10" t="s">
        <v>53</v>
      </c>
      <c r="B59" s="10">
        <v>6</v>
      </c>
      <c r="C59" s="10">
        <v>6</v>
      </c>
      <c r="D59" s="33">
        <v>0.67</v>
      </c>
      <c r="E59" s="33">
        <v>0.04</v>
      </c>
      <c r="F59" s="33">
        <v>5.53</v>
      </c>
      <c r="G59" s="10"/>
      <c r="H59" s="10"/>
    </row>
    <row r="60" spans="1:8" ht="57" customHeight="1" x14ac:dyDescent="0.35">
      <c r="A60" s="10" t="s">
        <v>54</v>
      </c>
      <c r="B60" s="10">
        <v>1</v>
      </c>
      <c r="C60" s="10">
        <v>0</v>
      </c>
      <c r="D60" s="33">
        <v>2.14</v>
      </c>
      <c r="E60" s="33">
        <v>0.04</v>
      </c>
      <c r="F60" s="33">
        <v>50.38</v>
      </c>
      <c r="G60" s="10" t="s">
        <v>142</v>
      </c>
      <c r="H60" s="10"/>
    </row>
    <row r="61" spans="1:8" x14ac:dyDescent="0.35">
      <c r="A61" s="7" t="s">
        <v>55</v>
      </c>
      <c r="B61" s="2"/>
      <c r="C61" s="2"/>
      <c r="D61" s="31"/>
      <c r="E61" s="31"/>
      <c r="F61" s="31"/>
      <c r="G61" s="8"/>
      <c r="H61" s="2"/>
    </row>
    <row r="62" spans="1:8" ht="43.5" x14ac:dyDescent="0.35">
      <c r="A62" s="3" t="s">
        <v>56</v>
      </c>
      <c r="B62" s="4">
        <v>4</v>
      </c>
      <c r="C62" s="4">
        <v>2</v>
      </c>
      <c r="D62" s="4" t="s">
        <v>138</v>
      </c>
      <c r="E62" s="4"/>
      <c r="F62" s="4"/>
      <c r="G62" s="9"/>
      <c r="H62" s="4">
        <v>28.059000000000001</v>
      </c>
    </row>
    <row r="63" spans="1:8" ht="29" x14ac:dyDescent="0.35">
      <c r="A63" s="3" t="s">
        <v>57</v>
      </c>
      <c r="B63" s="4">
        <v>0</v>
      </c>
      <c r="C63" s="4">
        <v>4</v>
      </c>
      <c r="D63" s="4">
        <v>0.06</v>
      </c>
      <c r="E63" s="4">
        <v>0.01</v>
      </c>
      <c r="F63" s="4">
        <v>8.1300000000000008</v>
      </c>
      <c r="G63" s="28" t="s">
        <v>142</v>
      </c>
      <c r="H63" s="4">
        <v>31.065000000000001</v>
      </c>
    </row>
    <row r="64" spans="1:8" ht="29" x14ac:dyDescent="0.35">
      <c r="A64" s="3" t="s">
        <v>58</v>
      </c>
      <c r="B64" s="4">
        <v>7</v>
      </c>
      <c r="C64" s="4">
        <v>4</v>
      </c>
      <c r="D64" s="4">
        <v>0.88</v>
      </c>
      <c r="E64" s="4">
        <v>0.09</v>
      </c>
      <c r="F64" s="4">
        <v>7</v>
      </c>
      <c r="G64" s="9"/>
      <c r="H64" s="5"/>
    </row>
    <row r="65" spans="1:8" ht="43.5" x14ac:dyDescent="0.35">
      <c r="A65" s="7" t="s">
        <v>59</v>
      </c>
      <c r="B65" s="2"/>
      <c r="C65" s="2"/>
      <c r="D65" s="31"/>
      <c r="E65" s="31"/>
      <c r="F65" s="31"/>
      <c r="G65" s="8"/>
      <c r="H65" s="2"/>
    </row>
    <row r="66" spans="1:8" x14ac:dyDescent="0.35">
      <c r="A66" s="3" t="s">
        <v>62</v>
      </c>
      <c r="B66" s="4">
        <v>4</v>
      </c>
      <c r="C66" s="4">
        <v>2</v>
      </c>
      <c r="D66" s="4" t="s">
        <v>138</v>
      </c>
      <c r="E66" s="4"/>
      <c r="F66" s="4"/>
      <c r="G66" s="9"/>
      <c r="H66" s="4">
        <v>35.274999999999999</v>
      </c>
    </row>
    <row r="67" spans="1:8" ht="29" x14ac:dyDescent="0.35">
      <c r="A67" s="3" t="s">
        <v>60</v>
      </c>
      <c r="B67" s="4">
        <v>1</v>
      </c>
      <c r="C67" s="4">
        <v>3</v>
      </c>
      <c r="D67" s="4">
        <v>0.17</v>
      </c>
      <c r="E67" s="4">
        <v>0.03</v>
      </c>
      <c r="F67" s="4">
        <v>5.37</v>
      </c>
      <c r="G67" s="9"/>
      <c r="H67" s="4">
        <v>31.065000000000001</v>
      </c>
    </row>
    <row r="68" spans="1:8" ht="43.5" x14ac:dyDescent="0.35">
      <c r="A68" s="3" t="s">
        <v>61</v>
      </c>
      <c r="B68" s="4">
        <v>1</v>
      </c>
      <c r="C68" s="4">
        <v>1</v>
      </c>
      <c r="D68" s="4">
        <v>0.87</v>
      </c>
      <c r="E68" s="4">
        <v>0.08</v>
      </c>
      <c r="F68" s="4">
        <v>11.39</v>
      </c>
      <c r="G68" s="9"/>
      <c r="H68"/>
    </row>
    <row r="69" spans="1:8" ht="29" x14ac:dyDescent="0.35">
      <c r="A69" s="3" t="s">
        <v>63</v>
      </c>
      <c r="B69" s="4">
        <v>5</v>
      </c>
      <c r="C69" s="4">
        <v>4</v>
      </c>
      <c r="D69" s="4">
        <v>0.63</v>
      </c>
      <c r="E69" s="4">
        <v>0.1</v>
      </c>
      <c r="F69" s="4">
        <v>5.94</v>
      </c>
      <c r="G69" s="9"/>
      <c r="H69" s="5"/>
    </row>
    <row r="70" spans="1:8" x14ac:dyDescent="0.35">
      <c r="A70" s="7" t="s">
        <v>64</v>
      </c>
      <c r="B70" s="2"/>
      <c r="C70" s="2"/>
      <c r="D70" s="31"/>
      <c r="E70" s="31"/>
      <c r="F70" s="31"/>
      <c r="G70" s="8"/>
      <c r="H70" s="2"/>
    </row>
    <row r="71" spans="1:8" x14ac:dyDescent="0.35">
      <c r="A71" s="3" t="s">
        <v>62</v>
      </c>
      <c r="B71" s="4">
        <v>7</v>
      </c>
      <c r="C71" s="4">
        <v>6</v>
      </c>
      <c r="D71" s="4" t="s">
        <v>138</v>
      </c>
      <c r="E71" s="4"/>
      <c r="F71" s="4"/>
      <c r="G71" s="9"/>
      <c r="H71" s="4">
        <v>32.444000000000003</v>
      </c>
    </row>
    <row r="72" spans="1:8" ht="29" x14ac:dyDescent="0.35">
      <c r="A72" s="3" t="s">
        <v>60</v>
      </c>
      <c r="B72" s="4">
        <v>1</v>
      </c>
      <c r="C72" s="4">
        <v>3</v>
      </c>
      <c r="D72" s="4">
        <v>0.28999999999999998</v>
      </c>
      <c r="E72" s="4">
        <v>0.05</v>
      </c>
      <c r="F72" s="4">
        <v>5.15</v>
      </c>
      <c r="G72" s="26"/>
      <c r="H72" s="4">
        <v>31.065000000000001</v>
      </c>
    </row>
    <row r="73" spans="1:8" ht="43.5" x14ac:dyDescent="0.35">
      <c r="A73" s="3" t="s">
        <v>61</v>
      </c>
      <c r="B73" s="4">
        <v>0</v>
      </c>
      <c r="C73" s="4">
        <v>1</v>
      </c>
      <c r="D73" s="27">
        <v>0.28999999999999998</v>
      </c>
      <c r="E73" s="27">
        <v>0.02</v>
      </c>
      <c r="F73" s="27">
        <v>16.93</v>
      </c>
      <c r="G73" s="28" t="s">
        <v>142</v>
      </c>
      <c r="H73"/>
    </row>
    <row r="74" spans="1:8" ht="43.5" x14ac:dyDescent="0.35">
      <c r="A74" s="3" t="s">
        <v>65</v>
      </c>
      <c r="B74" s="4">
        <v>1</v>
      </c>
      <c r="C74" s="4">
        <v>0</v>
      </c>
      <c r="D74" s="27">
        <v>2.6</v>
      </c>
      <c r="E74" s="27">
        <v>0.05</v>
      </c>
      <c r="F74" s="4">
        <v>43.97</v>
      </c>
      <c r="G74" s="28" t="s">
        <v>142</v>
      </c>
      <c r="H74" s="5"/>
    </row>
    <row r="75" spans="1:8" ht="29" x14ac:dyDescent="0.35">
      <c r="A75" s="3" t="s">
        <v>63</v>
      </c>
      <c r="B75" s="4">
        <v>2</v>
      </c>
      <c r="C75" s="4">
        <v>0</v>
      </c>
      <c r="D75" s="4">
        <v>4.33</v>
      </c>
      <c r="E75" s="4">
        <v>0.08</v>
      </c>
      <c r="F75" s="4">
        <v>46.98</v>
      </c>
      <c r="G75" s="28" t="s">
        <v>142</v>
      </c>
      <c r="H75" s="5"/>
    </row>
    <row r="76" spans="1:8" x14ac:dyDescent="0.35">
      <c r="A76" s="7" t="s">
        <v>66</v>
      </c>
      <c r="B76" s="2"/>
      <c r="C76" s="2"/>
      <c r="D76" s="31"/>
      <c r="E76" s="31"/>
      <c r="F76" s="31"/>
      <c r="G76" s="8"/>
      <c r="H76" s="2"/>
    </row>
    <row r="77" spans="1:8" x14ac:dyDescent="0.35">
      <c r="A77" s="3" t="s">
        <v>67</v>
      </c>
      <c r="B77" s="4">
        <v>7</v>
      </c>
      <c r="C77" s="4">
        <v>4</v>
      </c>
      <c r="D77" s="4" t="s">
        <v>138</v>
      </c>
      <c r="E77" s="4"/>
      <c r="F77" s="4"/>
      <c r="G77" s="9"/>
      <c r="H77" s="4">
        <v>30.326000000000001</v>
      </c>
    </row>
    <row r="78" spans="1:8" ht="29" x14ac:dyDescent="0.35">
      <c r="A78" s="3" t="s">
        <v>68</v>
      </c>
      <c r="B78" s="4">
        <v>3</v>
      </c>
      <c r="C78" s="4">
        <v>1</v>
      </c>
      <c r="D78" s="4">
        <v>1.71</v>
      </c>
      <c r="E78" s="4">
        <v>0.15</v>
      </c>
      <c r="F78" s="4">
        <v>41.39</v>
      </c>
      <c r="G78" s="9"/>
      <c r="H78" s="4">
        <v>31.065000000000001</v>
      </c>
    </row>
    <row r="79" spans="1:8" ht="29" x14ac:dyDescent="0.35">
      <c r="A79" s="3" t="s">
        <v>69</v>
      </c>
      <c r="B79" s="4">
        <v>1</v>
      </c>
      <c r="C79" s="4">
        <v>5</v>
      </c>
      <c r="D79" s="4">
        <v>0.11</v>
      </c>
      <c r="E79" s="4">
        <v>0.01</v>
      </c>
      <c r="F79" s="4">
        <v>1.04</v>
      </c>
      <c r="G79" s="9"/>
      <c r="H79" s="5"/>
    </row>
    <row r="80" spans="1:8" x14ac:dyDescent="0.35">
      <c r="A80" s="7" t="s">
        <v>70</v>
      </c>
      <c r="B80" s="2"/>
      <c r="C80" s="2"/>
      <c r="D80" s="31"/>
      <c r="E80" s="31"/>
      <c r="F80" s="31"/>
      <c r="G80" s="8"/>
      <c r="H80" s="2"/>
    </row>
    <row r="81" spans="1:10" x14ac:dyDescent="0.35">
      <c r="A81" s="3" t="s">
        <v>62</v>
      </c>
      <c r="B81" s="4">
        <v>3</v>
      </c>
      <c r="C81" s="4">
        <v>2</v>
      </c>
      <c r="D81" s="4" t="s">
        <v>138</v>
      </c>
      <c r="E81" s="4"/>
      <c r="F81" s="4"/>
      <c r="G81" s="9"/>
      <c r="H81" s="4">
        <v>38.911000000000001</v>
      </c>
    </row>
    <row r="82" spans="1:10" ht="29" x14ac:dyDescent="0.35">
      <c r="A82" s="3" t="s">
        <v>60</v>
      </c>
      <c r="B82" s="4">
        <v>1</v>
      </c>
      <c r="C82" s="4">
        <v>1</v>
      </c>
      <c r="D82" s="4">
        <v>0.67</v>
      </c>
      <c r="E82" s="4">
        <v>0.03</v>
      </c>
      <c r="F82" s="4">
        <v>13.58</v>
      </c>
      <c r="G82" s="9"/>
      <c r="H82" s="4">
        <v>31.065000000000001</v>
      </c>
    </row>
    <row r="83" spans="1:10" ht="43.5" x14ac:dyDescent="0.35">
      <c r="A83" s="3" t="s">
        <v>61</v>
      </c>
      <c r="B83" s="4">
        <v>1</v>
      </c>
      <c r="C83" s="4">
        <v>1</v>
      </c>
      <c r="D83" s="4">
        <v>0.67</v>
      </c>
      <c r="E83" s="4">
        <v>0.03</v>
      </c>
      <c r="F83" s="4">
        <v>13.58</v>
      </c>
      <c r="G83" s="9"/>
      <c r="H83"/>
    </row>
    <row r="84" spans="1:10" ht="29" x14ac:dyDescent="0.35">
      <c r="A84" s="3" t="s">
        <v>71</v>
      </c>
      <c r="B84" s="4">
        <v>4</v>
      </c>
      <c r="C84" s="4">
        <v>4</v>
      </c>
      <c r="D84" s="4">
        <v>0.67</v>
      </c>
      <c r="E84" s="4">
        <v>0.09</v>
      </c>
      <c r="F84" s="4">
        <v>6.74</v>
      </c>
      <c r="G84" s="9"/>
      <c r="H84" s="5"/>
    </row>
    <row r="85" spans="1:10" ht="29" x14ac:dyDescent="0.35">
      <c r="A85" s="3" t="s">
        <v>63</v>
      </c>
      <c r="B85" s="4">
        <v>2</v>
      </c>
      <c r="C85" s="4">
        <v>2</v>
      </c>
      <c r="D85" s="4">
        <v>0.67</v>
      </c>
      <c r="E85" s="4">
        <v>0.06</v>
      </c>
      <c r="F85" s="4">
        <v>9.14</v>
      </c>
      <c r="G85" s="9"/>
      <c r="H85" s="5"/>
    </row>
    <row r="86" spans="1:10" ht="29" x14ac:dyDescent="0.35">
      <c r="A86" s="7" t="s">
        <v>72</v>
      </c>
      <c r="B86" s="2"/>
      <c r="C86" s="2"/>
      <c r="D86" s="31"/>
      <c r="E86" s="31"/>
      <c r="F86" s="31"/>
      <c r="G86" s="8"/>
      <c r="H86" s="2"/>
    </row>
    <row r="87" spans="1:10" x14ac:dyDescent="0.35">
      <c r="A87" s="3" t="s">
        <v>73</v>
      </c>
      <c r="B87" s="4">
        <v>10</v>
      </c>
      <c r="C87" s="4">
        <v>10</v>
      </c>
      <c r="D87" s="4" t="s">
        <v>138</v>
      </c>
      <c r="E87" s="4"/>
      <c r="F87" s="4"/>
      <c r="G87" s="9"/>
      <c r="H87" s="4">
        <v>31.725999999999999</v>
      </c>
    </row>
    <row r="88" spans="1:10" ht="43.5" x14ac:dyDescent="0.35">
      <c r="A88" s="3" t="s">
        <v>74</v>
      </c>
      <c r="B88" s="4">
        <v>1</v>
      </c>
      <c r="C88" s="4">
        <v>0</v>
      </c>
      <c r="D88" s="27">
        <v>3</v>
      </c>
      <c r="E88" s="27">
        <v>0.06</v>
      </c>
      <c r="F88" s="27">
        <v>44.26</v>
      </c>
      <c r="G88" s="28" t="s">
        <v>142</v>
      </c>
      <c r="H88" s="4">
        <v>31.065000000000001</v>
      </c>
    </row>
    <row r="89" spans="1:10" ht="29" x14ac:dyDescent="0.35">
      <c r="A89" s="7" t="s">
        <v>75</v>
      </c>
      <c r="B89" s="2"/>
      <c r="C89" s="2"/>
      <c r="D89" s="31"/>
      <c r="E89" s="31"/>
      <c r="F89" s="31"/>
      <c r="G89" s="8"/>
      <c r="H89" s="2"/>
    </row>
    <row r="90" spans="1:10" ht="72.5" x14ac:dyDescent="0.35">
      <c r="A90" s="3" t="s">
        <v>76</v>
      </c>
      <c r="B90" s="4">
        <v>8</v>
      </c>
      <c r="C90" s="4">
        <v>6</v>
      </c>
      <c r="D90" s="4" t="s">
        <v>138</v>
      </c>
      <c r="E90" s="4"/>
      <c r="F90" s="4"/>
      <c r="G90" s="9"/>
      <c r="H90" s="4">
        <v>32.682000000000002</v>
      </c>
    </row>
    <row r="91" spans="1:10" ht="72.5" x14ac:dyDescent="0.35">
      <c r="A91" s="3" t="s">
        <v>77</v>
      </c>
      <c r="B91" s="4">
        <v>3</v>
      </c>
      <c r="C91" s="4">
        <v>4</v>
      </c>
      <c r="D91" s="4">
        <v>0.56000000000000005</v>
      </c>
      <c r="E91" s="4">
        <v>0.08</v>
      </c>
      <c r="F91" s="4">
        <v>3.51</v>
      </c>
      <c r="G91" s="9"/>
      <c r="H91" s="4">
        <v>31.065000000000001</v>
      </c>
    </row>
    <row r="92" spans="1:10" ht="29" x14ac:dyDescent="0.35">
      <c r="A92" s="7" t="s">
        <v>78</v>
      </c>
      <c r="B92" s="2"/>
      <c r="C92" s="2"/>
      <c r="D92" s="31"/>
      <c r="E92" s="31"/>
      <c r="F92" s="31"/>
      <c r="G92" s="8"/>
      <c r="H92" s="2"/>
    </row>
    <row r="93" spans="1:10" x14ac:dyDescent="0.35">
      <c r="A93" s="3" t="s">
        <v>62</v>
      </c>
      <c r="B93" s="4">
        <v>2</v>
      </c>
      <c r="C93" s="4">
        <v>3</v>
      </c>
      <c r="D93" s="4" t="s">
        <v>138</v>
      </c>
      <c r="E93" s="24"/>
      <c r="F93" s="4"/>
      <c r="G93" s="1"/>
      <c r="H93" s="4">
        <v>29.315000000000001</v>
      </c>
    </row>
    <row r="94" spans="1:10" ht="29" x14ac:dyDescent="0.35">
      <c r="A94" s="3" t="s">
        <v>60</v>
      </c>
      <c r="B94" s="4">
        <v>0</v>
      </c>
      <c r="C94" s="4">
        <v>2</v>
      </c>
      <c r="D94" s="27">
        <v>0.28000000000000003</v>
      </c>
      <c r="E94" s="27">
        <v>0.02</v>
      </c>
      <c r="F94" s="4">
        <v>18</v>
      </c>
      <c r="G94" s="28" t="s">
        <v>142</v>
      </c>
      <c r="H94" s="4">
        <v>31.065000000000001</v>
      </c>
    </row>
    <row r="95" spans="1:10" ht="43.5" x14ac:dyDescent="0.35">
      <c r="A95" s="3" t="s">
        <v>61</v>
      </c>
      <c r="B95" s="4">
        <v>0</v>
      </c>
      <c r="C95" s="4">
        <v>2</v>
      </c>
      <c r="D95" s="27">
        <v>0.28000000000000003</v>
      </c>
      <c r="E95" s="27">
        <v>0.02</v>
      </c>
      <c r="F95" s="4">
        <v>18</v>
      </c>
      <c r="G95" s="28" t="s">
        <v>142</v>
      </c>
      <c r="H95"/>
      <c r="J95" s="22"/>
    </row>
    <row r="96" spans="1:10" ht="29" x14ac:dyDescent="0.35">
      <c r="A96" s="3" t="s">
        <v>71</v>
      </c>
      <c r="B96" s="4">
        <v>3</v>
      </c>
      <c r="C96" s="4">
        <v>0</v>
      </c>
      <c r="D96" s="27">
        <v>9.8000000000000007</v>
      </c>
      <c r="E96" s="27">
        <v>0.09</v>
      </c>
      <c r="F96" s="4">
        <v>79.03</v>
      </c>
      <c r="G96" s="28" t="s">
        <v>142</v>
      </c>
      <c r="H96" s="5"/>
    </row>
    <row r="97" spans="1:8" ht="43.5" x14ac:dyDescent="0.35">
      <c r="A97" s="3" t="s">
        <v>65</v>
      </c>
      <c r="B97" s="4">
        <v>1</v>
      </c>
      <c r="C97" s="4">
        <v>0</v>
      </c>
      <c r="D97" s="27">
        <v>4.2</v>
      </c>
      <c r="E97" s="27">
        <v>0.05</v>
      </c>
      <c r="F97" s="4">
        <v>67.489999999999995</v>
      </c>
      <c r="G97" s="28" t="s">
        <v>142</v>
      </c>
      <c r="H97" s="5"/>
    </row>
    <row r="98" spans="1:8" ht="29" x14ac:dyDescent="0.35">
      <c r="A98" s="3" t="s">
        <v>63</v>
      </c>
      <c r="B98" s="4">
        <v>5</v>
      </c>
      <c r="C98" s="4">
        <v>3</v>
      </c>
      <c r="D98" s="27">
        <v>2.2000000000000002</v>
      </c>
      <c r="E98" s="27">
        <v>0.17</v>
      </c>
      <c r="F98" s="27">
        <v>11.56</v>
      </c>
      <c r="G98" s="28" t="s">
        <v>142</v>
      </c>
      <c r="H98" s="5"/>
    </row>
    <row r="99" spans="1:8" x14ac:dyDescent="0.35">
      <c r="A99" s="7" t="s">
        <v>79</v>
      </c>
      <c r="B99" s="2"/>
      <c r="C99" s="2"/>
      <c r="D99" s="31"/>
      <c r="E99" s="31"/>
      <c r="F99" s="31"/>
      <c r="G99" s="8"/>
      <c r="H99" s="2"/>
    </row>
    <row r="100" spans="1:8" ht="29" x14ac:dyDescent="0.35">
      <c r="A100" s="3" t="s">
        <v>80</v>
      </c>
      <c r="B100" s="4">
        <v>4</v>
      </c>
      <c r="C100" s="4">
        <v>5</v>
      </c>
      <c r="D100" s="4" t="s">
        <v>138</v>
      </c>
      <c r="E100" s="4"/>
      <c r="F100" s="4"/>
      <c r="G100" s="9"/>
      <c r="H100" s="4">
        <v>34.597999999999999</v>
      </c>
    </row>
    <row r="101" spans="1:8" ht="43.5" x14ac:dyDescent="0.35">
      <c r="A101" s="3" t="s">
        <v>81</v>
      </c>
      <c r="B101" s="4">
        <v>1</v>
      </c>
      <c r="C101" s="4">
        <v>1</v>
      </c>
      <c r="D101" s="4">
        <v>1.25</v>
      </c>
      <c r="E101" s="4">
        <v>0.04</v>
      </c>
      <c r="F101" s="4">
        <v>39.020000000000003</v>
      </c>
      <c r="G101" s="9"/>
      <c r="H101" s="4">
        <v>31.065000000000001</v>
      </c>
    </row>
    <row r="102" spans="1:8" ht="29" x14ac:dyDescent="0.35">
      <c r="A102" s="3" t="s">
        <v>82</v>
      </c>
      <c r="B102" s="4">
        <v>6</v>
      </c>
      <c r="C102" s="4">
        <v>4</v>
      </c>
      <c r="D102" s="4">
        <v>1.88</v>
      </c>
      <c r="E102" s="4">
        <v>0.31</v>
      </c>
      <c r="F102" s="4">
        <v>12.54</v>
      </c>
      <c r="G102" s="9"/>
      <c r="H102" s="5"/>
    </row>
    <row r="103" spans="1:8" x14ac:dyDescent="0.35">
      <c r="A103" s="7" t="s">
        <v>83</v>
      </c>
      <c r="B103" s="2"/>
      <c r="C103" s="2"/>
      <c r="D103" s="31"/>
      <c r="E103" s="31"/>
      <c r="F103" s="31"/>
      <c r="G103" s="8"/>
      <c r="H103" s="2"/>
    </row>
    <row r="104" spans="1:8" ht="43.5" x14ac:dyDescent="0.35">
      <c r="A104" s="3" t="s">
        <v>84</v>
      </c>
      <c r="B104" s="4">
        <v>4</v>
      </c>
      <c r="C104" s="4">
        <v>1</v>
      </c>
      <c r="D104" s="4" t="s">
        <v>138</v>
      </c>
      <c r="E104" s="4"/>
      <c r="F104" s="4"/>
      <c r="G104" s="9"/>
      <c r="H104" s="4">
        <v>30.934000000000001</v>
      </c>
    </row>
    <row r="105" spans="1:8" ht="43.5" x14ac:dyDescent="0.35">
      <c r="A105" s="3" t="s">
        <v>85</v>
      </c>
      <c r="B105" s="4">
        <v>7</v>
      </c>
      <c r="C105" s="4">
        <v>9</v>
      </c>
      <c r="D105" s="4">
        <v>0.19</v>
      </c>
      <c r="E105" s="4">
        <v>0.01</v>
      </c>
      <c r="F105" s="4">
        <v>1.69</v>
      </c>
      <c r="G105" s="9"/>
      <c r="H105" s="4">
        <v>31.065000000000001</v>
      </c>
    </row>
    <row r="106" spans="1:8" x14ac:dyDescent="0.35">
      <c r="A106" s="7" t="s">
        <v>86</v>
      </c>
      <c r="B106" s="2"/>
      <c r="C106" s="2"/>
      <c r="D106" s="31"/>
      <c r="E106" s="31"/>
      <c r="F106" s="31"/>
      <c r="G106" s="8"/>
      <c r="H106" s="2"/>
    </row>
    <row r="107" spans="1:8" x14ac:dyDescent="0.35">
      <c r="A107" s="3" t="s">
        <v>87</v>
      </c>
      <c r="B107" s="4">
        <v>2</v>
      </c>
      <c r="C107" s="4">
        <v>2</v>
      </c>
      <c r="D107" s="4">
        <v>1</v>
      </c>
      <c r="E107" s="4">
        <v>0.12</v>
      </c>
      <c r="F107" s="4">
        <v>8.33</v>
      </c>
      <c r="G107" s="9"/>
      <c r="H107" s="4">
        <v>33.052999999999997</v>
      </c>
    </row>
    <row r="108" spans="1:8" x14ac:dyDescent="0.35">
      <c r="A108" s="3" t="s">
        <v>88</v>
      </c>
      <c r="B108" s="4">
        <v>9</v>
      </c>
      <c r="C108" s="4">
        <v>8</v>
      </c>
      <c r="D108" s="4">
        <v>1.1299999999999999</v>
      </c>
      <c r="E108" s="4">
        <v>0.11</v>
      </c>
      <c r="F108" s="4">
        <v>11.26</v>
      </c>
      <c r="G108" s="9"/>
      <c r="H108" s="4">
        <v>31.065000000000001</v>
      </c>
    </row>
    <row r="109" spans="1:8" ht="29" x14ac:dyDescent="0.35">
      <c r="A109" s="7" t="s">
        <v>89</v>
      </c>
      <c r="B109" s="2"/>
      <c r="C109" s="2"/>
      <c r="D109" s="31"/>
      <c r="E109" s="31"/>
      <c r="F109" s="31"/>
      <c r="G109" s="8"/>
      <c r="H109" s="2"/>
    </row>
    <row r="110" spans="1:8" ht="29" x14ac:dyDescent="0.35">
      <c r="A110" s="3" t="s">
        <v>92</v>
      </c>
      <c r="B110" s="4">
        <v>2</v>
      </c>
      <c r="C110" s="4">
        <v>7</v>
      </c>
      <c r="D110" s="4" t="s">
        <v>138</v>
      </c>
      <c r="E110" s="24"/>
      <c r="F110" s="4"/>
      <c r="G110" s="26"/>
      <c r="H110" s="4">
        <v>27.068999999999999</v>
      </c>
    </row>
    <row r="111" spans="1:8" x14ac:dyDescent="0.35">
      <c r="A111" s="3" t="s">
        <v>90</v>
      </c>
      <c r="B111" s="4">
        <v>0</v>
      </c>
      <c r="C111" s="4">
        <v>1</v>
      </c>
      <c r="D111" s="4">
        <v>1</v>
      </c>
      <c r="E111" s="4">
        <v>0.03</v>
      </c>
      <c r="F111" s="4">
        <v>33.32</v>
      </c>
      <c r="G111" s="28" t="s">
        <v>142</v>
      </c>
      <c r="H111" s="4">
        <v>31.065000000000001</v>
      </c>
    </row>
    <row r="112" spans="1:8" ht="29" x14ac:dyDescent="0.35">
      <c r="A112" s="3" t="s">
        <v>91</v>
      </c>
      <c r="B112" s="4">
        <v>2</v>
      </c>
      <c r="C112" s="4">
        <v>0</v>
      </c>
      <c r="D112" s="4">
        <v>15</v>
      </c>
      <c r="E112" s="4">
        <v>0.11</v>
      </c>
      <c r="F112" s="4">
        <v>93.04</v>
      </c>
      <c r="G112" s="28" t="s">
        <v>142</v>
      </c>
      <c r="H112"/>
    </row>
    <row r="113" spans="1:8" x14ac:dyDescent="0.35">
      <c r="A113" s="3" t="s">
        <v>93</v>
      </c>
      <c r="B113" s="4">
        <v>7</v>
      </c>
      <c r="C113" s="4">
        <v>2</v>
      </c>
      <c r="D113" s="30">
        <v>12.25</v>
      </c>
      <c r="E113" s="30">
        <v>0.32</v>
      </c>
      <c r="F113" s="30">
        <v>22.48</v>
      </c>
      <c r="G113" s="35"/>
      <c r="H113" s="5"/>
    </row>
    <row r="114" spans="1:8" ht="29" x14ac:dyDescent="0.35">
      <c r="A114" s="7" t="s">
        <v>94</v>
      </c>
      <c r="B114" s="2"/>
      <c r="C114" s="2"/>
      <c r="D114" s="31"/>
      <c r="E114" s="31"/>
      <c r="F114" s="31"/>
      <c r="G114" s="36"/>
      <c r="H114" s="2"/>
    </row>
    <row r="115" spans="1:8" x14ac:dyDescent="0.35">
      <c r="A115" s="3" t="s">
        <v>87</v>
      </c>
      <c r="B115" s="4">
        <v>6</v>
      </c>
      <c r="C115" s="4">
        <v>2</v>
      </c>
      <c r="D115" s="4" t="s">
        <v>138</v>
      </c>
      <c r="E115" s="4"/>
      <c r="F115" s="4"/>
      <c r="G115" s="28"/>
      <c r="H115" s="4">
        <v>30.274000000000001</v>
      </c>
    </row>
    <row r="116" spans="1:8" ht="29" x14ac:dyDescent="0.35">
      <c r="A116" s="3" t="s">
        <v>95</v>
      </c>
      <c r="B116" s="4">
        <v>1</v>
      </c>
      <c r="C116" s="4">
        <v>0</v>
      </c>
      <c r="D116" s="27">
        <v>1.1499999999999999</v>
      </c>
      <c r="E116" s="27">
        <v>0.03</v>
      </c>
      <c r="F116" s="27">
        <v>35.86</v>
      </c>
      <c r="G116" s="28" t="s">
        <v>142</v>
      </c>
      <c r="H116" s="4">
        <v>31.065000000000001</v>
      </c>
    </row>
    <row r="117" spans="1:8" x14ac:dyDescent="0.35">
      <c r="A117" s="3" t="s">
        <v>96</v>
      </c>
      <c r="B117" s="4">
        <v>4</v>
      </c>
      <c r="C117" s="4">
        <v>8</v>
      </c>
      <c r="D117" s="4">
        <v>0.17</v>
      </c>
      <c r="E117" s="4">
        <v>0.02</v>
      </c>
      <c r="F117" s="4">
        <v>1.1000000000000001</v>
      </c>
      <c r="G117" s="9"/>
      <c r="H117" s="5"/>
    </row>
    <row r="118" spans="1:8" ht="29" x14ac:dyDescent="0.35">
      <c r="A118" s="7" t="s">
        <v>97</v>
      </c>
      <c r="B118" s="2"/>
      <c r="C118" s="2"/>
      <c r="D118" s="31"/>
      <c r="E118" s="31"/>
      <c r="F118" s="31"/>
      <c r="G118" s="8"/>
      <c r="H118" s="2"/>
    </row>
    <row r="119" spans="1:8" x14ac:dyDescent="0.35">
      <c r="A119" s="3" t="s">
        <v>21</v>
      </c>
      <c r="B119" s="4">
        <v>9</v>
      </c>
      <c r="C119" s="4">
        <v>3</v>
      </c>
      <c r="D119" s="4">
        <v>3</v>
      </c>
      <c r="E119" s="4">
        <v>0.9</v>
      </c>
      <c r="F119" s="4">
        <v>13.52</v>
      </c>
      <c r="G119" s="9"/>
      <c r="H119" s="4">
        <v>27.030999999999999</v>
      </c>
    </row>
    <row r="120" spans="1:8" x14ac:dyDescent="0.35">
      <c r="A120" s="3" t="s">
        <v>22</v>
      </c>
      <c r="B120" s="4">
        <v>2</v>
      </c>
      <c r="C120" s="4">
        <v>7</v>
      </c>
      <c r="D120" s="4">
        <v>0.1</v>
      </c>
      <c r="E120" s="4">
        <v>0.01</v>
      </c>
      <c r="F120" s="4">
        <v>0.64</v>
      </c>
      <c r="G120" s="9"/>
      <c r="H120" s="4">
        <v>31.065000000000001</v>
      </c>
    </row>
    <row r="121" spans="1:8" ht="29" x14ac:dyDescent="0.35">
      <c r="A121" s="7" t="s">
        <v>98</v>
      </c>
      <c r="B121" s="2"/>
      <c r="C121" s="2"/>
      <c r="D121" s="31"/>
      <c r="E121" s="31"/>
      <c r="F121" s="31"/>
      <c r="G121" s="8"/>
      <c r="H121" s="2"/>
    </row>
    <row r="122" spans="1:8" ht="29" x14ac:dyDescent="0.35">
      <c r="A122" s="3" t="s">
        <v>99</v>
      </c>
      <c r="B122" s="4">
        <v>10</v>
      </c>
      <c r="C122" s="4">
        <v>8</v>
      </c>
      <c r="D122" s="4" t="s">
        <v>138</v>
      </c>
      <c r="E122" s="4"/>
      <c r="F122" s="4"/>
      <c r="G122" s="9"/>
      <c r="H122" s="4">
        <v>33.503</v>
      </c>
    </row>
    <row r="123" spans="1:8" ht="29" x14ac:dyDescent="0.35">
      <c r="A123" s="3" t="s">
        <v>100</v>
      </c>
      <c r="B123" s="4">
        <v>0</v>
      </c>
      <c r="C123" s="4">
        <v>1</v>
      </c>
      <c r="D123" s="27">
        <v>0.27</v>
      </c>
      <c r="E123" s="27">
        <v>0.02</v>
      </c>
      <c r="F123" s="4">
        <v>15.75</v>
      </c>
      <c r="G123" s="28" t="s">
        <v>142</v>
      </c>
      <c r="H123" s="4">
        <v>31.065000000000001</v>
      </c>
    </row>
    <row r="124" spans="1:8" ht="29" x14ac:dyDescent="0.35">
      <c r="A124" s="16" t="s">
        <v>101</v>
      </c>
      <c r="B124" s="17">
        <v>1</v>
      </c>
      <c r="C124" s="17">
        <v>1</v>
      </c>
      <c r="D124" s="17">
        <v>0.8</v>
      </c>
      <c r="E124" s="17">
        <v>0.03</v>
      </c>
      <c r="F124" s="17">
        <v>22.4</v>
      </c>
      <c r="G124" s="29"/>
      <c r="H124" s="21"/>
    </row>
    <row r="125" spans="1:8" x14ac:dyDescent="0.35">
      <c r="A125" s="20" t="s">
        <v>102</v>
      </c>
      <c r="B125" s="21"/>
      <c r="C125" s="21"/>
      <c r="D125" s="17"/>
      <c r="E125" s="17"/>
      <c r="F125" s="17"/>
      <c r="G125" s="29"/>
      <c r="H125" s="21"/>
    </row>
    <row r="126" spans="1:8" ht="29" x14ac:dyDescent="0.35">
      <c r="A126" s="3" t="s">
        <v>103</v>
      </c>
      <c r="B126" s="4">
        <v>10</v>
      </c>
      <c r="C126" s="4">
        <v>2</v>
      </c>
      <c r="D126" s="4" t="s">
        <v>138</v>
      </c>
      <c r="E126" s="4"/>
      <c r="F126" s="4"/>
      <c r="G126" s="28"/>
      <c r="H126" s="4">
        <v>22.22</v>
      </c>
    </row>
    <row r="127" spans="1:8" ht="29" x14ac:dyDescent="0.35">
      <c r="A127" s="3" t="s">
        <v>104</v>
      </c>
      <c r="B127" s="4">
        <v>0</v>
      </c>
      <c r="C127" s="4">
        <v>3</v>
      </c>
      <c r="D127" s="27">
        <v>0.03</v>
      </c>
      <c r="E127" s="27">
        <v>0.01</v>
      </c>
      <c r="F127" s="4">
        <v>6.05</v>
      </c>
      <c r="G127" s="28" t="s">
        <v>142</v>
      </c>
      <c r="H127" s="4">
        <v>31.065000000000001</v>
      </c>
    </row>
    <row r="128" spans="1:8" x14ac:dyDescent="0.35">
      <c r="A128" s="3" t="s">
        <v>105</v>
      </c>
      <c r="B128" s="4">
        <v>1</v>
      </c>
      <c r="C128" s="4">
        <v>5</v>
      </c>
      <c r="D128" s="4">
        <v>0.04</v>
      </c>
      <c r="E128" s="4">
        <v>2E-3</v>
      </c>
      <c r="F128" s="4">
        <v>0.41</v>
      </c>
      <c r="G128" s="9"/>
      <c r="H128" s="5"/>
    </row>
    <row r="129" spans="1:9" ht="29" x14ac:dyDescent="0.35">
      <c r="A129" s="7" t="s">
        <v>106</v>
      </c>
      <c r="B129" s="2"/>
      <c r="C129" s="2"/>
      <c r="D129" s="31"/>
      <c r="E129" s="31"/>
      <c r="F129" s="31"/>
      <c r="G129" s="8"/>
      <c r="H129" s="2"/>
    </row>
    <row r="130" spans="1:9" x14ac:dyDescent="0.35">
      <c r="A130" s="25" t="s">
        <v>188</v>
      </c>
      <c r="B130" s="4">
        <v>6</v>
      </c>
      <c r="C130" s="4">
        <v>1</v>
      </c>
      <c r="D130">
        <v>1.08</v>
      </c>
      <c r="E130">
        <v>2.5000000000000001E-2</v>
      </c>
      <c r="F130">
        <v>4.7300000000000004</v>
      </c>
      <c r="G130" s="9"/>
      <c r="H130">
        <v>26.9</v>
      </c>
    </row>
    <row r="131" spans="1:9" x14ac:dyDescent="0.35">
      <c r="A131" s="25" t="s">
        <v>189</v>
      </c>
      <c r="B131" s="4">
        <v>0</v>
      </c>
      <c r="C131" s="4">
        <v>3</v>
      </c>
      <c r="D131">
        <v>0.03</v>
      </c>
      <c r="E131">
        <v>7.0000000000000001E-3</v>
      </c>
      <c r="F131">
        <v>7.19</v>
      </c>
      <c r="G131" s="9"/>
      <c r="H131">
        <v>31.065000000000001</v>
      </c>
      <c r="I131" s="23"/>
    </row>
    <row r="132" spans="1:9" x14ac:dyDescent="0.35">
      <c r="A132" s="25" t="s">
        <v>107</v>
      </c>
      <c r="B132" s="4">
        <v>5</v>
      </c>
      <c r="C132" s="4">
        <v>6</v>
      </c>
      <c r="D132">
        <v>0.14000000000000001</v>
      </c>
      <c r="E132">
        <v>0.04</v>
      </c>
      <c r="F132">
        <v>3.49</v>
      </c>
      <c r="G132" s="9"/>
      <c r="H132" s="5"/>
      <c r="I132" s="22"/>
    </row>
    <row r="133" spans="1:9" x14ac:dyDescent="0.35">
      <c r="A133" s="7" t="s">
        <v>108</v>
      </c>
      <c r="B133" s="2"/>
      <c r="C133" s="2"/>
      <c r="D133" s="31"/>
      <c r="E133" s="31"/>
      <c r="F133" s="31"/>
      <c r="G133" s="8"/>
      <c r="H133" s="2"/>
    </row>
    <row r="134" spans="1:9" x14ac:dyDescent="0.35">
      <c r="A134" s="3" t="s">
        <v>109</v>
      </c>
      <c r="B134" s="4">
        <v>2</v>
      </c>
      <c r="C134" s="4">
        <v>7</v>
      </c>
      <c r="D134" s="14" t="s">
        <v>138</v>
      </c>
      <c r="E134" s="4"/>
      <c r="F134" s="4"/>
      <c r="G134" s="9"/>
      <c r="H134" s="4">
        <v>30.408999999999999</v>
      </c>
    </row>
    <row r="135" spans="1:9" x14ac:dyDescent="0.35">
      <c r="A135" s="3" t="s">
        <v>110</v>
      </c>
      <c r="B135" s="4">
        <v>3</v>
      </c>
      <c r="C135" s="4">
        <v>1</v>
      </c>
      <c r="D135" s="4">
        <v>10.5</v>
      </c>
      <c r="E135" s="4">
        <v>0.83</v>
      </c>
      <c r="F135" s="4">
        <v>298.27</v>
      </c>
      <c r="G135" s="9"/>
      <c r="H135" s="4">
        <v>31.065000000000001</v>
      </c>
    </row>
    <row r="136" spans="1:9" x14ac:dyDescent="0.35">
      <c r="A136" s="3" t="s">
        <v>111</v>
      </c>
      <c r="B136" s="4">
        <v>5</v>
      </c>
      <c r="C136" s="4">
        <v>2</v>
      </c>
      <c r="D136" s="4">
        <v>8.75</v>
      </c>
      <c r="E136" s="4">
        <v>1.05</v>
      </c>
      <c r="F136" s="4">
        <v>112.51</v>
      </c>
      <c r="G136" s="9"/>
      <c r="H136" s="5"/>
    </row>
    <row r="137" spans="1:9" x14ac:dyDescent="0.35">
      <c r="A137" s="3" t="s">
        <v>112</v>
      </c>
      <c r="B137" s="4">
        <v>1</v>
      </c>
      <c r="C137" s="4">
        <v>0</v>
      </c>
      <c r="D137" s="27">
        <v>1</v>
      </c>
      <c r="E137" s="27">
        <v>0.03</v>
      </c>
      <c r="F137" s="27">
        <v>33.32</v>
      </c>
      <c r="G137" s="28" t="s">
        <v>142</v>
      </c>
      <c r="H137" s="5"/>
    </row>
    <row r="138" spans="1:9" x14ac:dyDescent="0.35">
      <c r="A138" s="7" t="s">
        <v>4</v>
      </c>
      <c r="B138" s="2"/>
      <c r="C138" s="2"/>
      <c r="D138" s="31"/>
      <c r="E138" s="31"/>
      <c r="F138" s="31"/>
      <c r="G138" s="8"/>
      <c r="H138" s="2"/>
    </row>
    <row r="139" spans="1:9" x14ac:dyDescent="0.35">
      <c r="A139" s="3" t="s">
        <v>5</v>
      </c>
      <c r="B139" s="4">
        <v>5</v>
      </c>
      <c r="C139" s="4">
        <v>2</v>
      </c>
      <c r="D139" s="14" t="s">
        <v>138</v>
      </c>
      <c r="E139" s="4"/>
      <c r="F139" s="4"/>
      <c r="G139" s="9"/>
      <c r="H139" s="4">
        <v>32.563000000000002</v>
      </c>
    </row>
    <row r="140" spans="1:9" x14ac:dyDescent="0.35">
      <c r="A140" s="3" t="s">
        <v>6</v>
      </c>
      <c r="B140" s="4">
        <v>3</v>
      </c>
      <c r="C140" s="4">
        <v>6</v>
      </c>
      <c r="D140" s="4">
        <v>0.2</v>
      </c>
      <c r="E140" s="4">
        <v>0.02</v>
      </c>
      <c r="F140" s="4">
        <v>1.55</v>
      </c>
      <c r="G140" s="9"/>
      <c r="H140" s="4">
        <v>31.065000000000001</v>
      </c>
    </row>
    <row r="141" spans="1:9" ht="29" x14ac:dyDescent="0.35">
      <c r="A141" s="16" t="s">
        <v>113</v>
      </c>
      <c r="B141" s="17">
        <v>3</v>
      </c>
      <c r="C141" s="17">
        <v>2</v>
      </c>
      <c r="D141" s="17">
        <v>0.6</v>
      </c>
      <c r="E141" s="17">
        <v>0.05</v>
      </c>
      <c r="F141" s="17">
        <v>7.34</v>
      </c>
      <c r="G141" s="18"/>
      <c r="H141" s="21"/>
    </row>
    <row r="142" spans="1:9" x14ac:dyDescent="0.35">
      <c r="A142" s="19" t="s">
        <v>173</v>
      </c>
      <c r="B142" s="5"/>
      <c r="C142" s="5"/>
      <c r="D142" s="4"/>
      <c r="E142" s="4"/>
      <c r="F142" s="4"/>
      <c r="G142" s="9"/>
      <c r="H142" s="5"/>
    </row>
    <row r="143" spans="1:9" ht="29" x14ac:dyDescent="0.35">
      <c r="A143" s="13" t="s">
        <v>10</v>
      </c>
      <c r="B143" s="14">
        <v>1</v>
      </c>
      <c r="C143" s="14">
        <v>7</v>
      </c>
      <c r="D143" s="14" t="s">
        <v>138</v>
      </c>
      <c r="E143" s="14"/>
      <c r="F143" s="14"/>
      <c r="G143" s="15"/>
      <c r="H143" s="14">
        <v>22.349</v>
      </c>
    </row>
    <row r="144" spans="1:9" ht="29" x14ac:dyDescent="0.35">
      <c r="A144" s="3" t="s">
        <v>11</v>
      </c>
      <c r="B144" s="4">
        <v>1</v>
      </c>
      <c r="C144" s="4">
        <v>2</v>
      </c>
      <c r="D144" s="4">
        <v>3.5</v>
      </c>
      <c r="E144" s="4">
        <v>0.11</v>
      </c>
      <c r="F144" s="4">
        <v>123.59</v>
      </c>
      <c r="G144" s="9"/>
      <c r="H144" s="4">
        <v>31.065000000000001</v>
      </c>
    </row>
    <row r="145" spans="1:8" x14ac:dyDescent="0.35">
      <c r="A145" s="16" t="s">
        <v>114</v>
      </c>
      <c r="B145" s="17">
        <v>9</v>
      </c>
      <c r="C145" s="17">
        <v>1</v>
      </c>
      <c r="D145" s="17">
        <v>62.99</v>
      </c>
      <c r="E145" s="17">
        <v>5.08</v>
      </c>
      <c r="F145" s="17">
        <v>2525.0100000000002</v>
      </c>
      <c r="G145" s="18"/>
      <c r="H145" s="21"/>
    </row>
    <row r="146" spans="1:8" x14ac:dyDescent="0.35">
      <c r="A146" s="19" t="s">
        <v>172</v>
      </c>
      <c r="B146" s="5"/>
      <c r="C146" s="5"/>
      <c r="D146" s="4"/>
      <c r="E146" s="4"/>
      <c r="F146" s="4"/>
      <c r="G146" s="9"/>
      <c r="H146" s="5"/>
    </row>
    <row r="147" spans="1:8" x14ac:dyDescent="0.35">
      <c r="A147" s="13" t="s">
        <v>19</v>
      </c>
      <c r="B147" s="14">
        <v>2</v>
      </c>
      <c r="C147" s="14">
        <v>9</v>
      </c>
      <c r="D147" s="14" t="s">
        <v>138</v>
      </c>
      <c r="E147" s="14"/>
      <c r="F147" s="14"/>
      <c r="G147" s="15"/>
      <c r="H147" s="14">
        <v>20.933</v>
      </c>
    </row>
    <row r="148" spans="1:8" x14ac:dyDescent="0.35">
      <c r="A148" s="16" t="s">
        <v>115</v>
      </c>
      <c r="B148" s="17">
        <v>9</v>
      </c>
      <c r="C148" s="17">
        <v>1</v>
      </c>
      <c r="D148" s="17">
        <v>40.49</v>
      </c>
      <c r="E148" s="17">
        <v>4.34</v>
      </c>
      <c r="F148" s="17">
        <v>1037.95</v>
      </c>
      <c r="G148" s="18"/>
      <c r="H148" s="17">
        <v>31.065000000000001</v>
      </c>
    </row>
    <row r="149" spans="1:8" ht="29" x14ac:dyDescent="0.35">
      <c r="A149" s="20" t="s">
        <v>171</v>
      </c>
      <c r="B149" s="21"/>
      <c r="C149" s="21"/>
      <c r="D149" s="17"/>
      <c r="E149" s="17"/>
      <c r="F149" s="17"/>
      <c r="G149" s="18"/>
      <c r="H149" s="21"/>
    </row>
    <row r="150" spans="1:8" ht="29" x14ac:dyDescent="0.35">
      <c r="A150" s="3" t="s">
        <v>30</v>
      </c>
      <c r="B150" s="4">
        <v>7</v>
      </c>
      <c r="C150" s="4">
        <v>9</v>
      </c>
      <c r="D150" s="14" t="s">
        <v>138</v>
      </c>
      <c r="E150" s="4"/>
      <c r="F150" s="4"/>
      <c r="G150" s="9"/>
      <c r="H150" s="4">
        <v>31.748999999999999</v>
      </c>
    </row>
    <row r="151" spans="1:8" x14ac:dyDescent="0.35">
      <c r="A151" s="3" t="s">
        <v>31</v>
      </c>
      <c r="B151" s="4">
        <v>2</v>
      </c>
      <c r="C151" s="4">
        <v>0</v>
      </c>
      <c r="D151" s="27">
        <v>6.33</v>
      </c>
      <c r="E151" s="27">
        <v>0.09</v>
      </c>
      <c r="F151" s="27">
        <v>53.81</v>
      </c>
      <c r="G151" s="28" t="s">
        <v>142</v>
      </c>
      <c r="H151" s="4">
        <v>31.065000000000001</v>
      </c>
    </row>
    <row r="152" spans="1:8" x14ac:dyDescent="0.35">
      <c r="A152" s="16" t="s">
        <v>116</v>
      </c>
      <c r="B152" s="17">
        <v>2</v>
      </c>
      <c r="C152" s="17">
        <v>1</v>
      </c>
      <c r="D152" s="17">
        <v>2.57</v>
      </c>
      <c r="E152" s="17">
        <v>0.21</v>
      </c>
      <c r="F152" s="17">
        <v>62.3</v>
      </c>
      <c r="G152" s="18"/>
      <c r="H152" s="21"/>
    </row>
    <row r="153" spans="1:8" x14ac:dyDescent="0.35">
      <c r="A153" s="19" t="s">
        <v>170</v>
      </c>
      <c r="B153" s="5"/>
      <c r="C153" s="5"/>
      <c r="D153" s="4"/>
      <c r="E153" s="4"/>
      <c r="F153" s="4"/>
      <c r="G153" s="9"/>
      <c r="H153" s="5"/>
    </row>
    <row r="154" spans="1:8" ht="29" x14ac:dyDescent="0.35">
      <c r="A154" s="13" t="s">
        <v>117</v>
      </c>
      <c r="B154" s="14">
        <v>6</v>
      </c>
      <c r="C154" s="14">
        <v>9</v>
      </c>
      <c r="D154" s="14" t="s">
        <v>138</v>
      </c>
      <c r="E154" s="14"/>
      <c r="F154" s="14"/>
      <c r="G154" s="15"/>
      <c r="H154" s="14">
        <v>29.597000000000001</v>
      </c>
    </row>
    <row r="155" spans="1:8" x14ac:dyDescent="0.35">
      <c r="A155" s="16" t="s">
        <v>114</v>
      </c>
      <c r="B155" s="17">
        <v>5</v>
      </c>
      <c r="C155" s="17">
        <v>1</v>
      </c>
      <c r="D155" s="17">
        <v>7.5</v>
      </c>
      <c r="E155" s="17">
        <v>0.91</v>
      </c>
      <c r="F155" s="17">
        <v>164.02</v>
      </c>
      <c r="G155" s="18"/>
      <c r="H155" s="17">
        <v>31.065000000000001</v>
      </c>
    </row>
    <row r="156" spans="1:8" x14ac:dyDescent="0.35">
      <c r="A156" s="7" t="s">
        <v>39</v>
      </c>
      <c r="B156" s="2"/>
      <c r="C156" s="2"/>
      <c r="D156" s="31"/>
      <c r="E156" s="31"/>
      <c r="F156" s="31"/>
      <c r="G156" s="8"/>
      <c r="H156" s="2"/>
    </row>
    <row r="157" spans="1:8" ht="29" x14ac:dyDescent="0.35">
      <c r="A157" s="3" t="s">
        <v>40</v>
      </c>
      <c r="B157" s="4">
        <v>4</v>
      </c>
      <c r="C157" s="4">
        <v>1</v>
      </c>
      <c r="D157" s="14" t="s">
        <v>138</v>
      </c>
      <c r="E157" s="4"/>
      <c r="F157" s="4"/>
      <c r="G157" s="9"/>
      <c r="H157" s="4">
        <v>30.934000000000001</v>
      </c>
    </row>
    <row r="158" spans="1:8" x14ac:dyDescent="0.35">
      <c r="A158" s="16" t="s">
        <v>118</v>
      </c>
      <c r="B158" s="17">
        <v>7</v>
      </c>
      <c r="C158" s="17">
        <v>9</v>
      </c>
      <c r="D158" s="17">
        <v>0.19</v>
      </c>
      <c r="E158" s="17">
        <v>0.01</v>
      </c>
      <c r="F158" s="17">
        <v>1.69</v>
      </c>
      <c r="G158" s="18"/>
      <c r="H158" s="17">
        <v>31.065000000000001</v>
      </c>
    </row>
    <row r="159" spans="1:8" x14ac:dyDescent="0.35">
      <c r="A159" s="19" t="s">
        <v>169</v>
      </c>
      <c r="B159" s="5"/>
      <c r="C159" s="5"/>
      <c r="D159" s="4"/>
      <c r="E159" s="4"/>
      <c r="F159" s="4"/>
      <c r="G159" s="9"/>
      <c r="H159" s="5"/>
    </row>
    <row r="160" spans="1:8" x14ac:dyDescent="0.35">
      <c r="A160" s="13" t="s">
        <v>119</v>
      </c>
      <c r="B160" s="14">
        <v>7</v>
      </c>
      <c r="C160" s="14">
        <v>3</v>
      </c>
      <c r="D160" s="14" t="s">
        <v>138</v>
      </c>
      <c r="E160" s="14"/>
      <c r="F160" s="14"/>
      <c r="G160" s="15"/>
      <c r="H160" s="14">
        <v>30.638000000000002</v>
      </c>
    </row>
    <row r="161" spans="1:8" x14ac:dyDescent="0.35">
      <c r="A161" s="16" t="s">
        <v>120</v>
      </c>
      <c r="B161" s="17">
        <v>4</v>
      </c>
      <c r="C161" s="17">
        <v>7</v>
      </c>
      <c r="D161" s="17">
        <v>0.25</v>
      </c>
      <c r="E161" s="17">
        <v>0.03</v>
      </c>
      <c r="F161" s="17">
        <v>1.43</v>
      </c>
      <c r="G161" s="18"/>
      <c r="H161" s="17">
        <v>31.065000000000001</v>
      </c>
    </row>
    <row r="162" spans="1:8" x14ac:dyDescent="0.35">
      <c r="A162" s="19" t="s">
        <v>168</v>
      </c>
      <c r="B162" s="5"/>
      <c r="C162" s="5"/>
      <c r="D162" s="4"/>
      <c r="E162" s="4"/>
      <c r="F162" s="4"/>
      <c r="G162" s="9"/>
      <c r="H162" s="5"/>
    </row>
    <row r="163" spans="1:8" x14ac:dyDescent="0.35">
      <c r="A163" s="13" t="s">
        <v>121</v>
      </c>
      <c r="B163" s="14">
        <v>4</v>
      </c>
      <c r="C163" s="14">
        <v>4</v>
      </c>
      <c r="D163" s="14" t="s">
        <v>138</v>
      </c>
      <c r="E163" s="14"/>
      <c r="F163" s="14"/>
      <c r="G163" s="15"/>
      <c r="H163" s="14">
        <v>33.034999999999997</v>
      </c>
    </row>
    <row r="164" spans="1:8" x14ac:dyDescent="0.35">
      <c r="A164" s="16" t="s">
        <v>122</v>
      </c>
      <c r="B164" s="17">
        <v>7</v>
      </c>
      <c r="C164" s="17">
        <v>6</v>
      </c>
      <c r="D164" s="17">
        <v>1.17</v>
      </c>
      <c r="E164" s="17">
        <v>0.19</v>
      </c>
      <c r="F164" s="17">
        <v>7.08</v>
      </c>
      <c r="G164" s="18"/>
      <c r="H164" s="17">
        <v>31.065000000000001</v>
      </c>
    </row>
    <row r="165" spans="1:8" x14ac:dyDescent="0.35">
      <c r="A165" s="19" t="s">
        <v>55</v>
      </c>
      <c r="B165" s="5"/>
      <c r="C165" s="5"/>
      <c r="D165" s="4"/>
      <c r="E165" s="4"/>
      <c r="F165" s="4"/>
      <c r="G165" s="9"/>
      <c r="H165" s="5"/>
    </row>
    <row r="166" spans="1:8" ht="29" x14ac:dyDescent="0.35">
      <c r="A166" s="13" t="s">
        <v>58</v>
      </c>
      <c r="B166" s="14">
        <v>7</v>
      </c>
      <c r="C166" s="14">
        <v>4</v>
      </c>
      <c r="D166" s="14" t="s">
        <v>138</v>
      </c>
      <c r="E166" s="14"/>
      <c r="F166" s="14"/>
      <c r="G166" s="15"/>
      <c r="H166" s="14">
        <v>31.881</v>
      </c>
    </row>
    <row r="167" spans="1:8" x14ac:dyDescent="0.35">
      <c r="A167" s="16" t="s">
        <v>123</v>
      </c>
      <c r="B167" s="17">
        <v>4</v>
      </c>
      <c r="C167" s="17">
        <v>6</v>
      </c>
      <c r="D167" s="17">
        <v>0.38</v>
      </c>
      <c r="E167" s="17">
        <v>0.06</v>
      </c>
      <c r="F167" s="17">
        <v>2.15</v>
      </c>
      <c r="G167" s="18"/>
      <c r="H167" s="17">
        <v>31.065000000000001</v>
      </c>
    </row>
    <row r="168" spans="1:8" ht="43.5" x14ac:dyDescent="0.35">
      <c r="A168" s="19" t="s">
        <v>59</v>
      </c>
      <c r="B168" s="5"/>
      <c r="C168" s="5"/>
      <c r="D168" s="4"/>
      <c r="E168" s="4"/>
      <c r="F168" s="4"/>
      <c r="G168" s="9"/>
      <c r="H168" s="5"/>
    </row>
    <row r="169" spans="1:8" x14ac:dyDescent="0.35">
      <c r="A169" s="13" t="s">
        <v>62</v>
      </c>
      <c r="B169" s="14">
        <v>4</v>
      </c>
      <c r="C169" s="14">
        <v>2</v>
      </c>
      <c r="D169" s="14" t="s">
        <v>138</v>
      </c>
      <c r="E169" s="14"/>
      <c r="F169" s="14"/>
      <c r="G169" s="15"/>
      <c r="H169" s="14">
        <v>32.366</v>
      </c>
    </row>
    <row r="170" spans="1:8" x14ac:dyDescent="0.35">
      <c r="A170" s="16" t="s">
        <v>124</v>
      </c>
      <c r="B170" s="17">
        <v>7</v>
      </c>
      <c r="C170" s="17">
        <v>8</v>
      </c>
      <c r="D170" s="17">
        <v>0.44</v>
      </c>
      <c r="E170" s="17">
        <v>0.05</v>
      </c>
      <c r="F170" s="17">
        <v>2.99</v>
      </c>
      <c r="G170" s="18"/>
      <c r="H170" s="17">
        <v>31.065000000000001</v>
      </c>
    </row>
    <row r="171" spans="1:8" x14ac:dyDescent="0.35">
      <c r="A171" s="19" t="s">
        <v>64</v>
      </c>
      <c r="B171" s="5"/>
      <c r="C171" s="5"/>
      <c r="D171" s="4"/>
      <c r="E171" s="4"/>
      <c r="F171" s="4"/>
      <c r="G171" s="9"/>
      <c r="H171" s="5"/>
    </row>
    <row r="172" spans="1:8" x14ac:dyDescent="0.35">
      <c r="A172" s="13" t="s">
        <v>62</v>
      </c>
      <c r="B172" s="14">
        <v>7</v>
      </c>
      <c r="C172" s="14">
        <v>6</v>
      </c>
      <c r="D172" s="14" t="s">
        <v>138</v>
      </c>
      <c r="E172" s="14"/>
      <c r="F172" s="14"/>
      <c r="G172" s="15"/>
      <c r="H172" s="14">
        <v>33.034999999999997</v>
      </c>
    </row>
    <row r="173" spans="1:8" x14ac:dyDescent="0.35">
      <c r="A173" s="16" t="s">
        <v>124</v>
      </c>
      <c r="B173" s="17">
        <v>4</v>
      </c>
      <c r="C173" s="17">
        <v>4</v>
      </c>
      <c r="D173" s="17">
        <v>0.86</v>
      </c>
      <c r="E173" s="17">
        <v>0.14000000000000001</v>
      </c>
      <c r="F173" s="17">
        <v>5.15</v>
      </c>
      <c r="G173" s="18"/>
      <c r="H173" s="17">
        <v>31.065000000000001</v>
      </c>
    </row>
    <row r="174" spans="1:8" x14ac:dyDescent="0.35">
      <c r="A174" s="19" t="s">
        <v>70</v>
      </c>
      <c r="B174" s="5"/>
      <c r="C174" s="5"/>
      <c r="D174" s="4"/>
      <c r="E174" s="4"/>
      <c r="F174" s="4"/>
      <c r="G174" s="9"/>
      <c r="H174" s="5"/>
    </row>
    <row r="175" spans="1:8" x14ac:dyDescent="0.35">
      <c r="A175" s="13" t="s">
        <v>62</v>
      </c>
      <c r="B175" s="14">
        <v>3</v>
      </c>
      <c r="C175" s="14">
        <v>2</v>
      </c>
      <c r="D175" s="14" t="s">
        <v>138</v>
      </c>
      <c r="E175" s="14"/>
      <c r="F175" s="14"/>
      <c r="G175" s="15"/>
      <c r="H175" s="14">
        <v>32.911000000000001</v>
      </c>
    </row>
    <row r="176" spans="1:8" x14ac:dyDescent="0.35">
      <c r="A176" s="16" t="s">
        <v>125</v>
      </c>
      <c r="B176" s="17">
        <v>8</v>
      </c>
      <c r="C176" s="17">
        <v>8</v>
      </c>
      <c r="D176" s="17">
        <v>0.67</v>
      </c>
      <c r="E176" s="17">
        <v>7.0000000000000007E-2</v>
      </c>
      <c r="F176" s="17">
        <v>5.12</v>
      </c>
      <c r="G176" s="18"/>
      <c r="H176" s="17">
        <v>31.065000000000001</v>
      </c>
    </row>
    <row r="177" spans="1:8" ht="29" x14ac:dyDescent="0.35">
      <c r="A177" s="19" t="s">
        <v>167</v>
      </c>
      <c r="B177" s="5"/>
      <c r="C177" s="5"/>
      <c r="D177" s="4"/>
      <c r="E177" s="4"/>
      <c r="F177" s="4"/>
      <c r="G177" s="9"/>
      <c r="H177" s="5"/>
    </row>
    <row r="178" spans="1:8" x14ac:dyDescent="0.35">
      <c r="A178" s="13" t="s">
        <v>62</v>
      </c>
      <c r="B178" s="14">
        <v>2</v>
      </c>
      <c r="C178" s="14">
        <v>3</v>
      </c>
      <c r="D178" s="14" t="s">
        <v>138</v>
      </c>
      <c r="E178" s="14"/>
      <c r="F178" s="14"/>
      <c r="G178" s="15"/>
      <c r="H178" s="14">
        <v>32.659999999999997</v>
      </c>
    </row>
    <row r="179" spans="1:8" x14ac:dyDescent="0.35">
      <c r="A179" s="16" t="s">
        <v>125</v>
      </c>
      <c r="B179" s="17">
        <v>9</v>
      </c>
      <c r="C179" s="17">
        <v>7</v>
      </c>
      <c r="D179" s="17">
        <v>1.93</v>
      </c>
      <c r="E179" s="17">
        <v>0.25</v>
      </c>
      <c r="F179" s="17">
        <v>17.940000000000001</v>
      </c>
      <c r="G179" s="18"/>
      <c r="H179" s="17">
        <v>31.065000000000001</v>
      </c>
    </row>
    <row r="180" spans="1:8" ht="29" x14ac:dyDescent="0.35">
      <c r="A180" s="19" t="s">
        <v>89</v>
      </c>
      <c r="B180" s="5"/>
      <c r="C180" s="5"/>
      <c r="D180" s="4"/>
      <c r="E180" s="4"/>
      <c r="F180" s="4"/>
      <c r="G180" s="9"/>
      <c r="H180" s="5"/>
    </row>
    <row r="181" spans="1:8" x14ac:dyDescent="0.35">
      <c r="A181" s="13" t="s">
        <v>93</v>
      </c>
      <c r="B181" s="14">
        <v>7</v>
      </c>
      <c r="C181" s="14">
        <v>2</v>
      </c>
      <c r="D181" s="14" t="s">
        <v>138</v>
      </c>
      <c r="E181" s="14"/>
      <c r="F181" s="14"/>
      <c r="G181" s="15"/>
      <c r="H181" s="14">
        <v>28.811</v>
      </c>
    </row>
    <row r="182" spans="1:8" x14ac:dyDescent="0.35">
      <c r="A182" s="16" t="s">
        <v>126</v>
      </c>
      <c r="B182" s="17">
        <v>4</v>
      </c>
      <c r="C182" s="17">
        <v>8</v>
      </c>
      <c r="D182" s="17">
        <v>0.14000000000000001</v>
      </c>
      <c r="E182" s="17">
        <v>0.02</v>
      </c>
      <c r="F182" s="17">
        <v>0.91</v>
      </c>
      <c r="G182" s="18"/>
      <c r="H182" s="17">
        <v>31.065000000000001</v>
      </c>
    </row>
    <row r="183" spans="1:8" ht="29" x14ac:dyDescent="0.35">
      <c r="A183" s="19" t="s">
        <v>166</v>
      </c>
      <c r="B183" s="5"/>
      <c r="C183" s="5"/>
      <c r="D183" s="4"/>
      <c r="E183" s="4"/>
      <c r="F183" s="4"/>
      <c r="G183" s="9"/>
      <c r="H183" s="5"/>
    </row>
    <row r="184" spans="1:8" x14ac:dyDescent="0.35">
      <c r="A184" s="13" t="s">
        <v>107</v>
      </c>
      <c r="B184" s="14">
        <v>5</v>
      </c>
      <c r="C184" s="14">
        <v>6</v>
      </c>
      <c r="D184" s="14" t="s">
        <v>138</v>
      </c>
      <c r="E184" s="14"/>
      <c r="F184" s="14"/>
      <c r="G184" s="15"/>
      <c r="H184" s="14">
        <v>32.618000000000002</v>
      </c>
    </row>
    <row r="185" spans="1:8" x14ac:dyDescent="0.35">
      <c r="A185" s="16" t="s">
        <v>127</v>
      </c>
      <c r="B185" s="17">
        <v>6</v>
      </c>
      <c r="C185" s="17">
        <v>4</v>
      </c>
      <c r="D185" s="17">
        <v>1.8</v>
      </c>
      <c r="E185" s="17">
        <v>0.32</v>
      </c>
      <c r="F185" s="17">
        <v>10.91</v>
      </c>
      <c r="G185" s="18"/>
      <c r="H185" s="17">
        <v>31.065000000000001</v>
      </c>
    </row>
    <row r="186" spans="1:8" x14ac:dyDescent="0.35">
      <c r="A186" s="19" t="s">
        <v>108</v>
      </c>
      <c r="B186" s="5"/>
      <c r="C186" s="5"/>
      <c r="D186" s="4"/>
      <c r="E186" s="4"/>
      <c r="F186" s="4"/>
      <c r="G186" s="9"/>
      <c r="H186" s="5"/>
    </row>
    <row r="187" spans="1:8" x14ac:dyDescent="0.35">
      <c r="A187" s="13" t="s">
        <v>109</v>
      </c>
      <c r="B187" s="14">
        <v>2</v>
      </c>
      <c r="C187" s="14">
        <v>7</v>
      </c>
      <c r="D187" s="14" t="s">
        <v>138</v>
      </c>
      <c r="E187" s="14"/>
      <c r="F187" s="14"/>
      <c r="G187" s="15"/>
      <c r="H187" s="14">
        <v>27.030999999999999</v>
      </c>
    </row>
    <row r="188" spans="1:8" x14ac:dyDescent="0.35">
      <c r="A188" s="16" t="s">
        <v>128</v>
      </c>
      <c r="B188" s="17">
        <v>9</v>
      </c>
      <c r="C188" s="17">
        <v>3</v>
      </c>
      <c r="D188" s="17">
        <v>10.5</v>
      </c>
      <c r="E188" s="17">
        <v>1.57</v>
      </c>
      <c r="F188" s="17">
        <v>105</v>
      </c>
      <c r="G188" s="18"/>
      <c r="H188" s="17">
        <v>31.065000000000001</v>
      </c>
    </row>
    <row r="189" spans="1:8" x14ac:dyDescent="0.35">
      <c r="A189" s="19" t="s">
        <v>165</v>
      </c>
      <c r="B189" s="5"/>
      <c r="C189" s="5"/>
      <c r="D189" s="4"/>
      <c r="E189" s="4"/>
      <c r="F189" s="4"/>
      <c r="G189" s="9"/>
      <c r="H189" s="5"/>
    </row>
    <row r="190" spans="1:8" x14ac:dyDescent="0.35">
      <c r="A190" s="13" t="s">
        <v>157</v>
      </c>
      <c r="B190" s="14">
        <v>5</v>
      </c>
      <c r="C190" s="14">
        <v>6</v>
      </c>
      <c r="D190" s="14" t="s">
        <v>138</v>
      </c>
      <c r="E190" s="14"/>
      <c r="F190" s="14"/>
      <c r="G190" s="15"/>
      <c r="H190" s="14">
        <v>32.618000000000002</v>
      </c>
    </row>
    <row r="191" spans="1:8" x14ac:dyDescent="0.35">
      <c r="A191" s="16" t="s">
        <v>158</v>
      </c>
      <c r="B191" s="17">
        <v>6</v>
      </c>
      <c r="C191" s="17">
        <v>4</v>
      </c>
      <c r="D191" s="17">
        <v>1.8</v>
      </c>
      <c r="E191" s="17">
        <v>0.32</v>
      </c>
      <c r="F191" s="17">
        <v>10.91</v>
      </c>
      <c r="G191" s="18"/>
      <c r="H191" s="17">
        <v>31.065000000000001</v>
      </c>
    </row>
    <row r="192" spans="1:8" x14ac:dyDescent="0.35">
      <c r="A192" s="19" t="s">
        <v>129</v>
      </c>
      <c r="B192" s="5"/>
      <c r="C192" s="5"/>
      <c r="D192" s="4"/>
      <c r="E192" s="4"/>
      <c r="F192" s="4"/>
      <c r="G192" s="9"/>
      <c r="H192" s="5"/>
    </row>
    <row r="193" spans="1:8" x14ac:dyDescent="0.35">
      <c r="A193" s="13" t="s">
        <v>161</v>
      </c>
      <c r="B193" s="14">
        <v>7</v>
      </c>
      <c r="C193" s="14">
        <v>6</v>
      </c>
      <c r="D193" s="14" t="s">
        <v>138</v>
      </c>
      <c r="E193" s="14"/>
      <c r="F193" s="14"/>
      <c r="G193" s="15"/>
      <c r="H193" s="14">
        <v>33.034999999999997</v>
      </c>
    </row>
    <row r="194" spans="1:8" x14ac:dyDescent="0.35">
      <c r="A194" s="16" t="s">
        <v>159</v>
      </c>
      <c r="B194" s="17">
        <v>4</v>
      </c>
      <c r="C194" s="17">
        <v>4</v>
      </c>
      <c r="D194" s="17">
        <v>0.86</v>
      </c>
      <c r="E194" s="17">
        <v>0.14000000000000001</v>
      </c>
      <c r="F194" s="17">
        <v>5.15</v>
      </c>
      <c r="G194" s="18"/>
      <c r="H194" s="17">
        <v>31.065000000000001</v>
      </c>
    </row>
    <row r="195" spans="1:8" x14ac:dyDescent="0.35">
      <c r="A195" s="19" t="s">
        <v>164</v>
      </c>
      <c r="B195" s="5"/>
      <c r="C195" s="5"/>
      <c r="D195" s="4"/>
      <c r="E195" s="4"/>
      <c r="F195" s="4"/>
      <c r="G195" s="9"/>
      <c r="H195" s="5"/>
    </row>
    <row r="196" spans="1:8" x14ac:dyDescent="0.35">
      <c r="A196" s="13" t="s">
        <v>152</v>
      </c>
      <c r="B196" s="14">
        <v>6</v>
      </c>
      <c r="C196" s="14">
        <v>9</v>
      </c>
      <c r="D196" s="14" t="s">
        <v>138</v>
      </c>
      <c r="E196" s="14"/>
      <c r="F196" s="14"/>
      <c r="G196" s="15"/>
      <c r="H196" s="14">
        <v>29.597000000000001</v>
      </c>
    </row>
    <row r="197" spans="1:8" x14ac:dyDescent="0.35">
      <c r="A197" s="16" t="s">
        <v>151</v>
      </c>
      <c r="B197" s="17">
        <v>5</v>
      </c>
      <c r="C197" s="17">
        <v>1</v>
      </c>
      <c r="D197" s="17">
        <v>7.5</v>
      </c>
      <c r="E197" s="17">
        <v>0.91</v>
      </c>
      <c r="F197" s="17">
        <v>164.02</v>
      </c>
      <c r="G197" s="18"/>
      <c r="H197" s="17">
        <v>31.065000000000001</v>
      </c>
    </row>
    <row r="198" spans="1:8" x14ac:dyDescent="0.35">
      <c r="A198" s="19" t="s">
        <v>130</v>
      </c>
      <c r="B198" s="5"/>
      <c r="C198" s="5"/>
      <c r="D198" s="4"/>
      <c r="E198" s="4"/>
      <c r="F198" s="4"/>
      <c r="G198" s="9"/>
      <c r="H198" s="5"/>
    </row>
    <row r="199" spans="1:8" x14ac:dyDescent="0.35">
      <c r="A199" s="13" t="s">
        <v>148</v>
      </c>
      <c r="B199" s="14">
        <v>9</v>
      </c>
      <c r="C199" s="14">
        <v>9</v>
      </c>
      <c r="D199" s="14" t="s">
        <v>138</v>
      </c>
      <c r="E199" s="14"/>
      <c r="F199" s="14"/>
      <c r="G199" s="15"/>
      <c r="H199" s="14">
        <v>32.771999999999998</v>
      </c>
    </row>
    <row r="200" spans="1:8" x14ac:dyDescent="0.35">
      <c r="A200" s="16" t="s">
        <v>160</v>
      </c>
      <c r="B200" s="17">
        <v>2</v>
      </c>
      <c r="C200" s="17">
        <v>1</v>
      </c>
      <c r="D200" s="17">
        <v>2</v>
      </c>
      <c r="E200" s="17">
        <v>0.16</v>
      </c>
      <c r="F200" s="17">
        <v>47.7</v>
      </c>
      <c r="G200" s="18"/>
      <c r="H200" s="17">
        <v>31.065000000000001</v>
      </c>
    </row>
    <row r="201" spans="1:8" x14ac:dyDescent="0.35">
      <c r="A201" s="19" t="s">
        <v>131</v>
      </c>
      <c r="B201" s="5"/>
      <c r="C201" s="5"/>
      <c r="D201" s="4"/>
      <c r="E201" s="4"/>
      <c r="F201" s="4"/>
      <c r="G201" s="9"/>
      <c r="H201" s="5"/>
    </row>
    <row r="202" spans="1:8" x14ac:dyDescent="0.35">
      <c r="A202" s="13" t="s">
        <v>155</v>
      </c>
      <c r="B202" s="14">
        <v>5</v>
      </c>
      <c r="C202" s="14">
        <v>6</v>
      </c>
      <c r="D202" s="14" t="s">
        <v>138</v>
      </c>
      <c r="E202" s="14"/>
      <c r="F202" s="14"/>
      <c r="G202" s="15"/>
      <c r="H202" s="14">
        <v>32.618000000000002</v>
      </c>
    </row>
    <row r="203" spans="1:8" x14ac:dyDescent="0.35">
      <c r="A203" s="16" t="s">
        <v>156</v>
      </c>
      <c r="B203" s="17">
        <v>6</v>
      </c>
      <c r="C203" s="17">
        <v>4</v>
      </c>
      <c r="D203" s="17">
        <v>1.8</v>
      </c>
      <c r="E203" s="17">
        <v>0.32</v>
      </c>
      <c r="F203" s="17">
        <v>10.91</v>
      </c>
      <c r="G203" s="18"/>
      <c r="H203" s="17">
        <v>31.065000000000001</v>
      </c>
    </row>
    <row r="204" spans="1:8" x14ac:dyDescent="0.35">
      <c r="A204" s="19" t="s">
        <v>132</v>
      </c>
      <c r="B204" s="5"/>
      <c r="C204" s="5"/>
      <c r="D204" s="4"/>
      <c r="E204" s="4"/>
      <c r="F204" s="4"/>
      <c r="G204" s="9"/>
      <c r="H204" s="5"/>
    </row>
    <row r="205" spans="1:8" x14ac:dyDescent="0.35">
      <c r="A205" s="13" t="s">
        <v>154</v>
      </c>
      <c r="B205" s="14">
        <v>4</v>
      </c>
      <c r="C205" s="14">
        <v>7</v>
      </c>
      <c r="D205" s="14" t="s">
        <v>138</v>
      </c>
      <c r="E205" s="14"/>
      <c r="F205" s="14"/>
      <c r="G205" s="15"/>
      <c r="H205" s="14">
        <v>30.638000000000002</v>
      </c>
    </row>
    <row r="206" spans="1:8" x14ac:dyDescent="0.35">
      <c r="A206" s="16" t="s">
        <v>153</v>
      </c>
      <c r="B206" s="17">
        <v>7</v>
      </c>
      <c r="C206" s="17">
        <v>3</v>
      </c>
      <c r="D206" s="17">
        <v>4.08</v>
      </c>
      <c r="E206" s="17">
        <v>0.7</v>
      </c>
      <c r="F206" s="17">
        <v>29.08</v>
      </c>
      <c r="G206" s="18"/>
      <c r="H206" s="17">
        <v>31.065000000000001</v>
      </c>
    </row>
    <row r="207" spans="1:8" ht="29" x14ac:dyDescent="0.35">
      <c r="A207" s="19" t="s">
        <v>133</v>
      </c>
      <c r="B207" s="5"/>
      <c r="C207" s="5"/>
      <c r="D207" s="4"/>
      <c r="E207" s="4"/>
      <c r="F207" s="4"/>
      <c r="G207" s="9"/>
      <c r="H207" s="5"/>
    </row>
    <row r="208" spans="1:8" x14ac:dyDescent="0.35">
      <c r="A208" s="13" t="s">
        <v>152</v>
      </c>
      <c r="B208" s="14">
        <v>6</v>
      </c>
      <c r="C208" s="14">
        <v>7</v>
      </c>
      <c r="D208" s="14" t="s">
        <v>138</v>
      </c>
      <c r="E208" s="14"/>
      <c r="F208" s="14"/>
      <c r="G208" s="15"/>
      <c r="H208" s="14">
        <v>32.53</v>
      </c>
    </row>
    <row r="209" spans="1:8" x14ac:dyDescent="0.35">
      <c r="A209" s="16" t="s">
        <v>151</v>
      </c>
      <c r="B209" s="17">
        <v>5</v>
      </c>
      <c r="C209" s="17">
        <v>3</v>
      </c>
      <c r="D209" s="17">
        <v>1.94</v>
      </c>
      <c r="E209" s="17">
        <v>0.33</v>
      </c>
      <c r="F209" s="17">
        <v>13.04</v>
      </c>
      <c r="G209" s="18"/>
      <c r="H209" s="17">
        <v>31.065000000000001</v>
      </c>
    </row>
    <row r="210" spans="1:8" ht="29" x14ac:dyDescent="0.35">
      <c r="A210" s="19" t="s">
        <v>134</v>
      </c>
      <c r="B210" s="5"/>
      <c r="C210" s="5"/>
      <c r="D210" s="4"/>
      <c r="E210" s="4"/>
      <c r="F210" s="4"/>
      <c r="G210" s="9"/>
      <c r="H210" s="5"/>
    </row>
    <row r="211" spans="1:8" x14ac:dyDescent="0.35">
      <c r="A211" s="13" t="s">
        <v>152</v>
      </c>
      <c r="B211" s="14">
        <v>6</v>
      </c>
      <c r="C211" s="14">
        <v>7</v>
      </c>
      <c r="D211" s="14" t="s">
        <v>138</v>
      </c>
      <c r="E211" s="14"/>
      <c r="F211" s="14"/>
      <c r="G211" s="15"/>
      <c r="H211" s="14">
        <v>32.53</v>
      </c>
    </row>
    <row r="212" spans="1:8" x14ac:dyDescent="0.35">
      <c r="A212" s="16" t="s">
        <v>151</v>
      </c>
      <c r="B212" s="17">
        <v>5</v>
      </c>
      <c r="C212" s="17">
        <v>3</v>
      </c>
      <c r="D212" s="17">
        <v>1.94</v>
      </c>
      <c r="E212" s="17">
        <v>0.33</v>
      </c>
      <c r="F212" s="17">
        <v>13.04</v>
      </c>
      <c r="G212" s="18"/>
      <c r="H212" s="17">
        <v>31.065000000000001</v>
      </c>
    </row>
    <row r="213" spans="1:8" ht="29" x14ac:dyDescent="0.35">
      <c r="A213" s="19" t="s">
        <v>135</v>
      </c>
      <c r="B213" s="5"/>
      <c r="C213" s="5"/>
      <c r="D213" s="4"/>
      <c r="E213" s="4"/>
      <c r="F213" s="4"/>
      <c r="G213" s="9"/>
      <c r="H213" s="5"/>
    </row>
    <row r="214" spans="1:8" x14ac:dyDescent="0.35">
      <c r="A214" s="13" t="s">
        <v>150</v>
      </c>
      <c r="B214" s="14">
        <v>8</v>
      </c>
      <c r="C214" s="14">
        <v>4</v>
      </c>
      <c r="D214" s="14" t="s">
        <v>138</v>
      </c>
      <c r="E214" s="14"/>
      <c r="F214" s="14"/>
      <c r="G214" s="15"/>
      <c r="H214" s="14">
        <v>30.734000000000002</v>
      </c>
    </row>
    <row r="215" spans="1:8" x14ac:dyDescent="0.35">
      <c r="A215" s="16" t="s">
        <v>149</v>
      </c>
      <c r="B215" s="17">
        <v>3</v>
      </c>
      <c r="C215" s="17">
        <v>6</v>
      </c>
      <c r="D215" s="17">
        <v>0.25</v>
      </c>
      <c r="E215" s="17">
        <v>0.04</v>
      </c>
      <c r="F215" s="17">
        <v>1.47</v>
      </c>
      <c r="G215" s="18"/>
      <c r="H215" s="17">
        <v>31.065000000000001</v>
      </c>
    </row>
    <row r="216" spans="1:8" ht="29" x14ac:dyDescent="0.35">
      <c r="A216" s="19" t="s">
        <v>136</v>
      </c>
      <c r="B216" s="5"/>
      <c r="C216" s="5"/>
      <c r="D216" s="4"/>
      <c r="E216" s="4"/>
      <c r="F216" s="4"/>
      <c r="G216" s="9"/>
      <c r="H216" s="5"/>
    </row>
    <row r="217" spans="1:8" x14ac:dyDescent="0.35">
      <c r="A217" s="13" t="s">
        <v>148</v>
      </c>
      <c r="B217" s="14">
        <v>8</v>
      </c>
      <c r="C217" s="14">
        <v>5</v>
      </c>
      <c r="D217" s="14" t="s">
        <v>138</v>
      </c>
      <c r="E217" s="14"/>
      <c r="F217" s="14"/>
      <c r="G217" s="15"/>
      <c r="H217" s="14">
        <v>31.908000000000001</v>
      </c>
    </row>
    <row r="218" spans="1:8" x14ac:dyDescent="0.35">
      <c r="A218" s="16" t="s">
        <v>147</v>
      </c>
      <c r="B218" s="17">
        <v>3</v>
      </c>
      <c r="C218" s="17">
        <v>5</v>
      </c>
      <c r="D218" s="17">
        <v>0.38</v>
      </c>
      <c r="E218" s="17">
        <v>0.05</v>
      </c>
      <c r="F218" s="17">
        <v>5.3</v>
      </c>
      <c r="G218" s="18"/>
      <c r="H218" s="17">
        <v>31.065000000000001</v>
      </c>
    </row>
    <row r="219" spans="1:8" ht="29" x14ac:dyDescent="0.35">
      <c r="A219" s="20" t="s">
        <v>137</v>
      </c>
      <c r="B219" s="21"/>
      <c r="C219" s="21"/>
      <c r="D219" s="17"/>
      <c r="E219" s="17"/>
      <c r="F219" s="17"/>
      <c r="G219" s="18"/>
      <c r="H219" s="21"/>
    </row>
    <row r="220" spans="1:8" x14ac:dyDescent="0.35">
      <c r="A220" s="3" t="s">
        <v>145</v>
      </c>
      <c r="B220" s="4">
        <v>8</v>
      </c>
      <c r="C220" s="4">
        <v>3</v>
      </c>
      <c r="D220" s="14" t="s">
        <v>138</v>
      </c>
      <c r="E220" s="4"/>
      <c r="F220" s="4"/>
      <c r="G220" s="9"/>
      <c r="H220" s="4">
        <v>29.108000000000001</v>
      </c>
    </row>
    <row r="221" spans="1:8" x14ac:dyDescent="0.35">
      <c r="A221" s="16" t="s">
        <v>146</v>
      </c>
      <c r="B221" s="17">
        <v>3</v>
      </c>
      <c r="C221" s="17">
        <v>7</v>
      </c>
      <c r="D221" s="17">
        <v>0.16</v>
      </c>
      <c r="E221" s="17">
        <v>0.02</v>
      </c>
      <c r="F221" s="17">
        <v>0.97</v>
      </c>
      <c r="G221" s="18"/>
      <c r="H221" s="17">
        <v>31.065000000000001</v>
      </c>
    </row>
    <row r="222" spans="1:8" x14ac:dyDescent="0.35">
      <c r="A222" s="3" t="s">
        <v>175</v>
      </c>
    </row>
    <row r="223" spans="1:8" x14ac:dyDescent="0.35">
      <c r="A223" s="3" t="s">
        <v>162</v>
      </c>
    </row>
    <row r="224" spans="1:8" ht="29" x14ac:dyDescent="0.35">
      <c r="A224" s="3" t="s">
        <v>174</v>
      </c>
    </row>
    <row r="225" spans="1:1" ht="29" x14ac:dyDescent="0.35">
      <c r="A225" s="3" t="s">
        <v>163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4796A-D1D8-4B1A-AC88-05131462E250}">
  <dimension ref="B3:I17"/>
  <sheetViews>
    <sheetView workbookViewId="0">
      <selection activeCell="G16" sqref="G16"/>
    </sheetView>
  </sheetViews>
  <sheetFormatPr defaultRowHeight="14.5" x14ac:dyDescent="0.35"/>
  <sheetData>
    <row r="3" spans="2:9" x14ac:dyDescent="0.35">
      <c r="B3" t="s">
        <v>176</v>
      </c>
    </row>
    <row r="4" spans="2:9" x14ac:dyDescent="0.35">
      <c r="H4" t="s">
        <v>182</v>
      </c>
    </row>
    <row r="5" spans="2:9" x14ac:dyDescent="0.35">
      <c r="C5" t="s">
        <v>177</v>
      </c>
      <c r="D5" t="s">
        <v>178</v>
      </c>
      <c r="G5" t="s">
        <v>179</v>
      </c>
      <c r="H5" t="s">
        <v>183</v>
      </c>
      <c r="I5" t="s">
        <v>184</v>
      </c>
    </row>
    <row r="6" spans="2:9" x14ac:dyDescent="0.35">
      <c r="B6" t="s">
        <v>180</v>
      </c>
      <c r="C6">
        <v>6</v>
      </c>
      <c r="D6">
        <v>1</v>
      </c>
      <c r="G6">
        <f>(C7+0.5)*(D6+0.5)/((D7+0.5)*(C6+0.5))</f>
        <v>3.2967032967032968E-2</v>
      </c>
      <c r="H6">
        <f>EXP(LOG(G6)-1.96*SQRT(1/(C7+0.5) + 1/(D7+0.5)+1/(C6+0.5)+1/(D6+0.5)))</f>
        <v>7.1809720136041351E-3</v>
      </c>
      <c r="I6">
        <f>EXP(LOG(G6)+1.96*SQRT(1/(C7+0.5) + 1/(D7+0.5)+1/(C6+0.5)+1/(D6+0.5)))</f>
        <v>7.1884836466275361</v>
      </c>
    </row>
    <row r="7" spans="2:9" x14ac:dyDescent="0.35">
      <c r="B7" t="s">
        <v>181</v>
      </c>
      <c r="C7">
        <v>0</v>
      </c>
      <c r="D7">
        <v>3</v>
      </c>
    </row>
    <row r="14" spans="2:9" x14ac:dyDescent="0.35">
      <c r="B14" t="s">
        <v>185</v>
      </c>
    </row>
    <row r="15" spans="2:9" x14ac:dyDescent="0.35">
      <c r="C15" t="s">
        <v>177</v>
      </c>
      <c r="D15" t="s">
        <v>178</v>
      </c>
      <c r="G15" t="s">
        <v>179</v>
      </c>
      <c r="H15" t="s">
        <v>183</v>
      </c>
      <c r="I15" t="s">
        <v>184</v>
      </c>
    </row>
    <row r="16" spans="2:9" x14ac:dyDescent="0.35">
      <c r="B16" t="s">
        <v>180</v>
      </c>
      <c r="C16">
        <v>6</v>
      </c>
      <c r="D16">
        <v>1</v>
      </c>
      <c r="G16">
        <f>(C17)*(D16)/((D17)*(C16))</f>
        <v>0.1388888888888889</v>
      </c>
      <c r="H16">
        <f>EXP(LOG(G16)-1.96*SQRT(1/(C17) + 1/(D17)+1/(C16)+1/(D16)))</f>
        <v>3.7464625511337092E-2</v>
      </c>
      <c r="I16">
        <f>EXP(LOG(G16)+1.96*SQRT(1/(C17+0.5) + 1/(D17+0.5)+1/(C16+0.5)+1/(D16+0.5)))</f>
        <v>3.4909391744420288</v>
      </c>
    </row>
    <row r="17" spans="2:4" x14ac:dyDescent="0.35">
      <c r="B17" t="s">
        <v>181</v>
      </c>
      <c r="C17">
        <v>5</v>
      </c>
      <c r="D17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Tables</vt:lpstr>
      <vt:lpstr>OR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Vernooij, J.C.M. (Hans)</dc:creator>
  <cp:lastModifiedBy>Nes, A. van (Arie)</cp:lastModifiedBy>
  <dcterms:created xsi:type="dcterms:W3CDTF">2025-04-16T10:05:42Z</dcterms:created>
  <dcterms:modified xsi:type="dcterms:W3CDTF">2025-08-13T13:08:09Z</dcterms:modified>
</cp:coreProperties>
</file>