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hesis\Papers. Mine &amp; Others\My Papers\Molecular. Laying Hens CBD\My Paper\Veterinary Research\"/>
    </mc:Choice>
  </mc:AlternateContent>
  <bookViews>
    <workbookView xWindow="0" yWindow="0" windowWidth="12326" windowHeight="3540" firstSheet="2" activeTab="6"/>
  </bookViews>
  <sheets>
    <sheet name="Diet Information" sheetId="7" r:id="rId1"/>
    <sheet name="CBD. Group I" sheetId="3" r:id="rId2"/>
    <sheet name="CBD. Group II" sheetId="4" r:id="rId3"/>
    <sheet name="CBD. Group III" sheetId="5" r:id="rId4"/>
    <sheet name="Primers" sheetId="8" r:id="rId5"/>
    <sheet name="Body Weight (kg)" sheetId="1" r:id="rId6"/>
    <sheet name="Water Intake (ml)" sheetId="2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F9" i="5"/>
  <c r="D9" i="5"/>
  <c r="B9" i="5"/>
  <c r="H9" i="4"/>
  <c r="F9" i="4"/>
  <c r="D9" i="4"/>
  <c r="B9" i="4"/>
  <c r="H9" i="3"/>
  <c r="F9" i="3"/>
  <c r="D9" i="3"/>
  <c r="B9" i="3"/>
  <c r="I11" i="3" l="1"/>
  <c r="I10" i="5" l="1"/>
  <c r="I11" i="5" s="1"/>
  <c r="G10" i="5"/>
  <c r="G11" i="5" s="1"/>
  <c r="E10" i="5"/>
  <c r="E11" i="5" s="1"/>
  <c r="C10" i="5"/>
  <c r="C11" i="5" s="1"/>
  <c r="H7" i="5"/>
  <c r="H8" i="5" s="1"/>
  <c r="F7" i="5"/>
  <c r="F8" i="5" s="1"/>
  <c r="D7" i="5"/>
  <c r="D8" i="5" s="1"/>
  <c r="B7" i="5"/>
  <c r="B8" i="5" s="1"/>
  <c r="I10" i="4"/>
  <c r="I11" i="4" s="1"/>
  <c r="G10" i="4"/>
  <c r="G11" i="4" s="1"/>
  <c r="E10" i="4"/>
  <c r="E11" i="4" s="1"/>
  <c r="C10" i="4"/>
  <c r="C11" i="4" s="1"/>
  <c r="H7" i="4"/>
  <c r="H8" i="4" s="1"/>
  <c r="F7" i="4"/>
  <c r="F8" i="4" s="1"/>
  <c r="D7" i="4"/>
  <c r="D8" i="4" s="1"/>
  <c r="B7" i="4"/>
  <c r="B8" i="4" s="1"/>
  <c r="I10" i="3"/>
  <c r="H8" i="3"/>
  <c r="H7" i="3"/>
  <c r="G11" i="3"/>
  <c r="G10" i="3"/>
  <c r="F8" i="3"/>
  <c r="F7" i="3"/>
  <c r="E11" i="3"/>
  <c r="E10" i="3"/>
  <c r="D8" i="3"/>
  <c r="D7" i="3"/>
  <c r="C10" i="3"/>
  <c r="C11" i="3" s="1"/>
  <c r="B7" i="3"/>
  <c r="B8" i="3" s="1"/>
  <c r="L19" i="2"/>
  <c r="L20" i="2"/>
  <c r="L18" i="2"/>
  <c r="I18" i="2"/>
  <c r="I19" i="2"/>
  <c r="L13" i="2"/>
  <c r="L12" i="2"/>
  <c r="L11" i="2"/>
  <c r="L6" i="2"/>
  <c r="L5" i="2"/>
  <c r="L4" i="2"/>
  <c r="K6" i="2"/>
  <c r="K13" i="2" s="1"/>
  <c r="K20" i="2" s="1"/>
  <c r="K5" i="2"/>
  <c r="K4" i="2"/>
  <c r="K11" i="2" s="1"/>
  <c r="K18" i="2" s="1"/>
  <c r="J6" i="2"/>
  <c r="J13" i="2" s="1"/>
  <c r="J20" i="2" s="1"/>
  <c r="J5" i="2"/>
  <c r="J4" i="2"/>
  <c r="I6" i="2"/>
  <c r="I5" i="2"/>
  <c r="I12" i="2" s="1"/>
  <c r="I4" i="2"/>
  <c r="I13" i="2"/>
  <c r="I20" i="2" s="1"/>
  <c r="K12" i="2"/>
  <c r="K19" i="2" s="1"/>
  <c r="J12" i="2"/>
  <c r="J19" i="2" s="1"/>
  <c r="J11" i="2"/>
  <c r="J18" i="2" s="1"/>
  <c r="I11" i="2"/>
  <c r="H27" i="1"/>
  <c r="F27" i="1"/>
  <c r="D27" i="1"/>
  <c r="H15" i="1"/>
  <c r="F15" i="1"/>
  <c r="D15" i="1"/>
  <c r="H3" i="1"/>
  <c r="F3" i="1"/>
  <c r="D3" i="1"/>
</calcChain>
</file>

<file path=xl/sharedStrings.xml><?xml version="1.0" encoding="utf-8"?>
<sst xmlns="http://schemas.openxmlformats.org/spreadsheetml/2006/main" count="268" uniqueCount="115">
  <si>
    <t>Initial</t>
  </si>
  <si>
    <t>Middle</t>
  </si>
  <si>
    <t>Final</t>
  </si>
  <si>
    <t>Group</t>
  </si>
  <si>
    <t>Cage No.</t>
  </si>
  <si>
    <t>Average</t>
  </si>
  <si>
    <t>Average/ group</t>
  </si>
  <si>
    <t>I</t>
  </si>
  <si>
    <t>II</t>
  </si>
  <si>
    <t>III</t>
  </si>
  <si>
    <t>WI/bird/week (Liter)</t>
  </si>
  <si>
    <t>1st week</t>
  </si>
  <si>
    <t>2nd week</t>
  </si>
  <si>
    <t>13th week</t>
  </si>
  <si>
    <t>14th week</t>
  </si>
  <si>
    <t>Average (L)</t>
  </si>
  <si>
    <t>Average (ml)</t>
  </si>
  <si>
    <t>WI/day (ml)</t>
  </si>
  <si>
    <t>Body Weight (kg)</t>
  </si>
  <si>
    <t>Water Intake (mL/bird/day)</t>
  </si>
  <si>
    <t>Stock Solution Concentration (mg/mL)</t>
  </si>
  <si>
    <t>Target CBD Dose (mg/kg BW/day)</t>
  </si>
  <si>
    <t>Target CBD Amount per Bird (mg/day)</t>
  </si>
  <si>
    <t>CBD Concentration per Bird(ml/day)</t>
  </si>
  <si>
    <t>Actual CBD Intake per bird (mg/day)</t>
  </si>
  <si>
    <t>Actual CBD Intake per kg BW (mg/kg BW/day)</t>
  </si>
  <si>
    <t>Assumed (2nd week)</t>
  </si>
  <si>
    <t>Real (2nd week)</t>
  </si>
  <si>
    <t>Assumed (13th week)</t>
  </si>
  <si>
    <t>Real (13th week)</t>
  </si>
  <si>
    <t>Assumed (14th week)</t>
  </si>
  <si>
    <t>Real (14th week)</t>
  </si>
  <si>
    <t>-</t>
  </si>
  <si>
    <t>Assumed (1st week)</t>
  </si>
  <si>
    <t>Real (1st week)</t>
  </si>
  <si>
    <t>CBD Concentration in Drinking Water (mg/mL)</t>
  </si>
  <si>
    <t>Item</t>
  </si>
  <si>
    <t>Amount (%)</t>
  </si>
  <si>
    <t>Corn</t>
  </si>
  <si>
    <t>Wheat</t>
  </si>
  <si>
    <t>Triticale</t>
  </si>
  <si>
    <t>Post-extraction Rapeseed meal</t>
  </si>
  <si>
    <t>Post-extraction Soybean meal</t>
  </si>
  <si>
    <t>Calcium carbonate (limestone)</t>
  </si>
  <si>
    <t>Corn distillers dried grain</t>
  </si>
  <si>
    <t>Wheat bran</t>
  </si>
  <si>
    <t>Soybean oil</t>
  </si>
  <si>
    <t>Blood products- dried poultry hemoglobin</t>
  </si>
  <si>
    <t>Sodium chloride</t>
  </si>
  <si>
    <t>Sodium bicarbonate</t>
  </si>
  <si>
    <t>Monocalcium phosphate</t>
  </si>
  <si>
    <t>Premix1</t>
  </si>
  <si>
    <t xml:space="preserve">Composition of the 1 kg of premix: Vitamin A, 10000 IU; Vitamin D3, 3000 IU; Vitamin E, 14 IU; </t>
  </si>
  <si>
    <t xml:space="preserve">Copper (copper sulfate 5-hydrate), 10 mg; Iron (ferric sulfate monohydrate), 30 mg; </t>
  </si>
  <si>
    <t xml:space="preserve">Manganese (manganese oxide), 80 mg; Zinc (zinc sulfate monohydrate), 80 mg; </t>
  </si>
  <si>
    <t xml:space="preserve">Iodine (calcium iodine anhydrous), 1 mg; Selenium (sodium selenite), 0.25 mg; </t>
  </si>
  <si>
    <t>BHT (E321)1b, 1.04 mg; BHA (E320) 1b, 0.57 mg; Phytase, 900 OUT, Endo 1,4 beta-xylanase, 1500 VU.</t>
  </si>
  <si>
    <t>Value</t>
  </si>
  <si>
    <t>Crude protein (g/kg)- calculated</t>
  </si>
  <si>
    <t>Crude fiber (g/kg)- calculated</t>
  </si>
  <si>
    <t>Crude ash (g/kg)- calculated</t>
  </si>
  <si>
    <t>Crude fat (g/kg)- calculated</t>
  </si>
  <si>
    <t>Lysine (g/kg)- calculated</t>
  </si>
  <si>
    <t>Methionine (g/kg)- calculated</t>
  </si>
  <si>
    <t>Total Ca (g/kg)- calculated</t>
  </si>
  <si>
    <t>Total P (g/kg)- calculated</t>
  </si>
  <si>
    <t>ME for layers (kcal/kg)- calculated</t>
  </si>
  <si>
    <t>The nutrient composition was calculated based on CVB norms + enzyme (xylanase)</t>
  </si>
  <si>
    <t>Table S1. Nutritional value of the diet</t>
  </si>
  <si>
    <t>Table S2. Feed Composition</t>
  </si>
  <si>
    <t>Table S3. CBD Solution Assessment (Group I)</t>
  </si>
  <si>
    <t>Table S4. CBD Solution Assessment (Group II)</t>
  </si>
  <si>
    <t>Table S5. CBD Solution Assessment (Group III)</t>
  </si>
  <si>
    <t>Transcript full name</t>
  </si>
  <si>
    <t>Gene abbreviation</t>
  </si>
  <si>
    <t>Sequence 5’-3’</t>
  </si>
  <si>
    <t>Locus</t>
  </si>
  <si>
    <t>Product length</t>
  </si>
  <si>
    <t>Ref. number</t>
  </si>
  <si>
    <t>Peroxisome proliferator-activated receptor gamma</t>
  </si>
  <si>
    <t>TCCCTCTGACCAAAGCCAAG</t>
  </si>
  <si>
    <t>741-760</t>
  </si>
  <si>
    <t xml:space="preserve">NM_001397666.1 </t>
  </si>
  <si>
    <t>TGACATCGCTGGAAAATGCG</t>
  </si>
  <si>
    <t>902-921</t>
  </si>
  <si>
    <t>Fatty acid desaturase 1</t>
  </si>
  <si>
    <t>FADS1</t>
  </si>
  <si>
    <t>TCCTCTTCTCTGCGTTGCTTC</t>
  </si>
  <si>
    <t>719-739</t>
  </si>
  <si>
    <t xml:space="preserve">XM_421052.7 </t>
  </si>
  <si>
    <t>AAGCAGTTGGGTTTCGCGT</t>
  </si>
  <si>
    <t>899-917</t>
  </si>
  <si>
    <t>Fatty acid desaturase 2</t>
  </si>
  <si>
    <t>FADS2</t>
  </si>
  <si>
    <t>CCTTGGCGAAAGTCAGCCTA</t>
  </si>
  <si>
    <t>917-936</t>
  </si>
  <si>
    <t>NM_001160428.3</t>
  </si>
  <si>
    <t>CCTGCGCTTGATCATGGTTG</t>
  </si>
  <si>
    <t>1051-1070</t>
  </si>
  <si>
    <t>Beta-actin</t>
  </si>
  <si>
    <t>ACTB</t>
  </si>
  <si>
    <t>CTCTGACTGACCGCGTTACT</t>
  </si>
  <si>
    <t>68-87</t>
  </si>
  <si>
    <t>NM_205518.2</t>
  </si>
  <si>
    <t>TCTGGCCCATACCAACCATC</t>
  </si>
  <si>
    <t>229-248</t>
  </si>
  <si>
    <t>Glyceraldehyde-3-phosphate dehydrogenase</t>
  </si>
  <si>
    <t>GAPDH</t>
  </si>
  <si>
    <t>GGGCACGCCATCACTATCTT</t>
  </si>
  <si>
    <t>262-281</t>
  </si>
  <si>
    <t>NM_204305.2</t>
  </si>
  <si>
    <t>TCACAAACATGGGGGCATCA</t>
  </si>
  <si>
    <t>429-448</t>
  </si>
  <si>
    <t>Table S6. Primers Sequence</t>
  </si>
  <si>
    <t>PPAR-γ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</si>
</sst>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0" borderId="0" xfId="0" applyNumberFormat="1" applyFont="1"/>
    <xf numFmtId="0" fontId="3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0" fillId="0" borderId="0" xfId="0" applyNumberFormat="1"/>
    <xf numFmtId="0" fontId="1" fillId="0" borderId="0" xfId="0" applyFont="1"/>
    <xf numFmtId="0" fontId="3" fillId="7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2" fillId="4" borderId="0" xfId="0" applyFont="1" applyFill="1" applyAlignment="1">
      <alignment horizontal="center"/>
    </xf>
    <xf numFmtId="0" fontId="4" fillId="1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/>
    <xf numFmtId="0" fontId="2" fillId="8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F7" sqref="F7"/>
    </sheetView>
  </sheetViews>
  <sheetFormatPr defaultRowHeight="14.6" x14ac:dyDescent="0.4"/>
  <cols>
    <col min="1" max="1" width="41.23046875" customWidth="1"/>
    <col min="6" max="6" width="9.23046875" customWidth="1"/>
    <col min="7" max="7" width="37.765625" customWidth="1"/>
    <col min="8" max="8" width="12.3046875" customWidth="1"/>
  </cols>
  <sheetData>
    <row r="1" spans="1:9" x14ac:dyDescent="0.4">
      <c r="A1" s="21" t="s">
        <v>68</v>
      </c>
      <c r="B1" s="21"/>
      <c r="F1" s="22"/>
      <c r="G1" s="24" t="s">
        <v>69</v>
      </c>
      <c r="H1" s="21"/>
      <c r="I1" s="23"/>
    </row>
    <row r="2" spans="1:9" x14ac:dyDescent="0.4">
      <c r="A2" s="29" t="s">
        <v>36</v>
      </c>
      <c r="B2" s="30" t="s">
        <v>57</v>
      </c>
      <c r="G2" s="29" t="s">
        <v>36</v>
      </c>
      <c r="H2" s="30" t="s">
        <v>37</v>
      </c>
    </row>
    <row r="3" spans="1:9" x14ac:dyDescent="0.4">
      <c r="A3" s="31" t="s">
        <v>66</v>
      </c>
      <c r="B3" s="32">
        <v>2748</v>
      </c>
      <c r="G3" s="31" t="s">
        <v>38</v>
      </c>
      <c r="H3" s="32">
        <v>29.91</v>
      </c>
    </row>
    <row r="4" spans="1:9" x14ac:dyDescent="0.4">
      <c r="A4" s="31" t="s">
        <v>58</v>
      </c>
      <c r="B4" s="32">
        <v>167.79</v>
      </c>
      <c r="G4" s="31" t="s">
        <v>39</v>
      </c>
      <c r="H4" s="32">
        <v>15.8</v>
      </c>
    </row>
    <row r="5" spans="1:9" x14ac:dyDescent="0.4">
      <c r="A5" s="31" t="s">
        <v>59</v>
      </c>
      <c r="B5" s="32">
        <v>42.91</v>
      </c>
      <c r="G5" s="31" t="s">
        <v>40</v>
      </c>
      <c r="H5" s="32">
        <v>13</v>
      </c>
    </row>
    <row r="6" spans="1:9" x14ac:dyDescent="0.4">
      <c r="A6" s="31" t="s">
        <v>60</v>
      </c>
      <c r="B6" s="32">
        <v>117.52</v>
      </c>
      <c r="G6" s="31" t="s">
        <v>41</v>
      </c>
      <c r="H6" s="32">
        <v>12</v>
      </c>
    </row>
    <row r="7" spans="1:9" x14ac:dyDescent="0.4">
      <c r="A7" s="31" t="s">
        <v>61</v>
      </c>
      <c r="B7" s="32">
        <v>45.33</v>
      </c>
      <c r="G7" s="31" t="s">
        <v>42</v>
      </c>
      <c r="H7" s="32">
        <v>9.8000000000000007</v>
      </c>
    </row>
    <row r="8" spans="1:9" x14ac:dyDescent="0.4">
      <c r="A8" s="31" t="s">
        <v>62</v>
      </c>
      <c r="B8" s="32">
        <v>8.11</v>
      </c>
      <c r="G8" s="31" t="s">
        <v>43</v>
      </c>
      <c r="H8" s="32">
        <v>8.89</v>
      </c>
    </row>
    <row r="9" spans="1:9" x14ac:dyDescent="0.4">
      <c r="A9" s="31" t="s">
        <v>63</v>
      </c>
      <c r="B9" s="32">
        <v>3.74</v>
      </c>
      <c r="G9" s="31" t="s">
        <v>44</v>
      </c>
      <c r="H9" s="32">
        <v>5</v>
      </c>
    </row>
    <row r="10" spans="1:9" x14ac:dyDescent="0.4">
      <c r="A10" s="31" t="s">
        <v>64</v>
      </c>
      <c r="B10" s="32">
        <v>35.979999999999997</v>
      </c>
      <c r="G10" s="31" t="s">
        <v>45</v>
      </c>
      <c r="H10" s="32">
        <v>2.2000000000000002</v>
      </c>
    </row>
    <row r="11" spans="1:9" x14ac:dyDescent="0.4">
      <c r="A11" s="33" t="s">
        <v>65</v>
      </c>
      <c r="B11" s="34">
        <v>4.79</v>
      </c>
      <c r="G11" s="31" t="s">
        <v>46</v>
      </c>
      <c r="H11" s="32">
        <v>1.9</v>
      </c>
    </row>
    <row r="12" spans="1:9" x14ac:dyDescent="0.4">
      <c r="A12" s="2"/>
      <c r="B12" s="2"/>
      <c r="G12" s="31" t="s">
        <v>47</v>
      </c>
      <c r="H12" s="32">
        <v>0.5</v>
      </c>
    </row>
    <row r="13" spans="1:9" x14ac:dyDescent="0.4">
      <c r="G13" s="31" t="s">
        <v>48</v>
      </c>
      <c r="H13" s="32">
        <v>0.24</v>
      </c>
    </row>
    <row r="14" spans="1:9" x14ac:dyDescent="0.4">
      <c r="A14" t="s">
        <v>67</v>
      </c>
      <c r="G14" s="31" t="s">
        <v>49</v>
      </c>
      <c r="H14" s="32">
        <v>0.13</v>
      </c>
    </row>
    <row r="15" spans="1:9" x14ac:dyDescent="0.4">
      <c r="G15" s="31" t="s">
        <v>50</v>
      </c>
      <c r="H15" s="32">
        <v>0.12</v>
      </c>
    </row>
    <row r="16" spans="1:9" x14ac:dyDescent="0.4">
      <c r="G16" s="33" t="s">
        <v>51</v>
      </c>
      <c r="H16" s="34">
        <v>0.51</v>
      </c>
    </row>
    <row r="19" spans="7:7" x14ac:dyDescent="0.4">
      <c r="G19" t="s">
        <v>52</v>
      </c>
    </row>
    <row r="20" spans="7:7" x14ac:dyDescent="0.4">
      <c r="G20" t="s">
        <v>53</v>
      </c>
    </row>
    <row r="21" spans="7:7" x14ac:dyDescent="0.4">
      <c r="G21" t="s">
        <v>54</v>
      </c>
    </row>
    <row r="22" spans="7:7" x14ac:dyDescent="0.4">
      <c r="G22" t="s">
        <v>55</v>
      </c>
    </row>
    <row r="23" spans="7:7" x14ac:dyDescent="0.4">
      <c r="G23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2" sqref="A2"/>
    </sheetView>
  </sheetViews>
  <sheetFormatPr defaultRowHeight="14.6" x14ac:dyDescent="0.4"/>
  <cols>
    <col min="1" max="1" width="52.3828125" customWidth="1"/>
    <col min="2" max="2" width="18.07421875" customWidth="1"/>
    <col min="3" max="3" width="14.53515625" customWidth="1"/>
    <col min="4" max="4" width="21.921875" customWidth="1"/>
    <col min="5" max="5" width="18.3828125" customWidth="1"/>
    <col min="6" max="6" width="20.69140625" customWidth="1"/>
    <col min="7" max="7" width="17.07421875" customWidth="1"/>
    <col min="8" max="8" width="20.61328125" customWidth="1"/>
    <col min="9" max="9" width="16.53515625" customWidth="1"/>
  </cols>
  <sheetData>
    <row r="1" spans="1:9" ht="15.9" x14ac:dyDescent="0.45">
      <c r="A1" s="25" t="s">
        <v>70</v>
      </c>
    </row>
    <row r="2" spans="1:9" ht="15.9" x14ac:dyDescent="0.45">
      <c r="A2" s="35"/>
      <c r="B2" s="36" t="s">
        <v>33</v>
      </c>
      <c r="C2" s="37" t="s">
        <v>34</v>
      </c>
      <c r="D2" s="36" t="s">
        <v>26</v>
      </c>
      <c r="E2" s="37" t="s">
        <v>27</v>
      </c>
      <c r="F2" s="36" t="s">
        <v>28</v>
      </c>
      <c r="G2" s="37" t="s">
        <v>29</v>
      </c>
      <c r="H2" s="36" t="s">
        <v>30</v>
      </c>
      <c r="I2" s="38" t="s">
        <v>31</v>
      </c>
    </row>
    <row r="3" spans="1:9" ht="15.9" x14ac:dyDescent="0.45">
      <c r="A3" s="39" t="s">
        <v>18</v>
      </c>
      <c r="B3" s="40">
        <v>1.8</v>
      </c>
      <c r="C3" s="40">
        <v>1.7</v>
      </c>
      <c r="D3" s="40">
        <v>1.7</v>
      </c>
      <c r="E3" s="40">
        <v>1.7</v>
      </c>
      <c r="F3" s="40">
        <v>1.8</v>
      </c>
      <c r="G3" s="40">
        <v>1.8</v>
      </c>
      <c r="H3" s="40">
        <v>1.8</v>
      </c>
      <c r="I3" s="41">
        <v>1.8</v>
      </c>
    </row>
    <row r="4" spans="1:9" ht="15.9" x14ac:dyDescent="0.45">
      <c r="A4" s="39" t="s">
        <v>19</v>
      </c>
      <c r="B4" s="40">
        <v>250</v>
      </c>
      <c r="C4" s="40">
        <v>254</v>
      </c>
      <c r="D4" s="40">
        <v>250</v>
      </c>
      <c r="E4" s="40">
        <v>242</v>
      </c>
      <c r="F4" s="40">
        <v>250</v>
      </c>
      <c r="G4" s="40">
        <v>212</v>
      </c>
      <c r="H4" s="40">
        <v>250</v>
      </c>
      <c r="I4" s="41">
        <v>212</v>
      </c>
    </row>
    <row r="5" spans="1:9" ht="15.9" x14ac:dyDescent="0.45">
      <c r="A5" s="39" t="s">
        <v>20</v>
      </c>
      <c r="B5" s="40">
        <v>100</v>
      </c>
      <c r="C5" s="40">
        <v>99.85</v>
      </c>
      <c r="D5" s="40">
        <v>100</v>
      </c>
      <c r="E5" s="40">
        <v>99.85</v>
      </c>
      <c r="F5" s="40">
        <v>100</v>
      </c>
      <c r="G5" s="40">
        <v>99.77</v>
      </c>
      <c r="H5" s="40">
        <v>100</v>
      </c>
      <c r="I5" s="41">
        <v>99.77</v>
      </c>
    </row>
    <row r="6" spans="1:9" ht="15.9" x14ac:dyDescent="0.45">
      <c r="A6" s="39" t="s">
        <v>21</v>
      </c>
      <c r="B6" s="40">
        <v>20</v>
      </c>
      <c r="C6" s="40"/>
      <c r="D6" s="40">
        <v>20</v>
      </c>
      <c r="E6" s="40"/>
      <c r="F6" s="40">
        <v>20</v>
      </c>
      <c r="G6" s="42"/>
      <c r="H6" s="40">
        <v>20</v>
      </c>
      <c r="I6" s="43"/>
    </row>
    <row r="7" spans="1:9" ht="15.9" x14ac:dyDescent="0.45">
      <c r="A7" s="39" t="s">
        <v>22</v>
      </c>
      <c r="B7" s="40">
        <f>B6*B3</f>
        <v>36</v>
      </c>
      <c r="C7" s="40"/>
      <c r="D7" s="40">
        <f>D6*D3</f>
        <v>34</v>
      </c>
      <c r="E7" s="40"/>
      <c r="F7" s="40">
        <f>F6*F3</f>
        <v>36</v>
      </c>
      <c r="G7" s="42"/>
      <c r="H7" s="40">
        <f>H6*H3</f>
        <v>36</v>
      </c>
      <c r="I7" s="43"/>
    </row>
    <row r="8" spans="1:9" ht="15.9" x14ac:dyDescent="0.45">
      <c r="A8" s="39" t="s">
        <v>23</v>
      </c>
      <c r="B8" s="40">
        <f>B7/B5</f>
        <v>0.36</v>
      </c>
      <c r="C8" s="40"/>
      <c r="D8" s="40">
        <f>D7/D5</f>
        <v>0.34</v>
      </c>
      <c r="E8" s="40"/>
      <c r="F8" s="40">
        <f>F7/F5</f>
        <v>0.36</v>
      </c>
      <c r="G8" s="42"/>
      <c r="H8" s="40">
        <f>H7/H5</f>
        <v>0.36</v>
      </c>
      <c r="I8" s="43"/>
    </row>
    <row r="9" spans="1:9" ht="15.9" x14ac:dyDescent="0.45">
      <c r="A9" s="39" t="s">
        <v>35</v>
      </c>
      <c r="B9" s="44">
        <f>(B6*B3)/B4</f>
        <v>0.14399999999999999</v>
      </c>
      <c r="C9" s="44">
        <v>0.16900000000000001</v>
      </c>
      <c r="D9" s="44">
        <f>(D6*D3)/D4</f>
        <v>0.13600000000000001</v>
      </c>
      <c r="E9" s="44">
        <v>0.16800000000000001</v>
      </c>
      <c r="F9" s="44">
        <f>(F6*F3)/F4</f>
        <v>0.14399999999999999</v>
      </c>
      <c r="G9" s="44">
        <v>0.17100000000000001</v>
      </c>
      <c r="H9" s="44">
        <f>(H6*H3)/H4</f>
        <v>0.14399999999999999</v>
      </c>
      <c r="I9" s="45">
        <v>0.17</v>
      </c>
    </row>
    <row r="10" spans="1:9" ht="15.9" x14ac:dyDescent="0.45">
      <c r="A10" s="39" t="s">
        <v>24</v>
      </c>
      <c r="B10" s="40" t="s">
        <v>32</v>
      </c>
      <c r="C10" s="46">
        <f>C9*C4</f>
        <v>42.926000000000002</v>
      </c>
      <c r="D10" s="40" t="s">
        <v>32</v>
      </c>
      <c r="E10" s="46">
        <f>E9*E4</f>
        <v>40.656000000000006</v>
      </c>
      <c r="F10" s="40" t="s">
        <v>32</v>
      </c>
      <c r="G10" s="46">
        <f>G9*G4</f>
        <v>36.252000000000002</v>
      </c>
      <c r="H10" s="47" t="s">
        <v>32</v>
      </c>
      <c r="I10" s="41">
        <f>I9*I4</f>
        <v>36.04</v>
      </c>
    </row>
    <row r="11" spans="1:9" ht="15.9" x14ac:dyDescent="0.45">
      <c r="A11" s="48" t="s">
        <v>25</v>
      </c>
      <c r="B11" s="49" t="s">
        <v>32</v>
      </c>
      <c r="C11" s="50">
        <f>C10/C3</f>
        <v>25.250588235294121</v>
      </c>
      <c r="D11" s="49" t="s">
        <v>32</v>
      </c>
      <c r="E11" s="50">
        <f>E10/E3</f>
        <v>23.915294117647061</v>
      </c>
      <c r="F11" s="49" t="s">
        <v>32</v>
      </c>
      <c r="G11" s="50">
        <f>G10/G3</f>
        <v>20.14</v>
      </c>
      <c r="H11" s="51" t="s">
        <v>32</v>
      </c>
      <c r="I11" s="52">
        <f>I10/I3</f>
        <v>20.022222222222222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2" sqref="A2:I11"/>
    </sheetView>
  </sheetViews>
  <sheetFormatPr defaultRowHeight="14.6" x14ac:dyDescent="0.4"/>
  <cols>
    <col min="1" max="1" width="50.53515625" customWidth="1"/>
    <col min="2" max="2" width="19.23046875" customWidth="1"/>
    <col min="3" max="3" width="16.3046875" customWidth="1"/>
    <col min="4" max="4" width="20.765625" customWidth="1"/>
    <col min="5" max="5" width="17.4609375" customWidth="1"/>
    <col min="6" max="6" width="21" customWidth="1"/>
    <col min="7" max="7" width="17.53515625" customWidth="1"/>
    <col min="8" max="8" width="20.3828125" customWidth="1"/>
    <col min="9" max="9" width="17.69140625" customWidth="1"/>
  </cols>
  <sheetData>
    <row r="1" spans="1:9" ht="15.9" x14ac:dyDescent="0.45">
      <c r="A1" s="25" t="s">
        <v>71</v>
      </c>
    </row>
    <row r="2" spans="1:9" ht="15.9" x14ac:dyDescent="0.45">
      <c r="A2" s="53"/>
      <c r="B2" s="36" t="s">
        <v>33</v>
      </c>
      <c r="C2" s="37" t="s">
        <v>34</v>
      </c>
      <c r="D2" s="36" t="s">
        <v>26</v>
      </c>
      <c r="E2" s="37" t="s">
        <v>27</v>
      </c>
      <c r="F2" s="36" t="s">
        <v>28</v>
      </c>
      <c r="G2" s="37" t="s">
        <v>29</v>
      </c>
      <c r="H2" s="36" t="s">
        <v>30</v>
      </c>
      <c r="I2" s="38" t="s">
        <v>31</v>
      </c>
    </row>
    <row r="3" spans="1:9" ht="15.9" x14ac:dyDescent="0.45">
      <c r="A3" s="39" t="s">
        <v>18</v>
      </c>
      <c r="B3" s="40">
        <v>1.8</v>
      </c>
      <c r="C3" s="40">
        <v>1.7</v>
      </c>
      <c r="D3" s="40">
        <v>1.7</v>
      </c>
      <c r="E3" s="40">
        <v>1.7</v>
      </c>
      <c r="F3" s="40">
        <v>1.7</v>
      </c>
      <c r="G3" s="40">
        <v>1.7</v>
      </c>
      <c r="H3" s="40">
        <v>1.7</v>
      </c>
      <c r="I3" s="41">
        <v>1.7</v>
      </c>
    </row>
    <row r="4" spans="1:9" ht="15.9" x14ac:dyDescent="0.45">
      <c r="A4" s="39" t="s">
        <v>19</v>
      </c>
      <c r="B4" s="40">
        <v>250</v>
      </c>
      <c r="C4" s="40">
        <v>255</v>
      </c>
      <c r="D4" s="40">
        <v>250</v>
      </c>
      <c r="E4" s="40">
        <v>240</v>
      </c>
      <c r="F4" s="40">
        <v>250</v>
      </c>
      <c r="G4" s="40">
        <v>209</v>
      </c>
      <c r="H4" s="40">
        <v>250</v>
      </c>
      <c r="I4" s="41">
        <v>205</v>
      </c>
    </row>
    <row r="5" spans="1:9" ht="15.9" x14ac:dyDescent="0.45">
      <c r="A5" s="39" t="s">
        <v>20</v>
      </c>
      <c r="B5" s="40">
        <v>100</v>
      </c>
      <c r="C5" s="40">
        <v>99.85</v>
      </c>
      <c r="D5" s="40">
        <v>100</v>
      </c>
      <c r="E5" s="40">
        <v>99.85</v>
      </c>
      <c r="F5" s="40">
        <v>100</v>
      </c>
      <c r="G5" s="40">
        <v>99.77</v>
      </c>
      <c r="H5" s="40">
        <v>100</v>
      </c>
      <c r="I5" s="41">
        <v>99.77</v>
      </c>
    </row>
    <row r="6" spans="1:9" ht="15.9" x14ac:dyDescent="0.45">
      <c r="A6" s="39" t="s">
        <v>21</v>
      </c>
      <c r="B6" s="40">
        <v>40</v>
      </c>
      <c r="C6" s="40"/>
      <c r="D6" s="40">
        <v>40</v>
      </c>
      <c r="E6" s="40"/>
      <c r="F6" s="40">
        <v>40</v>
      </c>
      <c r="G6" s="42"/>
      <c r="H6" s="40">
        <v>40</v>
      </c>
      <c r="I6" s="43"/>
    </row>
    <row r="7" spans="1:9" ht="15.9" x14ac:dyDescent="0.45">
      <c r="A7" s="39" t="s">
        <v>22</v>
      </c>
      <c r="B7" s="40">
        <f>B6*B3</f>
        <v>72</v>
      </c>
      <c r="C7" s="40"/>
      <c r="D7" s="40">
        <f>D6*D3</f>
        <v>68</v>
      </c>
      <c r="E7" s="40"/>
      <c r="F7" s="40">
        <f>F6*F3</f>
        <v>68</v>
      </c>
      <c r="G7" s="42"/>
      <c r="H7" s="40">
        <f>H6*H3</f>
        <v>68</v>
      </c>
      <c r="I7" s="43"/>
    </row>
    <row r="8" spans="1:9" ht="15.9" x14ac:dyDescent="0.45">
      <c r="A8" s="39" t="s">
        <v>23</v>
      </c>
      <c r="B8" s="40">
        <f>B7/B5</f>
        <v>0.72</v>
      </c>
      <c r="C8" s="40"/>
      <c r="D8" s="40">
        <f>D7/D5</f>
        <v>0.68</v>
      </c>
      <c r="E8" s="40"/>
      <c r="F8" s="40">
        <f>F7/F5</f>
        <v>0.68</v>
      </c>
      <c r="G8" s="42"/>
      <c r="H8" s="40">
        <f>H7/H5</f>
        <v>0.68</v>
      </c>
      <c r="I8" s="43"/>
    </row>
    <row r="9" spans="1:9" ht="15.9" x14ac:dyDescent="0.45">
      <c r="A9" s="39" t="s">
        <v>35</v>
      </c>
      <c r="B9" s="44">
        <f>(B6*B3)/B4</f>
        <v>0.28799999999999998</v>
      </c>
      <c r="C9" s="44">
        <v>0.318</v>
      </c>
      <c r="D9" s="44">
        <f>(D6*D3)/D4</f>
        <v>0.27200000000000002</v>
      </c>
      <c r="E9" s="44">
        <v>0.31900000000000001</v>
      </c>
      <c r="F9" s="44">
        <f>(F6*F3)/F4</f>
        <v>0.27200000000000002</v>
      </c>
      <c r="G9" s="44">
        <v>0.32100000000000001</v>
      </c>
      <c r="H9" s="44">
        <f>(H6*H3)/H4</f>
        <v>0.27200000000000002</v>
      </c>
      <c r="I9" s="45">
        <v>0.32</v>
      </c>
    </row>
    <row r="10" spans="1:9" ht="15.9" x14ac:dyDescent="0.45">
      <c r="A10" s="39" t="s">
        <v>24</v>
      </c>
      <c r="B10" s="40" t="s">
        <v>32</v>
      </c>
      <c r="C10" s="46">
        <f>C9*C4</f>
        <v>81.09</v>
      </c>
      <c r="D10" s="40"/>
      <c r="E10" s="46">
        <f>E9*E4</f>
        <v>76.56</v>
      </c>
      <c r="F10" s="47" t="s">
        <v>32</v>
      </c>
      <c r="G10" s="46">
        <f>G9*G4</f>
        <v>67.088999999999999</v>
      </c>
      <c r="H10" s="47" t="s">
        <v>32</v>
      </c>
      <c r="I10" s="41">
        <f>I9*I4</f>
        <v>65.599999999999994</v>
      </c>
    </row>
    <row r="11" spans="1:9" ht="15.9" x14ac:dyDescent="0.45">
      <c r="A11" s="48" t="s">
        <v>25</v>
      </c>
      <c r="B11" s="49" t="s">
        <v>32</v>
      </c>
      <c r="C11" s="50">
        <f>C10/C3</f>
        <v>47.7</v>
      </c>
      <c r="D11" s="49"/>
      <c r="E11" s="50">
        <f>E10/E3</f>
        <v>45.035294117647062</v>
      </c>
      <c r="F11" s="51" t="s">
        <v>32</v>
      </c>
      <c r="G11" s="50">
        <f>G10/G3</f>
        <v>39.464117647058821</v>
      </c>
      <c r="H11" s="51" t="s">
        <v>32</v>
      </c>
      <c r="I11" s="52">
        <f>I10/I3</f>
        <v>38.588235294117645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2" sqref="A2:I11"/>
    </sheetView>
  </sheetViews>
  <sheetFormatPr defaultRowHeight="14.6" x14ac:dyDescent="0.4"/>
  <cols>
    <col min="1" max="1" width="49.765625" customWidth="1"/>
    <col min="2" max="2" width="19.61328125" customWidth="1"/>
    <col min="3" max="3" width="17.84375" customWidth="1"/>
    <col min="4" max="4" width="19.07421875" customWidth="1"/>
    <col min="5" max="5" width="17.3046875" customWidth="1"/>
    <col min="6" max="6" width="19.53515625" customWidth="1"/>
    <col min="7" max="7" width="16.23046875" customWidth="1"/>
    <col min="8" max="8" width="20" customWidth="1"/>
    <col min="9" max="9" width="19.69140625" customWidth="1"/>
  </cols>
  <sheetData>
    <row r="1" spans="1:9" ht="15.9" x14ac:dyDescent="0.45">
      <c r="A1" s="25" t="s">
        <v>72</v>
      </c>
    </row>
    <row r="2" spans="1:9" ht="15.9" x14ac:dyDescent="0.45">
      <c r="A2" s="53"/>
      <c r="B2" s="36" t="s">
        <v>33</v>
      </c>
      <c r="C2" s="37" t="s">
        <v>34</v>
      </c>
      <c r="D2" s="36" t="s">
        <v>26</v>
      </c>
      <c r="E2" s="37" t="s">
        <v>27</v>
      </c>
      <c r="F2" s="36" t="s">
        <v>28</v>
      </c>
      <c r="G2" s="37" t="s">
        <v>29</v>
      </c>
      <c r="H2" s="36" t="s">
        <v>30</v>
      </c>
      <c r="I2" s="38" t="s">
        <v>31</v>
      </c>
    </row>
    <row r="3" spans="1:9" ht="15.9" x14ac:dyDescent="0.45">
      <c r="A3" s="39" t="s">
        <v>18</v>
      </c>
      <c r="B3" s="40">
        <v>1.8</v>
      </c>
      <c r="C3" s="40">
        <v>1.7</v>
      </c>
      <c r="D3" s="40">
        <v>1.7</v>
      </c>
      <c r="E3" s="40">
        <v>1.7</v>
      </c>
      <c r="F3" s="40">
        <v>1.7</v>
      </c>
      <c r="G3" s="40">
        <v>1.7</v>
      </c>
      <c r="H3" s="40">
        <v>1.7</v>
      </c>
      <c r="I3" s="41">
        <v>1.7</v>
      </c>
    </row>
    <row r="4" spans="1:9" ht="15.9" x14ac:dyDescent="0.45">
      <c r="A4" s="39" t="s">
        <v>19</v>
      </c>
      <c r="B4" s="40">
        <v>250</v>
      </c>
      <c r="C4" s="40">
        <v>239</v>
      </c>
      <c r="D4" s="40">
        <v>250</v>
      </c>
      <c r="E4" s="40">
        <v>235</v>
      </c>
      <c r="F4" s="40">
        <v>250</v>
      </c>
      <c r="G4" s="40">
        <v>212</v>
      </c>
      <c r="H4" s="40">
        <v>250</v>
      </c>
      <c r="I4" s="41">
        <v>199</v>
      </c>
    </row>
    <row r="5" spans="1:9" ht="15.9" x14ac:dyDescent="0.45">
      <c r="A5" s="39" t="s">
        <v>20</v>
      </c>
      <c r="B5" s="40">
        <v>100</v>
      </c>
      <c r="C5" s="40">
        <v>99.85</v>
      </c>
      <c r="D5" s="40">
        <v>100</v>
      </c>
      <c r="E5" s="40">
        <v>99.85</v>
      </c>
      <c r="F5" s="40">
        <v>100</v>
      </c>
      <c r="G5" s="40">
        <v>99.77</v>
      </c>
      <c r="H5" s="40">
        <v>100</v>
      </c>
      <c r="I5" s="41">
        <v>99.77</v>
      </c>
    </row>
    <row r="6" spans="1:9" ht="15.9" x14ac:dyDescent="0.45">
      <c r="A6" s="39" t="s">
        <v>21</v>
      </c>
      <c r="B6" s="40">
        <v>80</v>
      </c>
      <c r="C6" s="40"/>
      <c r="D6" s="40">
        <v>80</v>
      </c>
      <c r="E6" s="40"/>
      <c r="F6" s="40">
        <v>80</v>
      </c>
      <c r="G6" s="42"/>
      <c r="H6" s="40">
        <v>80</v>
      </c>
      <c r="I6" s="43"/>
    </row>
    <row r="7" spans="1:9" ht="15.9" x14ac:dyDescent="0.45">
      <c r="A7" s="39" t="s">
        <v>22</v>
      </c>
      <c r="B7" s="40">
        <f>B6*B3</f>
        <v>144</v>
      </c>
      <c r="C7" s="40"/>
      <c r="D7" s="40">
        <f>D6*D3</f>
        <v>136</v>
      </c>
      <c r="E7" s="40"/>
      <c r="F7" s="40">
        <f>F6*F3</f>
        <v>136</v>
      </c>
      <c r="G7" s="42"/>
      <c r="H7" s="40">
        <f>H6*H3</f>
        <v>136</v>
      </c>
      <c r="I7" s="43"/>
    </row>
    <row r="8" spans="1:9" ht="15.9" x14ac:dyDescent="0.45">
      <c r="A8" s="39" t="s">
        <v>23</v>
      </c>
      <c r="B8" s="40">
        <f>B7/B5</f>
        <v>1.44</v>
      </c>
      <c r="C8" s="40"/>
      <c r="D8" s="40">
        <f>D7/D5</f>
        <v>1.36</v>
      </c>
      <c r="E8" s="40"/>
      <c r="F8" s="40">
        <f>F7/F5</f>
        <v>1.36</v>
      </c>
      <c r="G8" s="42"/>
      <c r="H8" s="40">
        <f>H7/H5</f>
        <v>1.36</v>
      </c>
      <c r="I8" s="43"/>
    </row>
    <row r="9" spans="1:9" ht="15.9" x14ac:dyDescent="0.45">
      <c r="A9" s="39" t="s">
        <v>35</v>
      </c>
      <c r="B9" s="44">
        <f>(B6*B3)/B4</f>
        <v>0.57599999999999996</v>
      </c>
      <c r="C9" s="44">
        <v>0.58099999999999996</v>
      </c>
      <c r="D9" s="44">
        <f>(D6*D3)/D4</f>
        <v>0.54400000000000004</v>
      </c>
      <c r="E9" s="44">
        <v>0.58099999999999996</v>
      </c>
      <c r="F9" s="44">
        <f>(F6*F3)/F4</f>
        <v>0.54400000000000004</v>
      </c>
      <c r="G9" s="44">
        <v>0.58299999999999996</v>
      </c>
      <c r="H9" s="44">
        <f>(H6*H3)/H4</f>
        <v>0.54400000000000004</v>
      </c>
      <c r="I9" s="45">
        <v>0.58199999999999996</v>
      </c>
    </row>
    <row r="10" spans="1:9" ht="15.9" x14ac:dyDescent="0.45">
      <c r="A10" s="39" t="s">
        <v>24</v>
      </c>
      <c r="B10" s="40" t="s">
        <v>32</v>
      </c>
      <c r="C10" s="46">
        <f>C9*C4</f>
        <v>138.85899999999998</v>
      </c>
      <c r="D10" s="40" t="s">
        <v>32</v>
      </c>
      <c r="E10" s="46">
        <f>E9*E4</f>
        <v>136.535</v>
      </c>
      <c r="F10" s="40" t="s">
        <v>32</v>
      </c>
      <c r="G10" s="46">
        <f>G9*G4</f>
        <v>123.59599999999999</v>
      </c>
      <c r="H10" s="42"/>
      <c r="I10" s="41">
        <f>I9*I4</f>
        <v>115.818</v>
      </c>
    </row>
    <row r="11" spans="1:9" ht="15.9" x14ac:dyDescent="0.45">
      <c r="A11" s="48" t="s">
        <v>25</v>
      </c>
      <c r="B11" s="49" t="s">
        <v>32</v>
      </c>
      <c r="C11" s="50">
        <f>C10/C3</f>
        <v>81.681764705882344</v>
      </c>
      <c r="D11" s="49" t="s">
        <v>32</v>
      </c>
      <c r="E11" s="50">
        <f>E10/E3</f>
        <v>80.314705882352939</v>
      </c>
      <c r="F11" s="49" t="s">
        <v>32</v>
      </c>
      <c r="G11" s="50">
        <f>G10/G3</f>
        <v>72.703529411764706</v>
      </c>
      <c r="H11" s="54"/>
      <c r="I11" s="52">
        <f>I10/I3</f>
        <v>68.128235294117644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3" sqref="B3:B4"/>
    </sheetView>
  </sheetViews>
  <sheetFormatPr defaultRowHeight="14.6" x14ac:dyDescent="0.4"/>
  <cols>
    <col min="1" max="1" width="43.53515625" customWidth="1"/>
    <col min="2" max="2" width="18.4609375" customWidth="1"/>
    <col min="3" max="3" width="32.61328125" customWidth="1"/>
    <col min="4" max="4" width="12.15234375" customWidth="1"/>
    <col min="5" max="5" width="12.69140625" customWidth="1"/>
    <col min="6" max="6" width="18.921875" customWidth="1"/>
  </cols>
  <sheetData>
    <row r="1" spans="1:6" ht="15.9" x14ac:dyDescent="0.45">
      <c r="A1" s="25" t="s">
        <v>113</v>
      </c>
    </row>
    <row r="2" spans="1:6" ht="30" x14ac:dyDescent="0.4">
      <c r="A2" s="26" t="s">
        <v>73</v>
      </c>
      <c r="B2" s="26" t="s">
        <v>74</v>
      </c>
      <c r="C2" s="26" t="s">
        <v>75</v>
      </c>
      <c r="D2" s="26" t="s">
        <v>76</v>
      </c>
      <c r="E2" s="26" t="s">
        <v>77</v>
      </c>
      <c r="F2" s="26" t="s">
        <v>78</v>
      </c>
    </row>
    <row r="3" spans="1:6" ht="15.45" x14ac:dyDescent="0.4">
      <c r="A3" s="55" t="s">
        <v>79</v>
      </c>
      <c r="B3" s="56" t="s">
        <v>114</v>
      </c>
      <c r="C3" s="27" t="s">
        <v>80</v>
      </c>
      <c r="D3" s="28" t="s">
        <v>81</v>
      </c>
      <c r="E3" s="59">
        <v>181</v>
      </c>
      <c r="F3" s="57" t="s">
        <v>82</v>
      </c>
    </row>
    <row r="4" spans="1:6" ht="15.45" x14ac:dyDescent="0.4">
      <c r="A4" s="55"/>
      <c r="B4" s="56"/>
      <c r="C4" s="27" t="s">
        <v>83</v>
      </c>
      <c r="D4" s="28" t="s">
        <v>84</v>
      </c>
      <c r="E4" s="60"/>
      <c r="F4" s="58"/>
    </row>
    <row r="5" spans="1:6" ht="15.45" x14ac:dyDescent="0.4">
      <c r="A5" s="55" t="s">
        <v>85</v>
      </c>
      <c r="B5" s="56" t="s">
        <v>86</v>
      </c>
      <c r="C5" s="27" t="s">
        <v>87</v>
      </c>
      <c r="D5" s="28" t="s">
        <v>88</v>
      </c>
      <c r="E5" s="57">
        <v>199</v>
      </c>
      <c r="F5" s="57" t="s">
        <v>89</v>
      </c>
    </row>
    <row r="6" spans="1:6" ht="15.45" x14ac:dyDescent="0.4">
      <c r="A6" s="55"/>
      <c r="B6" s="56"/>
      <c r="C6" s="27" t="s">
        <v>90</v>
      </c>
      <c r="D6" s="28" t="s">
        <v>91</v>
      </c>
      <c r="E6" s="58"/>
      <c r="F6" s="58"/>
    </row>
    <row r="7" spans="1:6" ht="15.45" x14ac:dyDescent="0.4">
      <c r="A7" s="55" t="s">
        <v>92</v>
      </c>
      <c r="B7" s="56" t="s">
        <v>93</v>
      </c>
      <c r="C7" s="27" t="s">
        <v>94</v>
      </c>
      <c r="D7" s="28" t="s">
        <v>95</v>
      </c>
      <c r="E7" s="57">
        <v>154</v>
      </c>
      <c r="F7" s="57" t="s">
        <v>96</v>
      </c>
    </row>
    <row r="8" spans="1:6" ht="15.45" x14ac:dyDescent="0.4">
      <c r="A8" s="55"/>
      <c r="B8" s="56"/>
      <c r="C8" s="27" t="s">
        <v>97</v>
      </c>
      <c r="D8" s="28" t="s">
        <v>98</v>
      </c>
      <c r="E8" s="58"/>
      <c r="F8" s="58"/>
    </row>
    <row r="9" spans="1:6" ht="15.45" x14ac:dyDescent="0.4">
      <c r="A9" s="55" t="s">
        <v>99</v>
      </c>
      <c r="B9" s="56" t="s">
        <v>100</v>
      </c>
      <c r="C9" s="27" t="s">
        <v>101</v>
      </c>
      <c r="D9" s="28" t="s">
        <v>102</v>
      </c>
      <c r="E9" s="57">
        <v>181</v>
      </c>
      <c r="F9" s="57" t="s">
        <v>103</v>
      </c>
    </row>
    <row r="10" spans="1:6" ht="15.45" x14ac:dyDescent="0.4">
      <c r="A10" s="55"/>
      <c r="B10" s="56"/>
      <c r="C10" s="27" t="s">
        <v>104</v>
      </c>
      <c r="D10" s="28" t="s">
        <v>105</v>
      </c>
      <c r="E10" s="58"/>
      <c r="F10" s="58"/>
    </row>
    <row r="11" spans="1:6" ht="15.45" x14ac:dyDescent="0.4">
      <c r="A11" s="55" t="s">
        <v>106</v>
      </c>
      <c r="B11" s="56" t="s">
        <v>107</v>
      </c>
      <c r="C11" s="27" t="s">
        <v>108</v>
      </c>
      <c r="D11" s="28" t="s">
        <v>109</v>
      </c>
      <c r="E11" s="57">
        <v>187</v>
      </c>
      <c r="F11" s="57" t="s">
        <v>110</v>
      </c>
    </row>
    <row r="12" spans="1:6" ht="15.45" x14ac:dyDescent="0.4">
      <c r="A12" s="55"/>
      <c r="B12" s="56"/>
      <c r="C12" s="27" t="s">
        <v>111</v>
      </c>
      <c r="D12" s="28" t="s">
        <v>112</v>
      </c>
      <c r="E12" s="58"/>
      <c r="F12" s="58"/>
    </row>
  </sheetData>
  <mergeCells count="20">
    <mergeCell ref="A3:A4"/>
    <mergeCell ref="B3:B4"/>
    <mergeCell ref="E3:E4"/>
    <mergeCell ref="F3:F4"/>
    <mergeCell ref="A5:A6"/>
    <mergeCell ref="B5:B6"/>
    <mergeCell ref="E5:E6"/>
    <mergeCell ref="F5:F6"/>
    <mergeCell ref="A11:A12"/>
    <mergeCell ref="B11:B12"/>
    <mergeCell ref="E11:E12"/>
    <mergeCell ref="F11:F12"/>
    <mergeCell ref="A7:A8"/>
    <mergeCell ref="B7:B8"/>
    <mergeCell ref="E7:E8"/>
    <mergeCell ref="F7:F8"/>
    <mergeCell ref="A9:A10"/>
    <mergeCell ref="B9:B10"/>
    <mergeCell ref="E9:E10"/>
    <mergeCell ref="F9:F10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3" workbookViewId="0">
      <selection activeCell="D3" sqref="D3"/>
    </sheetView>
  </sheetViews>
  <sheetFormatPr defaultRowHeight="14.6" x14ac:dyDescent="0.4"/>
  <cols>
    <col min="4" max="4" width="15.3828125" customWidth="1"/>
    <col min="6" max="6" width="16.765625" customWidth="1"/>
    <col min="8" max="8" width="15.84375" customWidth="1"/>
  </cols>
  <sheetData>
    <row r="1" spans="1:8" ht="15.9" x14ac:dyDescent="0.45">
      <c r="C1" s="1" t="s">
        <v>0</v>
      </c>
      <c r="D1" s="1" t="s">
        <v>0</v>
      </c>
      <c r="E1" s="2" t="s">
        <v>1</v>
      </c>
      <c r="F1" s="2" t="s">
        <v>1</v>
      </c>
      <c r="G1" s="1" t="s">
        <v>2</v>
      </c>
      <c r="H1" s="1" t="s">
        <v>2</v>
      </c>
    </row>
    <row r="2" spans="1:8" ht="15.9" x14ac:dyDescent="0.45">
      <c r="A2" s="3" t="s">
        <v>3</v>
      </c>
      <c r="B2" s="3" t="s">
        <v>4</v>
      </c>
      <c r="C2" s="4" t="s">
        <v>5</v>
      </c>
      <c r="D2" s="5" t="s">
        <v>6</v>
      </c>
      <c r="E2" s="4" t="s">
        <v>5</v>
      </c>
      <c r="F2" s="5" t="s">
        <v>6</v>
      </c>
      <c r="G2" s="4" t="s">
        <v>5</v>
      </c>
      <c r="H2" s="5" t="s">
        <v>6</v>
      </c>
    </row>
    <row r="3" spans="1:8" ht="15.9" x14ac:dyDescent="0.45">
      <c r="A3" s="6" t="s">
        <v>7</v>
      </c>
      <c r="B3" s="7">
        <v>25</v>
      </c>
      <c r="C3" s="8">
        <v>1.5966666666666667</v>
      </c>
      <c r="D3" s="9">
        <f>AVERAGE(C3:C14)</f>
        <v>1.7356944444444444</v>
      </c>
      <c r="E3" s="8">
        <v>1.5666666666666667</v>
      </c>
      <c r="F3" s="9">
        <f>AVERAGE(E3:E14)</f>
        <v>1.7974305555555554</v>
      </c>
      <c r="G3" s="8">
        <v>1.6166666666666665</v>
      </c>
      <c r="H3" s="9">
        <f>AVERAGE(G3:G14)</f>
        <v>1.7926388888888887</v>
      </c>
    </row>
    <row r="4" spans="1:8" ht="15.9" x14ac:dyDescent="0.45">
      <c r="A4" s="6" t="s">
        <v>7</v>
      </c>
      <c r="B4" s="7">
        <v>26</v>
      </c>
      <c r="C4" s="8">
        <v>1.7450000000000001</v>
      </c>
      <c r="D4" s="10"/>
      <c r="E4" s="8">
        <v>1.79</v>
      </c>
      <c r="F4" s="8"/>
      <c r="G4" s="8">
        <v>1.865</v>
      </c>
      <c r="H4" s="8"/>
    </row>
    <row r="5" spans="1:8" ht="15.9" x14ac:dyDescent="0.45">
      <c r="A5" s="6" t="s">
        <v>7</v>
      </c>
      <c r="B5" s="7">
        <v>27</v>
      </c>
      <c r="C5" s="8">
        <v>1.6383333333333334</v>
      </c>
      <c r="D5" s="10"/>
      <c r="E5" s="8">
        <v>1.6783333333333335</v>
      </c>
      <c r="F5" s="8"/>
      <c r="G5" s="8">
        <v>1.6833333333333333</v>
      </c>
      <c r="H5" s="8"/>
    </row>
    <row r="6" spans="1:8" ht="15.9" x14ac:dyDescent="0.45">
      <c r="A6" s="6" t="s">
        <v>7</v>
      </c>
      <c r="B6" s="7">
        <v>28</v>
      </c>
      <c r="C6" s="8">
        <v>1.71</v>
      </c>
      <c r="D6" s="10"/>
      <c r="E6" s="8">
        <v>1.7433333333333334</v>
      </c>
      <c r="F6" s="8"/>
      <c r="G6" s="8">
        <v>1.6983333333333333</v>
      </c>
      <c r="H6" s="8"/>
    </row>
    <row r="7" spans="1:8" ht="15.9" x14ac:dyDescent="0.45">
      <c r="A7" s="6" t="s">
        <v>7</v>
      </c>
      <c r="B7" s="7">
        <v>29</v>
      </c>
      <c r="C7" s="8">
        <v>1.8583333333333334</v>
      </c>
      <c r="D7" s="10"/>
      <c r="E7" s="8">
        <v>1.8666666666666665</v>
      </c>
      <c r="F7" s="8"/>
      <c r="G7" s="8">
        <v>1.8933333333333333</v>
      </c>
      <c r="H7" s="8"/>
    </row>
    <row r="8" spans="1:8" ht="15.9" x14ac:dyDescent="0.45">
      <c r="A8" s="6" t="s">
        <v>7</v>
      </c>
      <c r="B8" s="7">
        <v>30</v>
      </c>
      <c r="C8" s="8">
        <v>1.6866666666666668</v>
      </c>
      <c r="D8" s="10"/>
      <c r="E8" s="8">
        <v>1.9424999999999999</v>
      </c>
      <c r="F8" s="8"/>
      <c r="G8" s="8">
        <v>1.9750000000000001</v>
      </c>
      <c r="H8" s="8"/>
    </row>
    <row r="9" spans="1:8" ht="15.9" x14ac:dyDescent="0.45">
      <c r="A9" s="6" t="s">
        <v>7</v>
      </c>
      <c r="B9" s="7">
        <v>55</v>
      </c>
      <c r="C9" s="8">
        <v>1.6849999999999998</v>
      </c>
      <c r="D9" s="10"/>
      <c r="E9" s="8">
        <v>1.7716666666666665</v>
      </c>
      <c r="F9" s="8"/>
      <c r="G9" s="8">
        <v>1.7716666666666667</v>
      </c>
      <c r="H9" s="8"/>
    </row>
    <row r="10" spans="1:8" ht="15.9" x14ac:dyDescent="0.45">
      <c r="A10" s="6" t="s">
        <v>7</v>
      </c>
      <c r="B10" s="7">
        <v>56</v>
      </c>
      <c r="C10" s="8">
        <v>1.6883333333333335</v>
      </c>
      <c r="D10" s="10"/>
      <c r="E10" s="8">
        <v>1.6833333333333333</v>
      </c>
      <c r="F10" s="8"/>
      <c r="G10" s="8">
        <v>1.7116666666666667</v>
      </c>
      <c r="H10" s="8"/>
    </row>
    <row r="11" spans="1:8" ht="15.9" x14ac:dyDescent="0.45">
      <c r="A11" s="6" t="s">
        <v>7</v>
      </c>
      <c r="B11" s="7">
        <v>57</v>
      </c>
      <c r="C11" s="8">
        <v>1.8933333333333333</v>
      </c>
      <c r="D11" s="10"/>
      <c r="E11" s="8">
        <v>1.9383333333333332</v>
      </c>
      <c r="F11" s="8"/>
      <c r="G11" s="8">
        <v>2.0099999999999998</v>
      </c>
      <c r="H11" s="8"/>
    </row>
    <row r="12" spans="1:8" ht="15.9" x14ac:dyDescent="0.45">
      <c r="A12" s="6" t="s">
        <v>7</v>
      </c>
      <c r="B12" s="7">
        <v>58</v>
      </c>
      <c r="C12" s="8">
        <v>1.7633333333333334</v>
      </c>
      <c r="D12" s="10"/>
      <c r="E12" s="8">
        <v>1.8033333333333335</v>
      </c>
      <c r="F12" s="8"/>
      <c r="G12" s="8">
        <v>1.7699999999999998</v>
      </c>
      <c r="H12" s="8"/>
    </row>
    <row r="13" spans="1:8" ht="15.9" x14ac:dyDescent="0.45">
      <c r="A13" s="6" t="s">
        <v>7</v>
      </c>
      <c r="B13" s="7">
        <v>59</v>
      </c>
      <c r="C13" s="8">
        <v>1.7233333333333334</v>
      </c>
      <c r="D13" s="10"/>
      <c r="E13" s="8">
        <v>1.8133333333333335</v>
      </c>
      <c r="F13" s="8"/>
      <c r="G13" s="8">
        <v>1.8216666666666665</v>
      </c>
      <c r="H13" s="8"/>
    </row>
    <row r="14" spans="1:8" ht="15.9" x14ac:dyDescent="0.45">
      <c r="A14" s="6" t="s">
        <v>7</v>
      </c>
      <c r="B14" s="7">
        <v>60</v>
      </c>
      <c r="C14" s="8">
        <v>1.8399999999999999</v>
      </c>
      <c r="D14" s="10"/>
      <c r="E14" s="8">
        <v>1.9716666666666667</v>
      </c>
      <c r="F14" s="8"/>
      <c r="G14" s="8">
        <v>1.6950000000000001</v>
      </c>
      <c r="H14" s="8"/>
    </row>
    <row r="15" spans="1:8" ht="15.9" x14ac:dyDescent="0.45">
      <c r="A15" s="11" t="s">
        <v>8</v>
      </c>
      <c r="B15" s="7">
        <v>13</v>
      </c>
      <c r="C15" s="8">
        <v>1.7050000000000001</v>
      </c>
      <c r="D15" s="12">
        <f>AVERAGE(C15:C26)</f>
        <v>1.7226111111111111</v>
      </c>
      <c r="E15" s="8">
        <v>1.7583333333333335</v>
      </c>
      <c r="F15" s="12">
        <f>AVERAGE(E15:E26)</f>
        <v>1.7454166666666666</v>
      </c>
      <c r="G15" s="8">
        <v>1.7533333333333332</v>
      </c>
      <c r="H15" s="12">
        <f>AVERAGE(G15:G26)</f>
        <v>1.7006944444444443</v>
      </c>
    </row>
    <row r="16" spans="1:8" ht="15.9" x14ac:dyDescent="0.45">
      <c r="A16" s="11" t="s">
        <v>8</v>
      </c>
      <c r="B16" s="7">
        <v>14</v>
      </c>
      <c r="C16" s="8">
        <v>1.7683333333333333</v>
      </c>
      <c r="D16" s="10"/>
      <c r="E16" s="8">
        <v>1.7683333333333333</v>
      </c>
      <c r="F16" s="8"/>
      <c r="G16" s="8">
        <v>1.7783333333333333</v>
      </c>
      <c r="H16" s="8"/>
    </row>
    <row r="17" spans="1:8" ht="15.9" x14ac:dyDescent="0.45">
      <c r="A17" s="11" t="s">
        <v>8</v>
      </c>
      <c r="B17" s="7">
        <v>15</v>
      </c>
      <c r="C17" s="8">
        <v>1.6563333333333334</v>
      </c>
      <c r="D17" s="10"/>
      <c r="E17" s="8">
        <v>1.6283333333333332</v>
      </c>
      <c r="F17" s="8"/>
      <c r="G17" s="8">
        <v>1.6150000000000002</v>
      </c>
      <c r="H17" s="8"/>
    </row>
    <row r="18" spans="1:8" ht="15.9" x14ac:dyDescent="0.45">
      <c r="A18" s="11" t="s">
        <v>8</v>
      </c>
      <c r="B18" s="7">
        <v>16</v>
      </c>
      <c r="C18" s="8">
        <v>1.6516666666666666</v>
      </c>
      <c r="D18" s="10"/>
      <c r="E18" s="8">
        <v>1.5200000000000002</v>
      </c>
      <c r="F18" s="8"/>
      <c r="G18" s="8">
        <v>1.5149999999999999</v>
      </c>
      <c r="H18" s="8"/>
    </row>
    <row r="19" spans="1:8" ht="15.9" x14ac:dyDescent="0.45">
      <c r="A19" s="11" t="s">
        <v>8</v>
      </c>
      <c r="B19" s="7">
        <v>17</v>
      </c>
      <c r="C19" s="8">
        <v>1.7450000000000001</v>
      </c>
      <c r="D19" s="10"/>
      <c r="E19" s="8">
        <v>1.7883333333333333</v>
      </c>
      <c r="F19" s="8"/>
      <c r="G19" s="8">
        <v>1.5633333333333332</v>
      </c>
      <c r="H19" s="8"/>
    </row>
    <row r="20" spans="1:8" ht="15.9" x14ac:dyDescent="0.45">
      <c r="A20" s="11" t="s">
        <v>8</v>
      </c>
      <c r="B20" s="7">
        <v>18</v>
      </c>
      <c r="C20" s="8">
        <v>1.6733333333333331</v>
      </c>
      <c r="D20" s="10"/>
      <c r="E20" s="8">
        <v>1.6716666666666669</v>
      </c>
      <c r="F20" s="8"/>
      <c r="G20" s="8">
        <v>1.656666666666667</v>
      </c>
      <c r="H20" s="8"/>
    </row>
    <row r="21" spans="1:8" ht="15.9" x14ac:dyDescent="0.45">
      <c r="A21" s="11" t="s">
        <v>8</v>
      </c>
      <c r="B21" s="7">
        <v>43</v>
      </c>
      <c r="C21" s="8">
        <v>1.7916666666666667</v>
      </c>
      <c r="D21" s="10"/>
      <c r="E21" s="8">
        <v>1.7366666666666666</v>
      </c>
      <c r="F21" s="8"/>
      <c r="G21" s="8">
        <v>1.6516666666666666</v>
      </c>
      <c r="H21" s="8"/>
    </row>
    <row r="22" spans="1:8" ht="15.9" x14ac:dyDescent="0.45">
      <c r="A22" s="11" t="s">
        <v>8</v>
      </c>
      <c r="B22" s="7">
        <v>44</v>
      </c>
      <c r="C22" s="8">
        <v>1.7633333333333336</v>
      </c>
      <c r="D22" s="10"/>
      <c r="E22" s="8">
        <v>1.8383333333333332</v>
      </c>
      <c r="F22" s="8"/>
      <c r="G22" s="8">
        <v>1.8433333333333335</v>
      </c>
      <c r="H22" s="8"/>
    </row>
    <row r="23" spans="1:8" ht="15.9" x14ac:dyDescent="0.45">
      <c r="A23" s="11" t="s">
        <v>8</v>
      </c>
      <c r="B23" s="7">
        <v>45</v>
      </c>
      <c r="C23" s="8">
        <v>1.7550000000000001</v>
      </c>
      <c r="D23" s="10"/>
      <c r="E23" s="8">
        <v>1.8433333333333335</v>
      </c>
      <c r="F23" s="8"/>
      <c r="G23" s="8">
        <v>1.8083333333333333</v>
      </c>
      <c r="H23" s="8"/>
    </row>
    <row r="24" spans="1:8" ht="15.9" x14ac:dyDescent="0.45">
      <c r="A24" s="11" t="s">
        <v>8</v>
      </c>
      <c r="B24" s="7">
        <v>46</v>
      </c>
      <c r="C24" s="8">
        <v>1.6866666666666668</v>
      </c>
      <c r="D24" s="10"/>
      <c r="E24" s="8">
        <v>1.7866666666666664</v>
      </c>
      <c r="F24" s="8"/>
      <c r="G24" s="8">
        <v>1.8</v>
      </c>
      <c r="H24" s="8"/>
    </row>
    <row r="25" spans="1:8" ht="15.9" x14ac:dyDescent="0.45">
      <c r="A25" s="11" t="s">
        <v>8</v>
      </c>
      <c r="B25" s="7">
        <v>47</v>
      </c>
      <c r="C25" s="8">
        <v>1.7050000000000001</v>
      </c>
      <c r="D25" s="10"/>
      <c r="E25" s="8">
        <v>1.75</v>
      </c>
      <c r="F25" s="8"/>
      <c r="G25" s="8">
        <v>1.7116666666666667</v>
      </c>
      <c r="H25" s="8"/>
    </row>
    <row r="26" spans="1:8" ht="15.9" x14ac:dyDescent="0.45">
      <c r="A26" s="11" t="s">
        <v>8</v>
      </c>
      <c r="B26" s="7">
        <v>48</v>
      </c>
      <c r="C26" s="8">
        <v>1.7699999999999998</v>
      </c>
      <c r="D26" s="10"/>
      <c r="E26" s="8">
        <v>1.8549999999999998</v>
      </c>
      <c r="F26" s="8"/>
      <c r="G26" s="8">
        <v>1.7116666666666669</v>
      </c>
      <c r="H26" s="8"/>
    </row>
    <row r="27" spans="1:8" ht="15.9" x14ac:dyDescent="0.45">
      <c r="A27" s="13" t="s">
        <v>9</v>
      </c>
      <c r="B27" s="7">
        <v>7</v>
      </c>
      <c r="C27" s="8">
        <v>1.7149999999999999</v>
      </c>
      <c r="D27" s="14">
        <f>AVERAGE(C27:C38)</f>
        <v>1.6911388888888892</v>
      </c>
      <c r="E27" s="8">
        <v>1.6150000000000002</v>
      </c>
      <c r="F27" s="14">
        <f>AVERAGE(E27:E38)</f>
        <v>1.6743055555555557</v>
      </c>
      <c r="G27" s="8">
        <v>1.6366666666666667</v>
      </c>
      <c r="H27" s="14">
        <f>AVERAGE(G27:G38)</f>
        <v>1.6587499999999997</v>
      </c>
    </row>
    <row r="28" spans="1:8" ht="15.9" x14ac:dyDescent="0.45">
      <c r="A28" s="13" t="s">
        <v>9</v>
      </c>
      <c r="B28" s="7">
        <v>8</v>
      </c>
      <c r="C28" s="8">
        <v>1.4983333333333333</v>
      </c>
      <c r="D28" s="10"/>
      <c r="E28" s="8">
        <v>1.6083333333333334</v>
      </c>
      <c r="F28" s="8"/>
      <c r="G28" s="8">
        <v>1.63</v>
      </c>
      <c r="H28" s="8"/>
    </row>
    <row r="29" spans="1:8" ht="15.9" x14ac:dyDescent="0.45">
      <c r="A29" s="13" t="s">
        <v>9</v>
      </c>
      <c r="B29" s="7">
        <v>9</v>
      </c>
      <c r="C29" s="8">
        <v>1.8216666666666665</v>
      </c>
      <c r="D29" s="10"/>
      <c r="E29" s="8">
        <v>1.7983333333333331</v>
      </c>
      <c r="F29" s="8"/>
      <c r="G29" s="8">
        <v>1.7183333333333335</v>
      </c>
      <c r="H29" s="8"/>
    </row>
    <row r="30" spans="1:8" ht="15.9" x14ac:dyDescent="0.45">
      <c r="A30" s="13" t="s">
        <v>9</v>
      </c>
      <c r="B30" s="7">
        <v>10</v>
      </c>
      <c r="C30" s="8">
        <v>1.7616666666666667</v>
      </c>
      <c r="D30" s="10"/>
      <c r="E30" s="8">
        <v>1.6266666666666667</v>
      </c>
      <c r="F30" s="8"/>
      <c r="G30" s="8">
        <v>1.6050000000000002</v>
      </c>
      <c r="H30" s="8"/>
    </row>
    <row r="31" spans="1:8" ht="15.9" x14ac:dyDescent="0.45">
      <c r="A31" s="13" t="s">
        <v>9</v>
      </c>
      <c r="B31" s="7">
        <v>11</v>
      </c>
      <c r="C31" s="8">
        <v>1.6736666666666666</v>
      </c>
      <c r="D31" s="10"/>
      <c r="E31" s="8">
        <v>1.7516666666666667</v>
      </c>
      <c r="F31" s="8"/>
      <c r="G31" s="8">
        <v>1.6433333333333333</v>
      </c>
      <c r="H31" s="8"/>
    </row>
    <row r="32" spans="1:8" ht="15.9" x14ac:dyDescent="0.45">
      <c r="A32" s="13" t="s">
        <v>9</v>
      </c>
      <c r="B32" s="15">
        <v>12</v>
      </c>
      <c r="C32" s="8">
        <v>1.6633333333333333</v>
      </c>
      <c r="D32" s="10"/>
      <c r="E32" s="8">
        <v>1.7066666666666668</v>
      </c>
      <c r="F32" s="8"/>
      <c r="G32" s="8">
        <v>1.6433333333333333</v>
      </c>
      <c r="H32" s="8"/>
    </row>
    <row r="33" spans="1:8" ht="15.9" x14ac:dyDescent="0.45">
      <c r="A33" s="13" t="s">
        <v>9</v>
      </c>
      <c r="B33" s="15">
        <v>37</v>
      </c>
      <c r="C33" s="8">
        <v>1.7016666666666669</v>
      </c>
      <c r="D33" s="10"/>
      <c r="E33" s="8">
        <v>1.5816666666666668</v>
      </c>
      <c r="F33" s="8"/>
      <c r="G33" s="8">
        <v>1.6816666666666666</v>
      </c>
      <c r="H33" s="8"/>
    </row>
    <row r="34" spans="1:8" ht="15.9" x14ac:dyDescent="0.45">
      <c r="A34" s="13" t="s">
        <v>9</v>
      </c>
      <c r="B34" s="7">
        <v>38</v>
      </c>
      <c r="C34" s="8">
        <v>1.675</v>
      </c>
      <c r="D34" s="10"/>
      <c r="E34" s="8">
        <v>1.6066666666666667</v>
      </c>
      <c r="F34" s="8"/>
      <c r="G34" s="8">
        <v>1.5233333333333334</v>
      </c>
      <c r="H34" s="8"/>
    </row>
    <row r="35" spans="1:8" ht="15.9" x14ac:dyDescent="0.45">
      <c r="A35" s="13" t="s">
        <v>9</v>
      </c>
      <c r="B35" s="7">
        <v>39</v>
      </c>
      <c r="C35" s="8">
        <v>1.7333333333333332</v>
      </c>
      <c r="D35" s="10"/>
      <c r="E35" s="8">
        <v>1.7533333333333332</v>
      </c>
      <c r="F35" s="8"/>
      <c r="G35" s="8">
        <v>1.7866666666666664</v>
      </c>
      <c r="H35" s="8"/>
    </row>
    <row r="36" spans="1:8" ht="15.9" x14ac:dyDescent="0.45">
      <c r="A36" s="13" t="s">
        <v>9</v>
      </c>
      <c r="B36" s="7">
        <v>40</v>
      </c>
      <c r="C36" s="8">
        <v>1.6583333333333334</v>
      </c>
      <c r="D36" s="10"/>
      <c r="E36" s="8">
        <v>1.593333333333333</v>
      </c>
      <c r="F36" s="8"/>
      <c r="G36" s="8">
        <v>1.75</v>
      </c>
      <c r="H36" s="8"/>
    </row>
    <row r="37" spans="1:8" ht="15.9" x14ac:dyDescent="0.45">
      <c r="A37" s="13" t="s">
        <v>9</v>
      </c>
      <c r="B37" s="7">
        <v>41</v>
      </c>
      <c r="C37" s="8">
        <v>1.7566666666666666</v>
      </c>
      <c r="D37" s="10"/>
      <c r="E37" s="8">
        <v>1.7999999999999998</v>
      </c>
      <c r="F37" s="8"/>
      <c r="G37" s="8">
        <v>1.7933333333333332</v>
      </c>
      <c r="H37" s="8"/>
    </row>
    <row r="38" spans="1:8" ht="15.9" x14ac:dyDescent="0.45">
      <c r="A38" s="13" t="s">
        <v>9</v>
      </c>
      <c r="B38" s="15">
        <v>42</v>
      </c>
      <c r="C38" s="8">
        <v>1.635</v>
      </c>
      <c r="D38" s="10"/>
      <c r="E38" s="8">
        <v>1.6499999999999997</v>
      </c>
      <c r="F38" s="16"/>
      <c r="G38" s="8">
        <v>1.4933333333333334</v>
      </c>
      <c r="H38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G12" sqref="G12"/>
    </sheetView>
  </sheetViews>
  <sheetFormatPr defaultRowHeight="14.6" x14ac:dyDescent="0.4"/>
  <cols>
    <col min="4" max="4" width="9.53515625" customWidth="1"/>
    <col min="5" max="5" width="12" customWidth="1"/>
    <col min="6" max="6" width="11.69140625" customWidth="1"/>
    <col min="9" max="9" width="10.23046875" customWidth="1"/>
    <col min="11" max="11" width="11.921875" customWidth="1"/>
    <col min="12" max="12" width="9.69140625" customWidth="1"/>
  </cols>
  <sheetData>
    <row r="1" spans="1:12" x14ac:dyDescent="0.4">
      <c r="A1" s="17" t="s">
        <v>10</v>
      </c>
      <c r="B1" s="17"/>
      <c r="C1" s="2"/>
    </row>
    <row r="2" spans="1:12" ht="15.9" x14ac:dyDescent="0.45">
      <c r="A2" s="3" t="s">
        <v>3</v>
      </c>
      <c r="B2" s="7" t="s">
        <v>4</v>
      </c>
      <c r="C2" s="18" t="s">
        <v>11</v>
      </c>
      <c r="D2" s="18" t="s">
        <v>12</v>
      </c>
      <c r="E2" s="18" t="s">
        <v>13</v>
      </c>
      <c r="F2" s="18" t="s">
        <v>14</v>
      </c>
      <c r="I2" s="1"/>
      <c r="J2" s="7" t="s">
        <v>15</v>
      </c>
    </row>
    <row r="3" spans="1:12" ht="15.9" x14ac:dyDescent="0.45">
      <c r="A3" s="6" t="s">
        <v>7</v>
      </c>
      <c r="B3" s="7">
        <v>25</v>
      </c>
      <c r="C3" s="19">
        <v>1.9947546531302878</v>
      </c>
      <c r="D3" s="19">
        <v>2.2093959390862943</v>
      </c>
      <c r="E3" s="19">
        <v>1.7281421319796955</v>
      </c>
      <c r="F3" s="19">
        <v>1.6560406091370559</v>
      </c>
      <c r="I3" s="18" t="s">
        <v>11</v>
      </c>
      <c r="J3" s="18" t="s">
        <v>12</v>
      </c>
      <c r="K3" s="18" t="s">
        <v>13</v>
      </c>
      <c r="L3" s="18" t="s">
        <v>14</v>
      </c>
    </row>
    <row r="4" spans="1:12" ht="15.9" x14ac:dyDescent="0.45">
      <c r="A4" s="6" t="s">
        <v>7</v>
      </c>
      <c r="B4" s="7">
        <v>26</v>
      </c>
      <c r="C4" s="19">
        <v>1.8332656514382404</v>
      </c>
      <c r="D4" s="19">
        <v>1.7679864636209814</v>
      </c>
      <c r="E4" s="19">
        <v>1.5113705583756343</v>
      </c>
      <c r="F4" s="19">
        <v>1.5840609137055837</v>
      </c>
      <c r="H4" s="6" t="s">
        <v>7</v>
      </c>
      <c r="I4" s="19">
        <f>AVERAGE(C3:C14)</f>
        <v>1.7749980259447267</v>
      </c>
      <c r="J4" s="19">
        <f>AVERAGE(D3:D14)</f>
        <v>1.6952045967287084</v>
      </c>
      <c r="K4" s="19">
        <f>AVERAGE(E3:E14)</f>
        <v>1.4849875916525661</v>
      </c>
      <c r="L4" s="19">
        <f>AVERAGE(F3:F14)</f>
        <v>1.4862478849407783</v>
      </c>
    </row>
    <row r="5" spans="1:12" ht="15.9" x14ac:dyDescent="0.45">
      <c r="A5" s="6" t="s">
        <v>7</v>
      </c>
      <c r="B5" s="7">
        <v>27</v>
      </c>
      <c r="C5" s="19">
        <v>1.8598054145516074</v>
      </c>
      <c r="D5" s="19">
        <v>1.4434111675126904</v>
      </c>
      <c r="E5" s="19">
        <v>1.6076818950930627</v>
      </c>
      <c r="F5" s="19">
        <v>1.6596277495769882</v>
      </c>
      <c r="H5" s="11" t="s">
        <v>8</v>
      </c>
      <c r="I5" s="19">
        <f>AVERAGE(C15:C26)</f>
        <v>1.7883721094190639</v>
      </c>
      <c r="J5" s="19">
        <f>AVERAGE(D15:D26)</f>
        <v>1.6774488155668361</v>
      </c>
      <c r="K5" s="19">
        <f>AVERAGE(E15:E26)</f>
        <v>1.4601285956006766</v>
      </c>
      <c r="L5" s="19">
        <f>AVERAGE(F15:F26)</f>
        <v>1.4354091934574169</v>
      </c>
    </row>
    <row r="6" spans="1:12" ht="15.9" x14ac:dyDescent="0.45">
      <c r="A6" s="6" t="s">
        <v>7</v>
      </c>
      <c r="B6" s="7">
        <v>28</v>
      </c>
      <c r="C6" s="19">
        <v>1.7357546531302877</v>
      </c>
      <c r="D6" s="19">
        <v>1.661522842639594</v>
      </c>
      <c r="E6" s="19">
        <v>1.626294416243655</v>
      </c>
      <c r="F6" s="19">
        <v>1.5692724196277494</v>
      </c>
      <c r="H6" s="13" t="s">
        <v>9</v>
      </c>
      <c r="I6" s="19">
        <f>AVERAGE(C27:C38)</f>
        <v>1.6761173152848283</v>
      </c>
      <c r="J6" s="19">
        <f>AVERAGE(D27:D38)</f>
        <v>1.646751692047377</v>
      </c>
      <c r="K6" s="19">
        <f>AVERAGE(E27:E38)</f>
        <v>1.4845516074450085</v>
      </c>
      <c r="L6" s="19">
        <f>AVERAGE(F27:F38)</f>
        <v>1.3928919909757473</v>
      </c>
    </row>
    <row r="7" spans="1:12" ht="15.9" x14ac:dyDescent="0.45">
      <c r="A7" s="6" t="s">
        <v>7</v>
      </c>
      <c r="B7" s="7">
        <v>29</v>
      </c>
      <c r="C7" s="19">
        <v>1.5563451776649746</v>
      </c>
      <c r="D7" s="19">
        <v>1.5982148900169204</v>
      </c>
      <c r="E7" s="19">
        <v>1.4492385786802031</v>
      </c>
      <c r="F7" s="19">
        <v>1.503891708967851</v>
      </c>
      <c r="H7" s="19"/>
    </row>
    <row r="8" spans="1:12" ht="15.9" x14ac:dyDescent="0.45">
      <c r="A8" s="6" t="s">
        <v>7</v>
      </c>
      <c r="B8" s="7">
        <v>30</v>
      </c>
      <c r="C8" s="19">
        <v>1.7614213197969546</v>
      </c>
      <c r="D8" s="19">
        <v>1.6388054145516073</v>
      </c>
      <c r="E8" s="19">
        <v>1.4358375634517766</v>
      </c>
      <c r="F8" s="19">
        <v>1.4732487309644671</v>
      </c>
      <c r="H8" s="19"/>
    </row>
    <row r="9" spans="1:12" ht="15.9" x14ac:dyDescent="0.45">
      <c r="A9" s="6" t="s">
        <v>7</v>
      </c>
      <c r="B9" s="7">
        <v>55</v>
      </c>
      <c r="C9" s="19">
        <v>1.7980372250423013</v>
      </c>
      <c r="D9" s="19">
        <v>1.6674720812182742</v>
      </c>
      <c r="E9" s="19">
        <v>1.5055837563451775</v>
      </c>
      <c r="F9" s="19">
        <v>1.4385109983079527</v>
      </c>
      <c r="H9" s="19"/>
      <c r="J9" s="7" t="s">
        <v>16</v>
      </c>
      <c r="K9" s="1"/>
    </row>
    <row r="10" spans="1:12" ht="15.9" x14ac:dyDescent="0.45">
      <c r="A10" s="6" t="s">
        <v>7</v>
      </c>
      <c r="B10" s="7">
        <v>56</v>
      </c>
      <c r="C10" s="19">
        <v>1.8866243654822334</v>
      </c>
      <c r="D10" s="19">
        <v>1.7520372250423013</v>
      </c>
      <c r="E10" s="19">
        <v>1.6095769881556683</v>
      </c>
      <c r="F10" s="19">
        <v>1.6105583756345176</v>
      </c>
      <c r="H10" s="19"/>
      <c r="I10" s="18" t="s">
        <v>11</v>
      </c>
      <c r="J10" s="18" t="s">
        <v>12</v>
      </c>
      <c r="K10" s="18" t="s">
        <v>13</v>
      </c>
      <c r="L10" s="18" t="s">
        <v>14</v>
      </c>
    </row>
    <row r="11" spans="1:12" ht="15.9" x14ac:dyDescent="0.45">
      <c r="A11" s="6" t="s">
        <v>7</v>
      </c>
      <c r="B11" s="7">
        <v>57</v>
      </c>
      <c r="C11" s="19">
        <v>1.6413705583756346</v>
      </c>
      <c r="D11" s="19">
        <v>1.6814213197969541</v>
      </c>
      <c r="E11" s="19">
        <v>1.4144162436548222</v>
      </c>
      <c r="F11" s="19">
        <v>1.4096446700507612</v>
      </c>
      <c r="H11" s="6" t="s">
        <v>7</v>
      </c>
      <c r="I11" s="20">
        <f t="shared" ref="I11:K13" si="0">I4*1000</f>
        <v>1774.9980259447266</v>
      </c>
      <c r="J11" s="20">
        <f t="shared" si="0"/>
        <v>1695.2045967287083</v>
      </c>
      <c r="K11" s="20">
        <f t="shared" si="0"/>
        <v>1484.9875916525662</v>
      </c>
      <c r="L11" s="20">
        <f>L4*1000</f>
        <v>1486.2478849407782</v>
      </c>
    </row>
    <row r="12" spans="1:12" ht="15.9" x14ac:dyDescent="0.45">
      <c r="A12" s="6" t="s">
        <v>7</v>
      </c>
      <c r="B12" s="7">
        <v>58</v>
      </c>
      <c r="C12" s="19">
        <v>1.7470879864636211</v>
      </c>
      <c r="D12" s="19">
        <v>1.7478054145516073</v>
      </c>
      <c r="E12" s="19">
        <v>1.6529610829103212</v>
      </c>
      <c r="F12" s="19">
        <v>1.5156345177664974</v>
      </c>
      <c r="H12" s="11" t="s">
        <v>8</v>
      </c>
      <c r="I12" s="20">
        <f t="shared" si="0"/>
        <v>1788.3721094190639</v>
      </c>
      <c r="J12" s="20">
        <f t="shared" si="0"/>
        <v>1677.4488155668362</v>
      </c>
      <c r="K12" s="20">
        <f t="shared" si="0"/>
        <v>1460.1285956006766</v>
      </c>
      <c r="L12" s="20">
        <f>L5*1000</f>
        <v>1435.4091934574169</v>
      </c>
    </row>
    <row r="13" spans="1:12" ht="15.9" x14ac:dyDescent="0.45">
      <c r="A13" s="6" t="s">
        <v>7</v>
      </c>
      <c r="B13" s="7">
        <v>59</v>
      </c>
      <c r="C13" s="19">
        <v>1.6129610829103214</v>
      </c>
      <c r="D13" s="19">
        <v>1.6129610829103214</v>
      </c>
      <c r="E13" s="19">
        <v>1.4113367174280878</v>
      </c>
      <c r="F13" s="19">
        <v>1.4524196277495769</v>
      </c>
      <c r="H13" s="13" t="s">
        <v>9</v>
      </c>
      <c r="I13" s="20">
        <f t="shared" si="0"/>
        <v>1676.1173152848282</v>
      </c>
      <c r="J13" s="20">
        <f t="shared" si="0"/>
        <v>1646.751692047377</v>
      </c>
      <c r="K13" s="20">
        <f t="shared" si="0"/>
        <v>1484.5516074450084</v>
      </c>
      <c r="L13" s="20">
        <f>L6*1000</f>
        <v>1392.8919909757474</v>
      </c>
    </row>
    <row r="14" spans="1:12" ht="15.9" x14ac:dyDescent="0.45">
      <c r="A14" s="6" t="s">
        <v>7</v>
      </c>
      <c r="B14" s="7">
        <v>60</v>
      </c>
      <c r="C14" s="19">
        <v>1.8725482233502537</v>
      </c>
      <c r="D14" s="19">
        <v>1.5614213197969542</v>
      </c>
      <c r="E14" s="19">
        <v>0.86741116751269021</v>
      </c>
      <c r="F14" s="19">
        <v>0.96206429780033831</v>
      </c>
      <c r="H14" s="19"/>
    </row>
    <row r="15" spans="1:12" ht="15.9" x14ac:dyDescent="0.45">
      <c r="A15" s="11" t="s">
        <v>8</v>
      </c>
      <c r="B15" s="7">
        <v>13</v>
      </c>
      <c r="C15" s="19">
        <v>1.9463451776649745</v>
      </c>
      <c r="D15" s="19">
        <v>1.6971387478849409</v>
      </c>
      <c r="E15" s="19">
        <v>1.5042639593908627</v>
      </c>
      <c r="F15" s="19">
        <v>1.1095803722504232</v>
      </c>
      <c r="H15" s="19"/>
    </row>
    <row r="16" spans="1:12" ht="15.9" x14ac:dyDescent="0.45">
      <c r="A16" s="11" t="s">
        <v>8</v>
      </c>
      <c r="B16" s="7">
        <v>14</v>
      </c>
      <c r="C16" s="19">
        <v>1.6714213197969541</v>
      </c>
      <c r="D16" s="19">
        <v>1.6330626057529609</v>
      </c>
      <c r="E16" s="19">
        <v>1.3823688663282572</v>
      </c>
      <c r="F16" s="19">
        <v>1.3346869712351945</v>
      </c>
      <c r="H16" s="19"/>
      <c r="J16" s="7" t="s">
        <v>17</v>
      </c>
    </row>
    <row r="17" spans="1:12" ht="15.9" x14ac:dyDescent="0.45">
      <c r="A17" s="11" t="s">
        <v>8</v>
      </c>
      <c r="B17" s="7">
        <v>15</v>
      </c>
      <c r="C17" s="19">
        <v>1.8363959390862945</v>
      </c>
      <c r="D17" s="19">
        <v>1.7389576988155668</v>
      </c>
      <c r="E17" s="19">
        <v>1.6858883248730963</v>
      </c>
      <c r="F17" s="19">
        <v>1.7366023688663281</v>
      </c>
      <c r="H17" s="19"/>
      <c r="I17" s="18" t="s">
        <v>11</v>
      </c>
      <c r="J17" s="18" t="s">
        <v>12</v>
      </c>
      <c r="K17" s="18" t="s">
        <v>13</v>
      </c>
      <c r="L17" s="18" t="s">
        <v>14</v>
      </c>
    </row>
    <row r="18" spans="1:12" ht="15.9" x14ac:dyDescent="0.45">
      <c r="A18" s="11" t="s">
        <v>8</v>
      </c>
      <c r="B18" s="7">
        <v>16</v>
      </c>
      <c r="C18" s="19">
        <v>1.7558815566835873</v>
      </c>
      <c r="D18" s="19">
        <v>1.7501895093062605</v>
      </c>
      <c r="E18" s="19">
        <v>0.92663282571911998</v>
      </c>
      <c r="F18" s="19">
        <v>1.1788494077834177</v>
      </c>
      <c r="H18" s="6" t="s">
        <v>7</v>
      </c>
      <c r="I18" s="20">
        <f>I11/7</f>
        <v>253.57114656353238</v>
      </c>
      <c r="J18" s="20">
        <f t="shared" ref="I18:L20" si="1">J11/7</f>
        <v>242.17208524695835</v>
      </c>
      <c r="K18" s="20">
        <f t="shared" si="1"/>
        <v>212.14108452179516</v>
      </c>
      <c r="L18" s="20">
        <f>L11/7</f>
        <v>212.32112642011117</v>
      </c>
    </row>
    <row r="19" spans="1:12" ht="15.9" x14ac:dyDescent="0.45">
      <c r="A19" s="11" t="s">
        <v>8</v>
      </c>
      <c r="B19" s="7">
        <v>17</v>
      </c>
      <c r="C19" s="19">
        <v>1.7048054145516074</v>
      </c>
      <c r="D19" s="19">
        <v>1.6814213197969541</v>
      </c>
      <c r="E19" s="19">
        <v>1.7229610829103215</v>
      </c>
      <c r="F19" s="19">
        <v>1.7403451776649745</v>
      </c>
      <c r="H19" s="11" t="s">
        <v>8</v>
      </c>
      <c r="I19" s="20">
        <f>I12/7</f>
        <v>255.48172991700912</v>
      </c>
      <c r="J19" s="20">
        <f t="shared" si="1"/>
        <v>239.63554508097658</v>
      </c>
      <c r="K19" s="20">
        <f t="shared" si="1"/>
        <v>208.58979937152523</v>
      </c>
      <c r="L19" s="20">
        <f t="shared" si="1"/>
        <v>205.05845620820241</v>
      </c>
    </row>
    <row r="20" spans="1:12" ht="15.9" x14ac:dyDescent="0.45">
      <c r="A20" s="11" t="s">
        <v>8</v>
      </c>
      <c r="B20" s="7">
        <v>18</v>
      </c>
      <c r="C20" s="19">
        <v>1.7314213197969546</v>
      </c>
      <c r="D20" s="19">
        <v>1.5230913705583755</v>
      </c>
      <c r="E20" s="19">
        <v>1.4553299492385785</v>
      </c>
      <c r="F20" s="19">
        <v>1.4957360406091369</v>
      </c>
      <c r="H20" s="13" t="s">
        <v>9</v>
      </c>
      <c r="I20" s="20">
        <f t="shared" si="1"/>
        <v>239.44533075497546</v>
      </c>
      <c r="J20" s="20">
        <f t="shared" si="1"/>
        <v>235.25024172105387</v>
      </c>
      <c r="K20" s="20">
        <f t="shared" si="1"/>
        <v>212.07880106357263</v>
      </c>
      <c r="L20" s="20">
        <f t="shared" si="1"/>
        <v>198.98457013939247</v>
      </c>
    </row>
    <row r="21" spans="1:12" ht="15.9" x14ac:dyDescent="0.45">
      <c r="A21" s="11" t="s">
        <v>8</v>
      </c>
      <c r="B21" s="7">
        <v>43</v>
      </c>
      <c r="C21" s="19">
        <v>2.0214213197969539</v>
      </c>
      <c r="D21" s="19">
        <v>1.714421319796954</v>
      </c>
      <c r="E21" s="19">
        <v>1.0706598984771574</v>
      </c>
      <c r="F21" s="19">
        <v>1.0569204737732656</v>
      </c>
    </row>
    <row r="22" spans="1:12" ht="15.9" x14ac:dyDescent="0.45">
      <c r="A22" s="11" t="s">
        <v>8</v>
      </c>
      <c r="B22" s="7">
        <v>44</v>
      </c>
      <c r="C22" s="19">
        <v>1.8280372250423009</v>
      </c>
      <c r="D22" s="19">
        <v>1.7428054145516074</v>
      </c>
      <c r="E22" s="19">
        <v>1.6575296108291031</v>
      </c>
      <c r="F22" s="19">
        <v>1.7393197969543146</v>
      </c>
    </row>
    <row r="23" spans="1:12" ht="15.9" x14ac:dyDescent="0.45">
      <c r="A23" s="11" t="s">
        <v>8</v>
      </c>
      <c r="B23" s="7">
        <v>45</v>
      </c>
      <c r="C23" s="19">
        <v>1.7548054145516074</v>
      </c>
      <c r="D23" s="19">
        <v>1.657522842639594</v>
      </c>
      <c r="E23" s="19">
        <v>1.6595262267343485</v>
      </c>
      <c r="F23" s="19">
        <v>1.6445109983079527</v>
      </c>
    </row>
    <row r="24" spans="1:12" ht="15.9" x14ac:dyDescent="0.45">
      <c r="A24" s="11" t="s">
        <v>8</v>
      </c>
      <c r="B24" s="7">
        <v>46</v>
      </c>
      <c r="C24" s="19">
        <v>1.6387546531302877</v>
      </c>
      <c r="D24" s="19">
        <v>1.5481895093062605</v>
      </c>
      <c r="E24" s="19">
        <v>1.728243654822335</v>
      </c>
      <c r="F24" s="19">
        <v>1.6338409475465312</v>
      </c>
    </row>
    <row r="25" spans="1:12" ht="15.9" x14ac:dyDescent="0.45">
      <c r="A25" s="11" t="s">
        <v>8</v>
      </c>
      <c r="B25" s="7">
        <v>47</v>
      </c>
      <c r="C25" s="19">
        <v>1.7748307952622673</v>
      </c>
      <c r="D25" s="19">
        <v>1.7574974619289341</v>
      </c>
      <c r="E25" s="19">
        <v>1.6735008460236886</v>
      </c>
      <c r="F25" s="19">
        <v>1.6362436548223349</v>
      </c>
    </row>
    <row r="26" spans="1:12" ht="15.9" x14ac:dyDescent="0.45">
      <c r="A26" s="11" t="s">
        <v>8</v>
      </c>
      <c r="B26" s="7">
        <v>48</v>
      </c>
      <c r="C26" s="19">
        <v>1.7963451776649746</v>
      </c>
      <c r="D26" s="19">
        <v>1.6850879864636208</v>
      </c>
      <c r="E26" s="19">
        <v>1.0546379018612522</v>
      </c>
      <c r="F26" s="19">
        <v>0.91827411167512685</v>
      </c>
    </row>
    <row r="27" spans="1:12" ht="15.9" x14ac:dyDescent="0.45">
      <c r="A27" s="13" t="s">
        <v>9</v>
      </c>
      <c r="B27" s="7">
        <v>7</v>
      </c>
      <c r="C27" s="19">
        <v>1.7647546531302876</v>
      </c>
      <c r="D27" s="19">
        <v>1.6621641285956004</v>
      </c>
      <c r="E27" s="19">
        <v>1.6913705583756344</v>
      </c>
      <c r="F27" s="19">
        <v>1.720373942470389</v>
      </c>
    </row>
    <row r="28" spans="1:12" ht="15.9" x14ac:dyDescent="0.45">
      <c r="A28" s="13" t="s">
        <v>9</v>
      </c>
      <c r="B28" s="7">
        <v>8</v>
      </c>
      <c r="C28" s="19">
        <v>1.4035871404399323</v>
      </c>
      <c r="D28" s="19">
        <v>1.4597292724196278</v>
      </c>
      <c r="E28" s="19">
        <v>1.3143147208121828</v>
      </c>
      <c r="F28" s="19">
        <v>1.3282571912013537</v>
      </c>
    </row>
    <row r="29" spans="1:12" ht="15.9" x14ac:dyDescent="0.45">
      <c r="A29" s="13" t="s">
        <v>9</v>
      </c>
      <c r="B29" s="7">
        <v>9</v>
      </c>
      <c r="C29" s="19">
        <v>1.5873959390862944</v>
      </c>
      <c r="D29" s="19">
        <v>1.5681895093062603</v>
      </c>
      <c r="E29" s="19">
        <v>1.2749915397631133</v>
      </c>
      <c r="F29" s="19">
        <v>1.0384602368866327</v>
      </c>
    </row>
    <row r="30" spans="1:12" ht="15.9" x14ac:dyDescent="0.45">
      <c r="A30" s="13" t="s">
        <v>9</v>
      </c>
      <c r="B30" s="7">
        <v>10</v>
      </c>
      <c r="C30" s="19">
        <v>1.6047546531302879</v>
      </c>
      <c r="D30" s="19">
        <v>1.6414213197969545</v>
      </c>
      <c r="E30" s="19">
        <v>1.5712690355329948</v>
      </c>
      <c r="F30" s="19">
        <v>1.6010575296108291</v>
      </c>
    </row>
    <row r="31" spans="1:12" ht="15.9" x14ac:dyDescent="0.45">
      <c r="A31" s="13" t="s">
        <v>9</v>
      </c>
      <c r="B31" s="7">
        <v>11</v>
      </c>
      <c r="C31" s="19">
        <v>1.4803197969543151</v>
      </c>
      <c r="D31" s="19">
        <v>1.5774467005076143</v>
      </c>
      <c r="E31" s="19">
        <v>1.5742131979695433</v>
      </c>
      <c r="F31" s="19">
        <v>1.635746192893401</v>
      </c>
    </row>
    <row r="32" spans="1:12" ht="15.9" x14ac:dyDescent="0.45">
      <c r="A32" s="13" t="s">
        <v>9</v>
      </c>
      <c r="B32" s="15">
        <v>12</v>
      </c>
      <c r="C32" s="19">
        <v>1.6430626057529609</v>
      </c>
      <c r="D32" s="19">
        <v>1.5775736040609138</v>
      </c>
      <c r="E32" s="19">
        <v>1.7230118443316411</v>
      </c>
      <c r="F32" s="19">
        <v>1.7356531302876481</v>
      </c>
    </row>
    <row r="33" spans="1:6" ht="15.9" x14ac:dyDescent="0.45">
      <c r="A33" s="13" t="s">
        <v>9</v>
      </c>
      <c r="B33" s="15">
        <v>37</v>
      </c>
      <c r="C33" s="19">
        <v>1.8582741116751269</v>
      </c>
      <c r="D33" s="19">
        <v>1.7262402707275804</v>
      </c>
      <c r="E33" s="19">
        <v>1.5014213197969541</v>
      </c>
      <c r="F33" s="19">
        <v>1.0266159052453467</v>
      </c>
    </row>
    <row r="34" spans="1:6" ht="15.9" x14ac:dyDescent="0.45">
      <c r="A34" s="13" t="s">
        <v>9</v>
      </c>
      <c r="B34" s="7">
        <v>38</v>
      </c>
      <c r="C34" s="19">
        <v>1.6396785109983076</v>
      </c>
      <c r="D34" s="19">
        <v>1.5361387478849409</v>
      </c>
      <c r="E34" s="19">
        <v>0.96724196277495744</v>
      </c>
      <c r="F34" s="19">
        <v>1.0485617597292725</v>
      </c>
    </row>
    <row r="35" spans="1:6" ht="15.9" x14ac:dyDescent="0.45">
      <c r="A35" s="13" t="s">
        <v>9</v>
      </c>
      <c r="B35" s="7">
        <v>39</v>
      </c>
      <c r="C35" s="19">
        <v>1.663113367174281</v>
      </c>
      <c r="D35" s="19">
        <v>1.7280626057529609</v>
      </c>
      <c r="E35" s="19">
        <v>1.6471742808798644</v>
      </c>
      <c r="F35" s="19">
        <v>1.6280879864636209</v>
      </c>
    </row>
    <row r="36" spans="1:6" ht="15.9" x14ac:dyDescent="0.45">
      <c r="A36" s="13" t="s">
        <v>9</v>
      </c>
      <c r="B36" s="7">
        <v>40</v>
      </c>
      <c r="C36" s="19">
        <v>1.7552402707275803</v>
      </c>
      <c r="D36" s="19">
        <v>1.7420626057529609</v>
      </c>
      <c r="E36" s="19">
        <v>1.7196277495769883</v>
      </c>
      <c r="F36" s="19">
        <v>1.2195600676818952</v>
      </c>
    </row>
    <row r="37" spans="1:6" ht="15.9" x14ac:dyDescent="0.45">
      <c r="A37" s="13" t="s">
        <v>9</v>
      </c>
      <c r="B37" s="7">
        <v>41</v>
      </c>
      <c r="C37" s="19">
        <v>1.9751641285956005</v>
      </c>
      <c r="D37" s="19">
        <v>1.7635228426395941</v>
      </c>
      <c r="E37" s="19">
        <v>1.736243654822335</v>
      </c>
      <c r="F37" s="19">
        <v>1.738218274111675</v>
      </c>
    </row>
    <row r="38" spans="1:6" ht="15.9" x14ac:dyDescent="0.45">
      <c r="A38" s="13" t="s">
        <v>9</v>
      </c>
      <c r="B38" s="15">
        <v>42</v>
      </c>
      <c r="C38" s="19">
        <v>1.7380626057529609</v>
      </c>
      <c r="D38" s="19">
        <v>1.7784686971235197</v>
      </c>
      <c r="E38" s="19">
        <v>1.0937394247038916</v>
      </c>
      <c r="F38" s="19">
        <v>0.99411167512690368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Diet Information</vt:lpstr>
      <vt:lpstr>CBD. Group I</vt:lpstr>
      <vt:lpstr>CBD. Group II</vt:lpstr>
      <vt:lpstr>CBD. Group III</vt:lpstr>
      <vt:lpstr>Primers</vt:lpstr>
      <vt:lpstr>Body Weight (kg)</vt:lpstr>
      <vt:lpstr>Water Intake (ml)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2025-04-29T14:47:20Z</dcterms:created>
  <dcterms:modified xsi:type="dcterms:W3CDTF">2025-08-16T10:31:58Z</dcterms:modified>
</cp:coreProperties>
</file>