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ni1d19\Dropbox\TerrOC FIGURES and DATA\To be submitted\"/>
    </mc:Choice>
  </mc:AlternateContent>
  <xr:revisionPtr revIDLastSave="0" documentId="13_ncr:1_{94773FBC-ECC3-429D-AB0A-EF429F4E8396}" xr6:coauthVersionLast="47" xr6:coauthVersionMax="47" xr10:uidLastSave="{00000000-0000-0000-0000-000000000000}"/>
  <bookViews>
    <workbookView xWindow="-96" yWindow="-96" windowWidth="23232" windowHeight="13872" activeTab="9" xr2:uid="{B793A9DE-D69B-4CB7-9D8F-3903DD8889A2}"/>
  </bookViews>
  <sheets>
    <sheet name="Sheet 1" sheetId="1" r:id="rId1"/>
    <sheet name="Sheet 2" sheetId="3" r:id="rId2"/>
    <sheet name="Sheet 3" sheetId="4" r:id="rId3"/>
    <sheet name="Sheet 4" sheetId="5" r:id="rId4"/>
    <sheet name="Sheet 5" sheetId="6" r:id="rId5"/>
    <sheet name="Sheet 6" sheetId="7" r:id="rId6"/>
    <sheet name="Sheet 7" sheetId="11" r:id="rId7"/>
    <sheet name="Sheet8" sheetId="8" r:id="rId8"/>
    <sheet name="Sheet 9" sheetId="10" r:id="rId9"/>
    <sheet name="Sheet 10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6" i="1" l="1"/>
  <c r="X5" i="6"/>
  <c r="AA16" i="1"/>
  <c r="Y16" i="1" l="1"/>
  <c r="Z16" i="1"/>
  <c r="X6" i="6"/>
  <c r="Y6" i="6" s="1"/>
  <c r="X7" i="6"/>
  <c r="Y7" i="6" s="1"/>
  <c r="X8" i="6"/>
  <c r="X9" i="6"/>
  <c r="X10" i="6"/>
  <c r="X11" i="6"/>
  <c r="X12" i="6"/>
  <c r="X13" i="6"/>
  <c r="X14" i="6"/>
  <c r="X15" i="6"/>
  <c r="Z15" i="6" s="1"/>
  <c r="X16" i="6"/>
  <c r="Z16" i="6" s="1"/>
  <c r="X17" i="6"/>
  <c r="Z17" i="6" s="1"/>
  <c r="X18" i="6"/>
  <c r="AA18" i="6" s="1"/>
  <c r="X19" i="6"/>
  <c r="Y19" i="6" s="1"/>
  <c r="X20" i="6"/>
  <c r="Z20" i="6" s="1"/>
  <c r="X21" i="6"/>
  <c r="Y21" i="6" s="1"/>
  <c r="X22" i="6"/>
  <c r="Z22" i="6" s="1"/>
  <c r="X23" i="6"/>
  <c r="Y23" i="6" s="1"/>
  <c r="X24" i="6"/>
  <c r="Z24" i="6" s="1"/>
  <c r="X25" i="6"/>
  <c r="AA25" i="6" s="1"/>
  <c r="X26" i="6"/>
  <c r="Z26" i="6" s="1"/>
  <c r="X27" i="6"/>
  <c r="Y27" i="6" s="1"/>
  <c r="X28" i="6"/>
  <c r="Z28" i="6" s="1"/>
  <c r="Y5" i="6"/>
  <c r="X98" i="4"/>
  <c r="Y98" i="4"/>
  <c r="Z98" i="4"/>
  <c r="AA98" i="4"/>
  <c r="Z7" i="6"/>
  <c r="AA7" i="6"/>
  <c r="Y8" i="6"/>
  <c r="Z8" i="6"/>
  <c r="AA8" i="6"/>
  <c r="Y9" i="6"/>
  <c r="Z9" i="6"/>
  <c r="AA9" i="6"/>
  <c r="Y10" i="6"/>
  <c r="Z10" i="6"/>
  <c r="AA10" i="6"/>
  <c r="Y11" i="6"/>
  <c r="Z11" i="6"/>
  <c r="AA11" i="6"/>
  <c r="Y12" i="6"/>
  <c r="Z12" i="6"/>
  <c r="AA12" i="6"/>
  <c r="Y13" i="6"/>
  <c r="Z13" i="6"/>
  <c r="AA13" i="6"/>
  <c r="Y14" i="6"/>
  <c r="Z14" i="6"/>
  <c r="AA14" i="6"/>
  <c r="Y15" i="6"/>
  <c r="Y20" i="6"/>
  <c r="X26" i="5"/>
  <c r="Y24" i="6" l="1"/>
  <c r="AA21" i="6"/>
  <c r="AA23" i="6"/>
  <c r="Z23" i="6"/>
  <c r="Y22" i="6"/>
  <c r="AA20" i="6"/>
  <c r="AA22" i="6"/>
  <c r="Z21" i="6"/>
  <c r="Y26" i="5"/>
  <c r="O4" i="7" s="1"/>
  <c r="N4" i="7"/>
  <c r="AA19" i="6"/>
  <c r="Z19" i="6"/>
  <c r="Y28" i="6"/>
  <c r="AA17" i="6"/>
  <c r="Y26" i="6"/>
  <c r="AA16" i="6"/>
  <c r="AA28" i="6"/>
  <c r="Z27" i="6"/>
  <c r="Z25" i="6"/>
  <c r="Y16" i="6"/>
  <c r="AA6" i="6"/>
  <c r="Z18" i="6"/>
  <c r="Y18" i="6"/>
  <c r="AA26" i="6"/>
  <c r="Y17" i="6"/>
  <c r="Y25" i="6"/>
  <c r="AA15" i="6"/>
  <c r="Z6" i="6"/>
  <c r="AA27" i="6"/>
  <c r="AA24" i="6"/>
  <c r="Z5" i="6"/>
  <c r="AA5" i="6"/>
  <c r="AA26" i="5"/>
  <c r="Q4" i="7" s="1"/>
  <c r="Z26" i="5"/>
  <c r="P4" i="7" s="1"/>
  <c r="X25" i="5"/>
  <c r="X24" i="5"/>
  <c r="X23" i="5"/>
  <c r="X22" i="5"/>
  <c r="X21" i="5"/>
  <c r="X20" i="5"/>
  <c r="X19" i="5"/>
  <c r="X18" i="5"/>
  <c r="X17" i="5"/>
  <c r="X16" i="5"/>
  <c r="X15" i="5"/>
  <c r="X14" i="5"/>
  <c r="X11" i="5"/>
  <c r="X10" i="5"/>
  <c r="X9" i="5"/>
  <c r="X8" i="5"/>
  <c r="Y81" i="4"/>
  <c r="Z81" i="4"/>
  <c r="Y83" i="4"/>
  <c r="Z83" i="4"/>
  <c r="AA83" i="4"/>
  <c r="Y88" i="4"/>
  <c r="Z88" i="4"/>
  <c r="X97" i="4"/>
  <c r="Y97" i="4" s="1"/>
  <c r="X96" i="4"/>
  <c r="Y96" i="4" s="1"/>
  <c r="X95" i="4"/>
  <c r="Y95" i="4" s="1"/>
  <c r="X94" i="4"/>
  <c r="Z94" i="4" s="1"/>
  <c r="X93" i="4"/>
  <c r="Y93" i="4" s="1"/>
  <c r="X92" i="4"/>
  <c r="Y92" i="4" s="1"/>
  <c r="X91" i="4"/>
  <c r="AA91" i="4" s="1"/>
  <c r="X90" i="4"/>
  <c r="Y90" i="4" s="1"/>
  <c r="X89" i="4"/>
  <c r="Y89" i="4" s="1"/>
  <c r="X88" i="4"/>
  <c r="AA88" i="4" s="1"/>
  <c r="X87" i="4"/>
  <c r="Y87" i="4" s="1"/>
  <c r="X86" i="4"/>
  <c r="AA86" i="4" s="1"/>
  <c r="X85" i="4"/>
  <c r="Y85" i="4" s="1"/>
  <c r="X84" i="4"/>
  <c r="X83" i="4"/>
  <c r="X82" i="4"/>
  <c r="AA82" i="4" s="1"/>
  <c r="X81" i="4"/>
  <c r="AA81" i="4" s="1"/>
  <c r="X80" i="4"/>
  <c r="AA80" i="4" s="1"/>
  <c r="X79" i="4"/>
  <c r="Y79" i="4" s="1"/>
  <c r="X78" i="4"/>
  <c r="Y78" i="4" s="1"/>
  <c r="X77" i="4"/>
  <c r="Z77" i="4" s="1"/>
  <c r="X76" i="4"/>
  <c r="Y76" i="4" s="1"/>
  <c r="X75" i="4"/>
  <c r="AA75" i="4" s="1"/>
  <c r="X74" i="4"/>
  <c r="Y74" i="4" s="1"/>
  <c r="X73" i="4"/>
  <c r="Z73" i="4" s="1"/>
  <c r="X72" i="4"/>
  <c r="AA72" i="4" s="1"/>
  <c r="X71" i="4"/>
  <c r="Z71" i="4" s="1"/>
  <c r="X70" i="4"/>
  <c r="Z70" i="4" s="1"/>
  <c r="X69" i="4"/>
  <c r="Z69" i="4" s="1"/>
  <c r="X68" i="4"/>
  <c r="Y68" i="4" s="1"/>
  <c r="X67" i="4"/>
  <c r="Y67" i="4" s="1"/>
  <c r="X66" i="4"/>
  <c r="Z66" i="4" s="1"/>
  <c r="X65" i="4"/>
  <c r="Y65" i="4" s="1"/>
  <c r="X64" i="4"/>
  <c r="Y64" i="4" s="1"/>
  <c r="X63" i="4"/>
  <c r="AA63" i="4" s="1"/>
  <c r="X62" i="4"/>
  <c r="AA62" i="4" s="1"/>
  <c r="X61" i="4"/>
  <c r="Y61" i="4" s="1"/>
  <c r="X60" i="4"/>
  <c r="Z60" i="4" s="1"/>
  <c r="X59" i="4"/>
  <c r="Y59" i="4" s="1"/>
  <c r="X58" i="4"/>
  <c r="AA58" i="4" s="1"/>
  <c r="X57" i="4"/>
  <c r="X3" i="3"/>
  <c r="X4" i="3"/>
  <c r="Y4" i="3" s="1"/>
  <c r="X5" i="3"/>
  <c r="Y5" i="3" s="1"/>
  <c r="X6" i="3"/>
  <c r="AA6" i="3" s="1"/>
  <c r="X7" i="3"/>
  <c r="Y7" i="3" s="1"/>
  <c r="X8" i="3"/>
  <c r="AA8" i="3" s="1"/>
  <c r="X9" i="3"/>
  <c r="Y9" i="3" s="1"/>
  <c r="X10" i="3"/>
  <c r="Y10" i="3" s="1"/>
  <c r="X11" i="3"/>
  <c r="Y11" i="3" s="1"/>
  <c r="X12" i="3"/>
  <c r="Y12" i="3" s="1"/>
  <c r="X13" i="3"/>
  <c r="Y13" i="3" s="1"/>
  <c r="X14" i="3"/>
  <c r="Z14" i="3" s="1"/>
  <c r="X15" i="3"/>
  <c r="Y15" i="3" s="1"/>
  <c r="X16" i="3"/>
  <c r="Y16" i="3" s="1"/>
  <c r="X17" i="3"/>
  <c r="Y17" i="3" s="1"/>
  <c r="X18" i="3"/>
  <c r="Z18" i="3" s="1"/>
  <c r="X19" i="3"/>
  <c r="Y19" i="3" s="1"/>
  <c r="X20" i="3"/>
  <c r="Z20" i="3" s="1"/>
  <c r="X21" i="3"/>
  <c r="AA21" i="3" s="1"/>
  <c r="X22" i="3"/>
  <c r="AA22" i="3" s="1"/>
  <c r="X23" i="3"/>
  <c r="AA23" i="3" s="1"/>
  <c r="X24" i="3"/>
  <c r="AA24" i="3" s="1"/>
  <c r="X25" i="3"/>
  <c r="Y25" i="3" s="1"/>
  <c r="X26" i="3"/>
  <c r="Y26" i="3" s="1"/>
  <c r="X27" i="3"/>
  <c r="Z27" i="3" s="1"/>
  <c r="X28" i="3"/>
  <c r="Y28" i="3" s="1"/>
  <c r="X29" i="3"/>
  <c r="Y29" i="3" s="1"/>
  <c r="X30" i="3"/>
  <c r="AA30" i="3" s="1"/>
  <c r="X31" i="3"/>
  <c r="Y31" i="3" s="1"/>
  <c r="X32" i="3"/>
  <c r="Z32" i="3" s="1"/>
  <c r="X33" i="3"/>
  <c r="Y33" i="3" s="1"/>
  <c r="X34" i="3"/>
  <c r="AA34" i="3" s="1"/>
  <c r="X35" i="3"/>
  <c r="Z35" i="3" s="1"/>
  <c r="X36" i="3"/>
  <c r="Y36" i="3" s="1"/>
  <c r="X37" i="3"/>
  <c r="X38" i="3"/>
  <c r="Y38" i="3" s="1"/>
  <c r="X39" i="3"/>
  <c r="Y39" i="3" s="1"/>
  <c r="X40" i="3"/>
  <c r="Y40" i="3" s="1"/>
  <c r="X41" i="3"/>
  <c r="Z41" i="3" s="1"/>
  <c r="X42" i="3"/>
  <c r="Z42" i="3" s="1"/>
  <c r="X43" i="3"/>
  <c r="Y43" i="3" s="1"/>
  <c r="X36" i="1"/>
  <c r="Y36" i="1" s="1"/>
  <c r="X35" i="1"/>
  <c r="Y35" i="1" s="1"/>
  <c r="X34" i="1"/>
  <c r="Y34" i="1" s="1"/>
  <c r="X33" i="1"/>
  <c r="Y33" i="1" s="1"/>
  <c r="X32" i="1"/>
  <c r="Y32" i="1" s="1"/>
  <c r="X31" i="1"/>
  <c r="Z31" i="1" s="1"/>
  <c r="X30" i="1"/>
  <c r="Z30" i="1" s="1"/>
  <c r="X29" i="1"/>
  <c r="Z29" i="1" s="1"/>
  <c r="X28" i="1"/>
  <c r="Z28" i="1" s="1"/>
  <c r="X27" i="1"/>
  <c r="Z27" i="1" s="1"/>
  <c r="X26" i="1"/>
  <c r="Z26" i="1" s="1"/>
  <c r="X25" i="1"/>
  <c r="Z25" i="1" s="1"/>
  <c r="X24" i="1"/>
  <c r="Z24" i="1" s="1"/>
  <c r="X23" i="1"/>
  <c r="X22" i="1"/>
  <c r="AA22" i="1" s="1"/>
  <c r="X21" i="1"/>
  <c r="AA21" i="1" s="1"/>
  <c r="X20" i="1"/>
  <c r="AA20" i="1" s="1"/>
  <c r="X19" i="1"/>
  <c r="AA19" i="1" s="1"/>
  <c r="X18" i="1"/>
  <c r="AA18" i="1" s="1"/>
  <c r="X17" i="1"/>
  <c r="N5" i="7" l="1"/>
  <c r="N6" i="7" s="1"/>
  <c r="Y84" i="4"/>
  <c r="J4" i="7"/>
  <c r="AA78" i="4"/>
  <c r="AA66" i="4"/>
  <c r="Y66" i="4"/>
  <c r="Y57" i="4"/>
  <c r="K5" i="7" s="1"/>
  <c r="J5" i="7"/>
  <c r="Y34" i="3"/>
  <c r="Y32" i="3"/>
  <c r="AA31" i="3"/>
  <c r="AA33" i="3"/>
  <c r="AA32" i="3"/>
  <c r="Y30" i="3"/>
  <c r="Z28" i="3"/>
  <c r="Y27" i="3"/>
  <c r="Z33" i="3"/>
  <c r="Y18" i="3"/>
  <c r="AA36" i="3"/>
  <c r="AA35" i="3"/>
  <c r="Z19" i="3"/>
  <c r="AA15" i="3"/>
  <c r="Z15" i="3"/>
  <c r="AA13" i="3"/>
  <c r="Z13" i="3"/>
  <c r="Z38" i="3"/>
  <c r="Y35" i="3"/>
  <c r="AA17" i="3"/>
  <c r="Z17" i="3"/>
  <c r="AA16" i="3"/>
  <c r="Z16" i="3"/>
  <c r="Y41" i="3"/>
  <c r="AA38" i="3"/>
  <c r="AA10" i="3"/>
  <c r="Z36" i="3"/>
  <c r="Z34" i="3"/>
  <c r="Z10" i="3"/>
  <c r="Z8" i="3"/>
  <c r="Y8" i="3"/>
  <c r="AA29" i="3"/>
  <c r="AA7" i="3"/>
  <c r="Z29" i="3"/>
  <c r="Z7" i="3"/>
  <c r="AA3" i="3"/>
  <c r="F5" i="7"/>
  <c r="AA43" i="3"/>
  <c r="AA28" i="3"/>
  <c r="Z6" i="3"/>
  <c r="Y37" i="3"/>
  <c r="F4" i="7"/>
  <c r="Z43" i="3"/>
  <c r="Y6" i="3"/>
  <c r="AA5" i="3"/>
  <c r="AA42" i="3"/>
  <c r="Z23" i="3"/>
  <c r="Z5" i="3"/>
  <c r="Y42" i="3"/>
  <c r="Y23" i="3"/>
  <c r="AA4" i="3"/>
  <c r="AA41" i="3"/>
  <c r="Y20" i="3"/>
  <c r="Z4" i="3"/>
  <c r="AA19" i="3"/>
  <c r="AA14" i="3"/>
  <c r="Y14" i="3"/>
  <c r="Y17" i="1"/>
  <c r="B5" i="7"/>
  <c r="AA23" i="1"/>
  <c r="B4" i="7"/>
  <c r="Y31" i="1"/>
  <c r="Y30" i="1"/>
  <c r="Y26" i="1"/>
  <c r="Y25" i="1"/>
  <c r="Y27" i="1"/>
  <c r="Y29" i="1"/>
  <c r="Y28" i="1"/>
  <c r="Z78" i="4"/>
  <c r="Y69" i="4"/>
  <c r="AA65" i="4"/>
  <c r="Z65" i="4"/>
  <c r="Z62" i="4"/>
  <c r="Y62" i="4"/>
  <c r="Z58" i="4"/>
  <c r="Y58" i="4"/>
  <c r="Z64" i="4"/>
  <c r="Y63" i="4"/>
  <c r="Z63" i="4"/>
  <c r="Y60" i="4"/>
  <c r="AA60" i="4"/>
  <c r="Z57" i="4"/>
  <c r="AA76" i="4"/>
  <c r="Z76" i="4"/>
  <c r="Z75" i="4"/>
  <c r="Y75" i="4"/>
  <c r="AA74" i="4"/>
  <c r="Y70" i="4"/>
  <c r="Y72" i="4"/>
  <c r="Y71" i="4"/>
  <c r="Y77" i="4"/>
  <c r="Z72" i="4"/>
  <c r="AA71" i="4"/>
  <c r="AA69" i="4"/>
  <c r="Z86" i="4"/>
  <c r="Y86" i="4"/>
  <c r="Z85" i="4"/>
  <c r="AA97" i="4"/>
  <c r="Z97" i="4"/>
  <c r="AA94" i="4"/>
  <c r="Y94" i="4"/>
  <c r="AA93" i="4"/>
  <c r="Z93" i="4"/>
  <c r="Z92" i="4"/>
  <c r="Z91" i="4"/>
  <c r="Y91" i="4"/>
  <c r="AA90" i="4"/>
  <c r="Z90" i="4"/>
  <c r="Z22" i="3"/>
  <c r="Z12" i="3"/>
  <c r="Z21" i="3"/>
  <c r="AA39" i="3"/>
  <c r="Z30" i="3"/>
  <c r="Y21" i="3"/>
  <c r="AA11" i="3"/>
  <c r="Z82" i="4"/>
  <c r="Y73" i="4"/>
  <c r="Z24" i="3"/>
  <c r="Z39" i="3"/>
  <c r="AA20" i="3"/>
  <c r="Z11" i="3"/>
  <c r="Y82" i="4"/>
  <c r="AA84" i="4"/>
  <c r="AA37" i="3"/>
  <c r="AA9" i="3"/>
  <c r="AA89" i="4"/>
  <c r="AA61" i="4"/>
  <c r="Z37" i="3"/>
  <c r="AA18" i="3"/>
  <c r="Z9" i="3"/>
  <c r="Z89" i="4"/>
  <c r="Y80" i="4"/>
  <c r="AA70" i="4"/>
  <c r="Z61" i="4"/>
  <c r="Z80" i="4"/>
  <c r="AA27" i="3"/>
  <c r="AA79" i="4"/>
  <c r="Z79" i="4"/>
  <c r="AA26" i="3"/>
  <c r="Z26" i="3"/>
  <c r="Z87" i="4"/>
  <c r="Y24" i="3"/>
  <c r="AA87" i="4"/>
  <c r="AA59" i="4"/>
  <c r="Y3" i="3"/>
  <c r="AA96" i="4"/>
  <c r="AA68" i="4"/>
  <c r="Z59" i="4"/>
  <c r="Z3" i="3"/>
  <c r="AA25" i="3"/>
  <c r="Z96" i="4"/>
  <c r="AA77" i="4"/>
  <c r="Z68" i="4"/>
  <c r="Z25" i="3"/>
  <c r="AA95" i="4"/>
  <c r="AA67" i="4"/>
  <c r="Z95" i="4"/>
  <c r="Z67" i="4"/>
  <c r="AA85" i="4"/>
  <c r="AA57" i="4"/>
  <c r="Z84" i="4"/>
  <c r="Z74" i="4"/>
  <c r="AA40" i="3"/>
  <c r="Z31" i="3"/>
  <c r="Y22" i="3"/>
  <c r="AA12" i="3"/>
  <c r="AA92" i="4"/>
  <c r="AA64" i="4"/>
  <c r="Y24" i="1"/>
  <c r="Z40" i="3"/>
  <c r="AA73" i="4"/>
  <c r="Z23" i="1"/>
  <c r="Y22" i="5"/>
  <c r="Z22" i="5"/>
  <c r="AA22" i="5"/>
  <c r="Y25" i="5"/>
  <c r="Z25" i="5"/>
  <c r="AA25" i="5"/>
  <c r="Y9" i="5"/>
  <c r="Z9" i="5"/>
  <c r="AA9" i="5"/>
  <c r="Z16" i="5"/>
  <c r="AA16" i="5"/>
  <c r="Y16" i="5"/>
  <c r="Z17" i="5"/>
  <c r="Y17" i="5"/>
  <c r="AA17" i="5"/>
  <c r="Y18" i="5"/>
  <c r="Z18" i="5"/>
  <c r="AA18" i="5"/>
  <c r="Y19" i="5"/>
  <c r="AA19" i="5"/>
  <c r="Z19" i="5"/>
  <c r="Y23" i="5"/>
  <c r="Z23" i="5"/>
  <c r="AA23" i="5"/>
  <c r="Z24" i="5"/>
  <c r="AA24" i="5"/>
  <c r="Y24" i="5"/>
  <c r="Z10" i="5"/>
  <c r="AA10" i="5"/>
  <c r="Y10" i="5"/>
  <c r="Y11" i="5"/>
  <c r="Z11" i="5"/>
  <c r="AA11" i="5"/>
  <c r="Y14" i="5"/>
  <c r="AA14" i="5"/>
  <c r="Z14" i="5"/>
  <c r="Y20" i="5"/>
  <c r="AA20" i="5"/>
  <c r="Z20" i="5"/>
  <c r="Z21" i="5"/>
  <c r="AA21" i="5"/>
  <c r="Y21" i="5"/>
  <c r="AA33" i="1"/>
  <c r="Z35" i="1"/>
  <c r="Z34" i="1"/>
  <c r="Z32" i="1"/>
  <c r="Z22" i="1"/>
  <c r="Z20" i="1"/>
  <c r="AA34" i="1"/>
  <c r="AA32" i="1"/>
  <c r="AA35" i="1"/>
  <c r="AA31" i="1"/>
  <c r="Z36" i="1"/>
  <c r="AA36" i="1"/>
  <c r="AA17" i="1"/>
  <c r="E5" i="7" s="1"/>
  <c r="Z19" i="1"/>
  <c r="Z21" i="1"/>
  <c r="Z18" i="1"/>
  <c r="Z17" i="1"/>
  <c r="Y23" i="1"/>
  <c r="Y22" i="1"/>
  <c r="Y21" i="1"/>
  <c r="Y20" i="1"/>
  <c r="Y19" i="1"/>
  <c r="Y18" i="1"/>
  <c r="AA30" i="1"/>
  <c r="AA29" i="1"/>
  <c r="AA28" i="1"/>
  <c r="Z33" i="1"/>
  <c r="AA27" i="1"/>
  <c r="AA26" i="1"/>
  <c r="AA25" i="1"/>
  <c r="AA24" i="1"/>
  <c r="O5" i="7" l="1"/>
  <c r="O6" i="7" s="1"/>
  <c r="P5" i="7"/>
  <c r="P6" i="7" s="1"/>
  <c r="Q5" i="7"/>
  <c r="Q6" i="7" s="1"/>
  <c r="L4" i="7"/>
  <c r="M5" i="7"/>
  <c r="M4" i="7"/>
  <c r="L5" i="7"/>
  <c r="K4" i="7"/>
  <c r="F6" i="7"/>
  <c r="H5" i="7"/>
  <c r="G5" i="7"/>
  <c r="I5" i="7"/>
  <c r="H4" i="7"/>
  <c r="H6" i="7" s="1"/>
  <c r="G4" i="7"/>
  <c r="G6" i="7" s="1"/>
  <c r="I4" i="7"/>
  <c r="D5" i="7"/>
  <c r="C4" i="7"/>
  <c r="E4" i="7"/>
  <c r="D4" i="7"/>
  <c r="C5" i="7"/>
  <c r="I6" i="7" l="1"/>
</calcChain>
</file>

<file path=xl/sharedStrings.xml><?xml version="1.0" encoding="utf-8"?>
<sst xmlns="http://schemas.openxmlformats.org/spreadsheetml/2006/main" count="1104" uniqueCount="228">
  <si>
    <t>depth</t>
  </si>
  <si>
    <t>algal_median</t>
  </si>
  <si>
    <t>algal_25pctile</t>
  </si>
  <si>
    <t>algal_75pctile</t>
  </si>
  <si>
    <t>algal_mean</t>
  </si>
  <si>
    <t>algal_std</t>
  </si>
  <si>
    <t>plant_median</t>
  </si>
  <si>
    <t>plant_25pctile</t>
  </si>
  <si>
    <t>plant_75pctile</t>
  </si>
  <si>
    <t>plant_mean</t>
  </si>
  <si>
    <t>plant_std</t>
  </si>
  <si>
    <t>soil_median</t>
  </si>
  <si>
    <t>soil_25pctile</t>
  </si>
  <si>
    <t>soil_75pctile</t>
  </si>
  <si>
    <t>soil_mean</t>
  </si>
  <si>
    <t>soil_std</t>
  </si>
  <si>
    <t>TAR</t>
  </si>
  <si>
    <t>BIT</t>
  </si>
  <si>
    <t>age</t>
  </si>
  <si>
    <t>latest Paleocene</t>
  </si>
  <si>
    <t>post-PETM</t>
  </si>
  <si>
    <t>PETM_recovery</t>
  </si>
  <si>
    <t>PETM_core</t>
  </si>
  <si>
    <t>TOC (wt%)</t>
  </si>
  <si>
    <t>LSR (cm/kyr-1)</t>
  </si>
  <si>
    <t>DBD(g/cm-3)</t>
  </si>
  <si>
    <t>TOC MAR (g/cm2/kyr-1)</t>
  </si>
  <si>
    <t>MARalgal (g/cm2/kyr-1)</t>
  </si>
  <si>
    <t>MARplant (g/cm2/kyr-1)</t>
  </si>
  <si>
    <t>MARsoil (g/cm2/kyr-1)</t>
  </si>
  <si>
    <t>site</t>
  </si>
  <si>
    <t>odp1172</t>
  </si>
  <si>
    <t>PETM recovery</t>
  </si>
  <si>
    <t>petm onset/body</t>
  </si>
  <si>
    <t>ancora</t>
  </si>
  <si>
    <t>acex</t>
  </si>
  <si>
    <t>petm core/body</t>
  </si>
  <si>
    <t>petm recovery</t>
  </si>
  <si>
    <t>early Eocene</t>
  </si>
  <si>
    <t>PETM body</t>
  </si>
  <si>
    <t>fur</t>
  </si>
  <si>
    <t>doi.org/10.5194/cp-19-1623-2023</t>
  </si>
  <si>
    <t>pre-PETM</t>
  </si>
  <si>
    <t>PETM onset</t>
  </si>
  <si>
    <t>Notes</t>
  </si>
  <si>
    <t>tanzania</t>
  </si>
  <si>
    <t>https://agupubs.onlinelibrary.wiley.com/doi/full/10.1029/2022PA004475</t>
  </si>
  <si>
    <t>https://agupubs.onlinelibrary.wiley.com/doi/full/10.1029/2022PA004476</t>
  </si>
  <si>
    <t>https://agupubs.onlinelibrary.wiley.com/doi/full/10.1029/2022PA004477</t>
  </si>
  <si>
    <t>https://agupubs.onlinelibrary.wiley.com/doi/full/10.1029/2022PA004478</t>
  </si>
  <si>
    <t>https://agupubs.onlinelibrary.wiley.com/doi/full/10.1029/2022PA004479</t>
  </si>
  <si>
    <t>https://agupubs.onlinelibrary.wiley.com/doi/full/10.1029/2022PA004480</t>
  </si>
  <si>
    <t>https://agupubs.onlinelibrary.wiley.com/doi/full/10.1029/2022PA004481</t>
  </si>
  <si>
    <t>https://agupubs.onlinelibrary.wiley.com/doi/full/10.1029/2022PA004482</t>
  </si>
  <si>
    <t>https://agupubs.onlinelibrary.wiley.com/doi/full/10.1029/2022PA004483</t>
  </si>
  <si>
    <t>https://agupubs.onlinelibrary.wiley.com/doi/full/10.1029/2022PA004484</t>
  </si>
  <si>
    <t>https://agupubs.onlinelibrary.wiley.com/doi/full/10.1029/2022PA004485</t>
  </si>
  <si>
    <t>https://agupubs.onlinelibrary.wiley.com/doi/full/10.1029/2022PA004486</t>
  </si>
  <si>
    <t>https://agupubs.onlinelibrary.wiley.com/doi/full/10.1029/2022PA004487</t>
  </si>
  <si>
    <t>https://agupubs.onlinelibrary.wiley.com/doi/full/10.1029/2022PA004488</t>
  </si>
  <si>
    <t>https://agupubs.onlinelibrary.wiley.com/doi/full/10.1029/2022PA004489</t>
  </si>
  <si>
    <t>https://agupubs.onlinelibrary.wiley.com/doi/full/10.1029/2022PA004490</t>
  </si>
  <si>
    <t>https://agupubs.onlinelibrary.wiley.com/doi/full/10.1029/2022PA004491</t>
  </si>
  <si>
    <t>https://agupubs.onlinelibrary.wiley.com/doi/full/10.1029/2022PA004492</t>
  </si>
  <si>
    <t>https://agupubs.onlinelibrary.wiley.com/doi/full/10.1029/2022PA004493</t>
  </si>
  <si>
    <t>https://agupubs.onlinelibrary.wiley.com/doi/full/10.1029/2022PA004494</t>
  </si>
  <si>
    <t>https://agupubs.onlinelibrary.wiley.com/doi/full/10.1029/2022PA004495</t>
  </si>
  <si>
    <t>https://agupubs.onlinelibrary.wiley.com/doi/full/10.1029/2022PA004496</t>
  </si>
  <si>
    <t>https://agupubs.onlinelibrary.wiley.com/doi/full/10.1029/2022PA004497</t>
  </si>
  <si>
    <t>https://agupubs.onlinelibrary.wiley.com/doi/full/10.1029/2022PA004498</t>
  </si>
  <si>
    <t>https://agupubs.onlinelibrary.wiley.com/doi/full/10.1029/2022PA004499</t>
  </si>
  <si>
    <t>https://agupubs.onlinelibrary.wiley.com/doi/full/10.1029/2022PA004500</t>
  </si>
  <si>
    <t>https://agupubs.onlinelibrary.wiley.com/doi/full/10.1029/2022PA004501</t>
  </si>
  <si>
    <t>https://agupubs.onlinelibrary.wiley.com/doi/full/10.1029/2022PA004502</t>
  </si>
  <si>
    <t>https://agupubs.onlinelibrary.wiley.com/doi/full/10.1029/2022PA004503</t>
  </si>
  <si>
    <t>https://agupubs.onlinelibrary.wiley.com/doi/full/10.1029/2022PA004504</t>
  </si>
  <si>
    <t>https://agupubs.onlinelibrary.wiley.com/doi/full/10.1029/2022PA004505</t>
  </si>
  <si>
    <t>https://agupubs.onlinelibrary.wiley.com/doi/full/10.1029/2022PA004506</t>
  </si>
  <si>
    <t>https://agupubs.onlinelibrary.wiley.com/doi/full/10.1029/2022PA004507</t>
  </si>
  <si>
    <t>https://agupubs.onlinelibrary.wiley.com/doi/full/10.1029/2022PA004508</t>
  </si>
  <si>
    <t>https://agupubs.onlinelibrary.wiley.com/doi/full/10.1029/2022PA004509</t>
  </si>
  <si>
    <t>https://agupubs.onlinelibrary.wiley.com/doi/full/10.1029/2022PA004510</t>
  </si>
  <si>
    <t>https://agupubs.onlinelibrary.wiley.com/doi/full/10.1029/2022PA004511</t>
  </si>
  <si>
    <t>https://agupubs.onlinelibrary.wiley.com/doi/full/10.1029/2022PA004512</t>
  </si>
  <si>
    <t>https://agupubs.onlinelibrary.wiley.com/doi/full/10.1029/2022PA004513</t>
  </si>
  <si>
    <t>https://agupubs.onlinelibrary.wiley.com/doi/full/10.1029/2022PA004514</t>
  </si>
  <si>
    <t>https://agupubs.onlinelibrary.wiley.com/doi/full/10.1029/2022PA004515</t>
  </si>
  <si>
    <t>LSRref</t>
  </si>
  <si>
    <t>https://agupubs.onlinelibrary.wiley.com/doi/full/10.1029/2023PA004773</t>
  </si>
  <si>
    <t>https://agupubs.onlinelibrary.wiley.com/doi/full/10.1029/2023PA004774</t>
  </si>
  <si>
    <t>https://agupubs.onlinelibrary.wiley.com/doi/full/10.1029/2023PA004775</t>
  </si>
  <si>
    <t>https://agupubs.onlinelibrary.wiley.com/doi/full/10.1029/2023PA004776</t>
  </si>
  <si>
    <t>https://agupubs.onlinelibrary.wiley.com/doi/full/10.1029/2023PA004777</t>
  </si>
  <si>
    <t>https://agupubs.onlinelibrary.wiley.com/doi/full/10.1029/2023PA004778</t>
  </si>
  <si>
    <t>https://agupubs.onlinelibrary.wiley.com/doi/full/10.1029/2023PA004779</t>
  </si>
  <si>
    <t>https://agupubs.onlinelibrary.wiley.com/doi/full/10.1029/2023PA004780</t>
  </si>
  <si>
    <t>https://agupubs.onlinelibrary.wiley.com/doi/full/10.1029/2023PA004781</t>
  </si>
  <si>
    <t>https://agupubs.onlinelibrary.wiley.com/doi/full/10.1029/2023PA004782</t>
  </si>
  <si>
    <t>https://agupubs.onlinelibrary.wiley.com/doi/full/10.1029/2023PA004783</t>
  </si>
  <si>
    <t>https://agupubs.onlinelibrary.wiley.com/doi/full/10.1029/2023PA004784</t>
  </si>
  <si>
    <t>https://agupubs.onlinelibrary.wiley.com/doi/full/10.1029/2023PA004785</t>
  </si>
  <si>
    <t>https://agupubs.onlinelibrary.wiley.com/doi/full/10.1029/2023PA004786</t>
  </si>
  <si>
    <t>https://agupubs.onlinelibrary.wiley.com/doi/full/10.1029/2023PA004787</t>
  </si>
  <si>
    <t>https://agupubs.onlinelibrary.wiley.com/doi/full/10.1029/2023PA004788</t>
  </si>
  <si>
    <t>https://agupubs.onlinelibrary.wiley.com/doi/full/10.1029/2023PA004789</t>
  </si>
  <si>
    <t>https://agupubs.onlinelibrary.wiley.com/doi/full/10.1029/2023PA004790</t>
  </si>
  <si>
    <t>https://agupubs.onlinelibrary.wiley.com/doi/full/10.1029/2023PA004791</t>
  </si>
  <si>
    <t>https://agupubs.onlinelibrary.wiley.com/doi/full/10.1029/2023PA004792</t>
  </si>
  <si>
    <t>https://agupubs.onlinelibrary.wiley.com/doi/full/10.1029/2023PA004793</t>
  </si>
  <si>
    <t>https://agupubs.onlinelibrary.wiley.com/doi/full/10.1029/2023PA004794</t>
  </si>
  <si>
    <t>https://agupubs.onlinelibrary.wiley.com/doi/full/10.1029/2023PA004795</t>
  </si>
  <si>
    <t>https://agupubs.onlinelibrary.wiley.com/doi/full/10.1029/2023PA004796</t>
  </si>
  <si>
    <t>https://agupubs.onlinelibrary.wiley.com/doi/full/10.1029/2023PA004797</t>
  </si>
  <si>
    <t>https://agupubs.onlinelibrary.wiley.com/doi/full/10.1029/2023PA004798</t>
  </si>
  <si>
    <t>https://agupubs.onlinelibrary.wiley.com/doi/full/10.1029/2023PA004799</t>
  </si>
  <si>
    <t>https://agupubs.onlinelibrary.wiley.com/doi/full/10.1029/2023PA004800</t>
  </si>
  <si>
    <t>https://agupubs.onlinelibrary.wiley.com/doi/full/10.1029/2023PA004801</t>
  </si>
  <si>
    <t>https://agupubs.onlinelibrary.wiley.com/doi/full/10.1029/2023PA004802</t>
  </si>
  <si>
    <t>https://agupubs.onlinelibrary.wiley.com/doi/full/10.1029/2023PA004803</t>
  </si>
  <si>
    <t>https://agupubs.onlinelibrary.wiley.com/doi/full/10.1029/2023PA004804</t>
  </si>
  <si>
    <t>https://agupubs.onlinelibrary.wiley.com/doi/full/10.1029/2023PA004805</t>
  </si>
  <si>
    <t>https://agupubs.onlinelibrary.wiley.com/doi/full/10.1029/2023PA004806</t>
  </si>
  <si>
    <t>https://agupubs.onlinelibrary.wiley.com/doi/full/10.1029/2023PA004807</t>
  </si>
  <si>
    <t>https://agupubs.onlinelibrary.wiley.com/doi/full/10.1029/2023PA004808</t>
  </si>
  <si>
    <t>https://agupubs.onlinelibrary.wiley.com/doi/full/10.1029/2023PA004809</t>
  </si>
  <si>
    <t>https://agupubs.onlinelibrary.wiley.com/doi/full/10.1029/2023PA004810</t>
  </si>
  <si>
    <t>https://agupubs.onlinelibrary.wiley.com/doi/full/10.1029/2023PA004811</t>
  </si>
  <si>
    <t>https://agupubs.onlinelibrary.wiley.com/doi/full/10.1029/2023PA004812</t>
  </si>
  <si>
    <t>https://agupubs.onlinelibrary.wiley.com/doi/full/10.1029/2023PA004813</t>
  </si>
  <si>
    <t>https://agupubs.onlinelibrary.wiley.com/doi/full/10.1029/2023PA004814</t>
  </si>
  <si>
    <t>https://agupubs.onlinelibrary.wiley.com/doi/full/10.1029/2023PA004815</t>
  </si>
  <si>
    <t>Use median sedimentation rate estimate</t>
  </si>
  <si>
    <t>used median value</t>
  </si>
  <si>
    <t>Note</t>
  </si>
  <si>
    <t>PETM</t>
  </si>
  <si>
    <t>depth(m)</t>
  </si>
  <si>
    <t>mm/day</t>
  </si>
  <si>
    <t>Precipitation</t>
  </si>
  <si>
    <t>pr</t>
  </si>
  <si>
    <t>deepmip-eocene-p1-x9</t>
  </si>
  <si>
    <t>deepmip_sens_6xCO2</t>
  </si>
  <si>
    <t>deepmip-eocene-p1-x4</t>
  </si>
  <si>
    <t>deepmip-eocene-p1-x3</t>
  </si>
  <si>
    <t>deepmip-eocene-p1-x2</t>
  </si>
  <si>
    <t>deepmip-eocene-p1-x1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</si>
  <si>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</si>
  <si>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</si>
  <si>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</si>
  <si>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</si>
  <si>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</si>
  <si>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</si>
  <si>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</si>
  <si>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</si>
  <si>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</si>
  <si>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</si>
  <si>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</si>
  <si>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</si>
  <si>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SON</t>
  </si>
  <si>
    <t>JJA</t>
  </si>
  <si>
    <t>MAM</t>
  </si>
  <si>
    <t>DJF</t>
  </si>
  <si>
    <t>monthly_max</t>
  </si>
  <si>
    <t>monthly_min</t>
  </si>
  <si>
    <t>annual_mean</t>
  </si>
  <si>
    <t>unit</t>
  </si>
  <si>
    <t>long_name</t>
  </si>
  <si>
    <t>var</t>
  </si>
  <si>
    <t>GMST</t>
  </si>
  <si>
    <t>CO2</t>
  </si>
  <si>
    <t>lon</t>
  </si>
  <si>
    <t>lat</t>
  </si>
  <si>
    <t>Site</t>
  </si>
  <si>
    <t>experiment</t>
  </si>
  <si>
    <t>Sheet 1</t>
  </si>
  <si>
    <t>Sheet 2</t>
  </si>
  <si>
    <t>Sheet 3</t>
  </si>
  <si>
    <t>Sheet 4</t>
  </si>
  <si>
    <t>Sheet 5</t>
  </si>
  <si>
    <t>Cpool</t>
  </si>
  <si>
    <t>Soil</t>
  </si>
  <si>
    <t>Modern</t>
  </si>
  <si>
    <t>Vegetation</t>
  </si>
  <si>
    <t>Total</t>
  </si>
  <si>
    <t>PgC</t>
  </si>
  <si>
    <t>Time interval</t>
  </si>
  <si>
    <t xml:space="preserve">CO2 </t>
  </si>
  <si>
    <t xml:space="preserve">prePETM </t>
  </si>
  <si>
    <t>Sheet 9</t>
  </si>
  <si>
    <t>Sheet 7: Average OC burial flux data for High Arctic and New Jersey Margin during the pre-PETM, PETM body and PETM recovery (source data: Fig. 3b, 3c)</t>
  </si>
  <si>
    <t>Sheet 6: Average OC burial flux data for High Arctic, New Jersey Margin, Denmark, and Tasman Sea between the latest Paleocene and PETM (source data: Fig. 3a)</t>
  </si>
  <si>
    <t>Lipid biomarker data and OC burial fluxes from Tasman Sea (Source data; Fig. 1)</t>
  </si>
  <si>
    <t>Lipid biomarker data and OC burial fluxes from New Jersey Margin (source data: Fig.1)</t>
  </si>
  <si>
    <t>Lipid biomarker data and OC burial fluxes from the High Arctic (source data: Fig.1)</t>
  </si>
  <si>
    <t>Lipid biomarker data and OC burial fluxes from Denmark (source data: Fig.1)</t>
  </si>
  <si>
    <t>Lipid biomarker data and OC burial fluxes from Tanzania (source data: Fig.1)</t>
  </si>
  <si>
    <t xml:space="preserve">Sheet 8:  </t>
  </si>
  <si>
    <t>HadCM3L-derived estimates of plant and soil OC stocks under different CO2 scenarios (Source data: fig.4)</t>
  </si>
  <si>
    <t>prePETM interval</t>
  </si>
  <si>
    <t>PETM interval</t>
  </si>
  <si>
    <t>Fold change (prePETM-to-PETM)</t>
  </si>
  <si>
    <t>Tasman Sea</t>
  </si>
  <si>
    <t>Denmark</t>
  </si>
  <si>
    <t>New Jersey Margin</t>
  </si>
  <si>
    <t>High Arctic</t>
  </si>
  <si>
    <t>Sheet 10</t>
  </si>
  <si>
    <t>Duration (years)</t>
  </si>
  <si>
    <t>Total (PgC)</t>
  </si>
  <si>
    <t>MtC per PgC</t>
  </si>
  <si>
    <t>Total (MtC)</t>
  </si>
  <si>
    <t>Rate (MtC yr⁻¹)</t>
  </si>
  <si>
    <t>10 839</t>
  </si>
  <si>
    <t>1 000</t>
  </si>
  <si>
    <t>10 839 000</t>
  </si>
  <si>
    <t>270 000</t>
  </si>
  <si>
    <t>23 077</t>
  </si>
  <si>
    <t>23 077 000</t>
  </si>
  <si>
    <t>Reference</t>
  </si>
  <si>
    <t>https://agupubs.onlinelibrary.wiley.com/action/downloadSupplement?doi=10.1029%2F2021PA004232&amp;file=2021PA004232-sup-0006-Table+SI-S05.pdf</t>
  </si>
  <si>
    <t>Total organic carbon burial flux (in MtC/yr-1) in marine sedmietns during the PETM assuming 270kyr duration</t>
  </si>
  <si>
    <t>denmark</t>
  </si>
  <si>
    <t>new jersey margin</t>
  </si>
  <si>
    <t>high arctic</t>
  </si>
  <si>
    <t>tasman sea</t>
  </si>
  <si>
    <t xml:space="preserve">DeepMIP model ensemble-derived estimates of mean annual precipitation under different CO2 scenarios (source data; Figure 3) </t>
  </si>
  <si>
    <t>geography</t>
  </si>
  <si>
    <t>modern</t>
  </si>
  <si>
    <t>early eocene</t>
  </si>
  <si>
    <t>deepmip-eocene-p1-PI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</si>
</sst>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000"/>
    <numFmt numFmtId="166" formatCode="0.000"/>
    <numFmt numFmtId="167" formatCode="0.0"/>
    <numFmt numFmtId="168" formatCode="0.000000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name val="Aptos Display"/>
      <family val="2"/>
      <scheme val="major"/>
    </font>
    <font>
      <sz val="11"/>
      <name val="Aptos Display"/>
      <family val="2"/>
      <scheme val="major"/>
    </font>
    <font>
      <b/>
      <sz val="10"/>
      <name val="Aptos Display"/>
      <family val="2"/>
      <scheme val="major"/>
    </font>
    <font>
      <sz val="10"/>
      <color theme="1"/>
      <name val="Aptos Display"/>
      <family val="2"/>
      <scheme val="major"/>
    </font>
    <font>
      <sz val="10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05">
    <xf numFmtId="0" fontId="0" fillId="0" borderId="0" xfId="0"/>
    <xf numFmtId="164" fontId="0" fillId="0" borderId="0" xfId="0" applyNumberFormat="1"/>
    <xf numFmtId="2" fontId="0" fillId="0" borderId="0" xfId="0" applyNumberFormat="1"/>
    <xf numFmtId="2" fontId="22" fillId="0" borderId="0" xfId="0" applyNumberFormat="1" applyFont="1" applyAlignment="1">
      <alignment horizontal="left" vertical="center"/>
    </xf>
    <xf numFmtId="166" fontId="22" fillId="0" borderId="0" xfId="0" applyNumberFormat="1" applyFont="1" applyAlignment="1">
      <alignment horizontal="left" vertical="center"/>
    </xf>
    <xf numFmtId="0" fontId="23" fillId="0" borderId="0" xfId="0" applyFont="1"/>
    <xf numFmtId="0" fontId="21" fillId="0" borderId="0" xfId="0" applyFont="1" applyAlignment="1">
      <alignment horizontal="left" vertical="center"/>
    </xf>
    <xf numFmtId="166" fontId="21" fillId="0" borderId="0" xfId="0" applyNumberFormat="1" applyFont="1" applyAlignment="1">
      <alignment horizontal="left" vertical="center"/>
    </xf>
    <xf numFmtId="2" fontId="24" fillId="0" borderId="0" xfId="0" applyNumberFormat="1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166" fontId="24" fillId="0" borderId="0" xfId="0" applyNumberFormat="1" applyFont="1" applyAlignment="1">
      <alignment horizontal="left" vertical="center"/>
    </xf>
    <xf numFmtId="2" fontId="24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12" xfId="0" applyFont="1" applyBorder="1"/>
    <xf numFmtId="0" fontId="0" fillId="0" borderId="12" xfId="0" applyBorder="1"/>
    <xf numFmtId="0" fontId="23" fillId="0" borderId="12" xfId="0" applyFont="1" applyBorder="1"/>
    <xf numFmtId="0" fontId="25" fillId="0" borderId="12" xfId="0" applyFont="1" applyBorder="1"/>
    <xf numFmtId="0" fontId="16" fillId="0" borderId="12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166" fontId="25" fillId="0" borderId="12" xfId="0" applyNumberFormat="1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165" fontId="24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66" fontId="23" fillId="0" borderId="0" xfId="0" applyNumberFormat="1" applyFont="1" applyAlignment="1">
      <alignment horizontal="left" vertical="center"/>
    </xf>
    <xf numFmtId="167" fontId="24" fillId="0" borderId="0" xfId="0" applyNumberFormat="1" applyFont="1" applyAlignment="1">
      <alignment horizontal="left" vertical="center"/>
    </xf>
    <xf numFmtId="167" fontId="23" fillId="0" borderId="0" xfId="0" applyNumberFormat="1" applyFont="1" applyAlignment="1">
      <alignment horizontal="left" vertical="center"/>
    </xf>
    <xf numFmtId="2" fontId="23" fillId="0" borderId="0" xfId="0" applyNumberFormat="1" applyFont="1" applyAlignment="1">
      <alignment horizontal="left" vertical="center"/>
    </xf>
    <xf numFmtId="2" fontId="25" fillId="0" borderId="12" xfId="0" applyNumberFormat="1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167" fontId="22" fillId="0" borderId="13" xfId="0" applyNumberFormat="1" applyFont="1" applyBorder="1" applyAlignment="1">
      <alignment horizontal="left" vertical="center"/>
    </xf>
    <xf numFmtId="2" fontId="22" fillId="0" borderId="13" xfId="0" applyNumberFormat="1" applyFont="1" applyBorder="1" applyAlignment="1">
      <alignment horizontal="left" vertical="center"/>
    </xf>
    <xf numFmtId="166" fontId="22" fillId="0" borderId="13" xfId="0" applyNumberFormat="1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2" fontId="22" fillId="0" borderId="13" xfId="0" applyNumberFormat="1" applyFont="1" applyBorder="1" applyAlignment="1">
      <alignment horizontal="left" vertical="center" wrapText="1"/>
    </xf>
    <xf numFmtId="2" fontId="21" fillId="0" borderId="0" xfId="0" applyNumberFormat="1" applyFont="1" applyAlignment="1">
      <alignment horizontal="left" vertical="center"/>
    </xf>
    <xf numFmtId="2" fontId="23" fillId="0" borderId="12" xfId="0" applyNumberFormat="1" applyFont="1" applyBorder="1"/>
    <xf numFmtId="2" fontId="22" fillId="0" borderId="12" xfId="0" applyNumberFormat="1" applyFont="1" applyBorder="1" applyAlignment="1">
      <alignment horizontal="left" vertical="center"/>
    </xf>
    <xf numFmtId="164" fontId="22" fillId="0" borderId="12" xfId="0" applyNumberFormat="1" applyFont="1" applyBorder="1" applyAlignment="1">
      <alignment horizontal="left" vertical="center"/>
    </xf>
    <xf numFmtId="164" fontId="24" fillId="0" borderId="0" xfId="0" applyNumberFormat="1" applyFont="1" applyAlignment="1">
      <alignment horizontal="left" vertical="center"/>
    </xf>
    <xf numFmtId="164" fontId="22" fillId="0" borderId="0" xfId="0" applyNumberFormat="1" applyFont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166" fontId="22" fillId="0" borderId="12" xfId="0" applyNumberFormat="1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164" fontId="22" fillId="0" borderId="13" xfId="0" applyNumberFormat="1" applyFont="1" applyBorder="1" applyAlignment="1">
      <alignment horizontal="left" vertical="center"/>
    </xf>
    <xf numFmtId="0" fontId="23" fillId="0" borderId="13" xfId="0" applyFont="1" applyBorder="1"/>
    <xf numFmtId="0" fontId="25" fillId="0" borderId="13" xfId="0" applyFont="1" applyBorder="1"/>
    <xf numFmtId="2" fontId="24" fillId="0" borderId="0" xfId="0" applyNumberFormat="1" applyFont="1" applyAlignment="1">
      <alignment horizontal="left" vertical="center" indent="1"/>
    </xf>
    <xf numFmtId="2" fontId="24" fillId="0" borderId="0" xfId="8" applyNumberFormat="1" applyFont="1" applyFill="1" applyAlignment="1">
      <alignment horizontal="left" vertical="center" indent="1"/>
    </xf>
    <xf numFmtId="0" fontId="22" fillId="0" borderId="12" xfId="0" applyFont="1" applyBorder="1" applyAlignment="1">
      <alignment horizontal="left"/>
    </xf>
    <xf numFmtId="0" fontId="0" fillId="0" borderId="13" xfId="0" applyBorder="1" applyAlignment="1">
      <alignment horizontal="left" vertical="center"/>
    </xf>
    <xf numFmtId="167" fontId="24" fillId="0" borderId="0" xfId="0" applyNumberFormat="1" applyFont="1" applyAlignment="1">
      <alignment horizontal="left"/>
    </xf>
    <xf numFmtId="0" fontId="2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67" fontId="0" fillId="0" borderId="0" xfId="0" applyNumberFormat="1" applyAlignment="1">
      <alignment horizontal="left"/>
    </xf>
    <xf numFmtId="168" fontId="0" fillId="0" borderId="0" xfId="0" applyNumberForma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0" fontId="16" fillId="0" borderId="0" xfId="0" applyNumberFormat="1" applyFont="1" applyAlignment="1">
      <alignment horizontal="left" vertical="center" wrapText="1"/>
    </xf>
    <xf numFmtId="167" fontId="16" fillId="0" borderId="0" xfId="0" applyNumberFormat="1" applyFont="1" applyAlignment="1">
      <alignment horizontal="left"/>
    </xf>
    <xf numFmtId="0" fontId="24" fillId="0" borderId="12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22" fillId="0" borderId="12" xfId="0" applyNumberFormat="1" applyFont="1" applyBorder="1" applyAlignment="1">
      <alignment horizontal="left"/>
    </xf>
    <xf numFmtId="168" fontId="22" fillId="0" borderId="12" xfId="0" applyNumberFormat="1" applyFont="1" applyBorder="1" applyAlignment="1">
      <alignment horizontal="left"/>
    </xf>
    <xf numFmtId="0" fontId="0" fillId="0" borderId="12" xfId="0" applyBorder="1" applyAlignment="1">
      <alignment horizontal="left"/>
    </xf>
    <xf numFmtId="0" fontId="24" fillId="0" borderId="0" xfId="0" applyFont="1"/>
    <xf numFmtId="167" fontId="24" fillId="0" borderId="0" xfId="0" applyNumberFormat="1" applyFont="1"/>
    <xf numFmtId="168" fontId="24" fillId="0" borderId="0" xfId="0" applyNumberFormat="1" applyFont="1" applyAlignment="1">
      <alignment horizontal="left" inden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10" fontId="24" fillId="0" borderId="0" xfId="0" applyNumberFormat="1" applyFont="1" applyAlignment="1">
      <alignment vertical="center" wrapText="1"/>
    </xf>
    <xf numFmtId="0" fontId="24" fillId="0" borderId="12" xfId="0" applyFont="1" applyBorder="1"/>
    <xf numFmtId="0" fontId="22" fillId="0" borderId="12" xfId="0" applyFont="1" applyBorder="1"/>
    <xf numFmtId="168" fontId="22" fillId="0" borderId="12" xfId="0" applyNumberFormat="1" applyFont="1" applyBorder="1" applyAlignment="1">
      <alignment horizontal="left" vertical="center" indent="1"/>
    </xf>
    <xf numFmtId="0" fontId="24" fillId="0" borderId="0" xfId="0" applyFont="1" applyAlignment="1">
      <alignment vertical="center"/>
    </xf>
    <xf numFmtId="164" fontId="22" fillId="0" borderId="15" xfId="0" applyNumberFormat="1" applyFont="1" applyBorder="1" applyAlignment="1">
      <alignment horizontal="left" vertical="center"/>
    </xf>
    <xf numFmtId="164" fontId="22" fillId="0" borderId="15" xfId="0" applyNumberFormat="1" applyFont="1" applyBorder="1" applyAlignment="1">
      <alignment horizontal="left"/>
    </xf>
    <xf numFmtId="167" fontId="24" fillId="0" borderId="11" xfId="0" applyNumberFormat="1" applyFont="1" applyBorder="1" applyAlignment="1">
      <alignment horizontal="left"/>
    </xf>
    <xf numFmtId="0" fontId="24" fillId="0" borderId="11" xfId="0" applyFont="1" applyBorder="1" applyAlignment="1">
      <alignment horizontal="left" wrapText="1"/>
    </xf>
    <xf numFmtId="0" fontId="22" fillId="0" borderId="13" xfId="0" applyFont="1" applyBorder="1"/>
    <xf numFmtId="0" fontId="24" fillId="0" borderId="13" xfId="0" applyFont="1" applyBorder="1"/>
    <xf numFmtId="166" fontId="24" fillId="0" borderId="0" xfId="0" applyNumberFormat="1" applyFont="1" applyAlignment="1">
      <alignment horizontal="right" vertical="center"/>
    </xf>
    <xf numFmtId="166" fontId="24" fillId="0" borderId="10" xfId="0" applyNumberFormat="1" applyFont="1" applyBorder="1" applyAlignment="1">
      <alignment horizontal="right" vertical="center"/>
    </xf>
    <xf numFmtId="166" fontId="24" fillId="0" borderId="11" xfId="0" applyNumberFormat="1" applyFont="1" applyBorder="1" applyAlignment="1">
      <alignment horizontal="right" vertical="center"/>
    </xf>
    <xf numFmtId="165" fontId="24" fillId="0" borderId="0" xfId="0" applyNumberFormat="1" applyFont="1" applyAlignment="1">
      <alignment horizontal="left"/>
    </xf>
    <xf numFmtId="165" fontId="24" fillId="0" borderId="11" xfId="0" applyNumberFormat="1" applyFont="1" applyBorder="1" applyAlignment="1">
      <alignment horizontal="left"/>
    </xf>
    <xf numFmtId="165" fontId="0" fillId="0" borderId="0" xfId="0" applyNumberFormat="1" applyAlignment="1">
      <alignment horizontal="left"/>
    </xf>
    <xf numFmtId="0" fontId="25" fillId="0" borderId="12" xfId="0" applyFont="1" applyBorder="1" applyAlignment="1">
      <alignment horizontal="left"/>
    </xf>
    <xf numFmtId="0" fontId="25" fillId="0" borderId="12" xfId="0" applyFont="1" applyBorder="1" applyAlignment="1">
      <alignment horizontal="left" vertical="center"/>
    </xf>
    <xf numFmtId="0" fontId="22" fillId="0" borderId="12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0" fontId="24" fillId="0" borderId="14" xfId="0" applyFont="1" applyBorder="1" applyAlignment="1">
      <alignment horizontal="left"/>
    </xf>
    <xf numFmtId="0" fontId="24" fillId="0" borderId="13" xfId="0" applyFont="1" applyBorder="1" applyAlignment="1">
      <alignment horizontal="left"/>
    </xf>
    <xf numFmtId="0" fontId="22" fillId="0" borderId="12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/>
    </xf>
    <xf numFmtId="0" fontId="22" fillId="0" borderId="12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 2" xfId="42" xr:uid="{446E2A0A-DA31-4B35-9E75-26001897B5F6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510241</xdr:colOff>
      <xdr:row>13</xdr:row>
      <xdr:rowOff>106829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AF6D806-73FF-4CBC-A64F-8864F93474F9}"/>
            </a:ext>
          </a:extLst>
        </xdr:cNvPr>
        <xdr:cNvSpPr txBox="1"/>
      </xdr:nvSpPr>
      <xdr:spPr>
        <a:xfrm>
          <a:off x="11391601" y="22899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9FFD6-DEEC-4175-AB6F-5B89E16CC4CF}">
  <dimension ref="A1:AC41"/>
  <sheetViews>
    <sheetView topLeftCell="P1" zoomScaleNormal="100" workbookViewId="0">
      <selection activeCell="AA16" sqref="AA16"/>
    </sheetView>
  </sheetViews>
  <sheetFormatPr defaultRowHeight="15" x14ac:dyDescent="0.25"/>
  <cols>
    <col min="1" max="1" width="8.42578125" bestFit="1" customWidth="1"/>
    <col min="2" max="2" width="8" style="2" customWidth="1"/>
    <col min="3" max="3" width="14" style="2" bestFit="1" customWidth="1"/>
    <col min="4" max="5" width="5" style="2" bestFit="1" customWidth="1"/>
    <col min="6" max="6" width="12.85546875" style="2" bestFit="1" customWidth="1"/>
    <col min="7" max="8" width="13.42578125" style="2" bestFit="1" customWidth="1"/>
    <col min="9" max="9" width="11.140625" style="2" bestFit="1" customWidth="1"/>
    <col min="10" max="10" width="9" style="2" bestFit="1" customWidth="1"/>
    <col min="11" max="11" width="13.42578125" style="2" bestFit="1" customWidth="1"/>
    <col min="12" max="13" width="13.85546875" style="2" bestFit="1" customWidth="1"/>
    <col min="14" max="14" width="11.5703125" style="2" bestFit="1" customWidth="1"/>
    <col min="15" max="15" width="9.42578125" style="2" bestFit="1" customWidth="1"/>
    <col min="16" max="16" width="12" style="2" bestFit="1" customWidth="1"/>
    <col min="17" max="18" width="12.42578125" style="2" bestFit="1" customWidth="1"/>
    <col min="19" max="19" width="10.28515625" style="2" bestFit="1" customWidth="1"/>
    <col min="20" max="20" width="8.140625" style="2" bestFit="1" customWidth="1"/>
    <col min="21" max="21" width="10.5703125" style="2" bestFit="1" customWidth="1"/>
    <col min="22" max="22" width="14.42578125" style="2" bestFit="1" customWidth="1"/>
    <col min="23" max="23" width="12.7109375" style="2" bestFit="1" customWidth="1"/>
    <col min="24" max="24" width="22.28515625" style="1" bestFit="1" customWidth="1"/>
    <col min="25" max="25" width="22.140625" style="1" bestFit="1" customWidth="1"/>
    <col min="26" max="26" width="22.5703125" style="1" bestFit="1" customWidth="1"/>
    <col min="27" max="27" width="21.140625" style="1" bestFit="1" customWidth="1"/>
    <col min="28" max="28" width="65.7109375" bestFit="1" customWidth="1"/>
    <col min="29" max="29" width="37.28515625" bestFit="1" customWidth="1"/>
  </cols>
  <sheetData>
    <row r="1" spans="1:29" s="15" customFormat="1" x14ac:dyDescent="0.25">
      <c r="A1" s="17" t="s">
        <v>173</v>
      </c>
      <c r="B1" s="87" t="s">
        <v>190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36"/>
      <c r="N1" s="36"/>
      <c r="O1" s="36"/>
      <c r="P1" s="36"/>
      <c r="Q1" s="36"/>
      <c r="R1" s="36"/>
      <c r="S1" s="36"/>
      <c r="T1" s="36"/>
      <c r="U1" s="16"/>
      <c r="V1" s="16"/>
      <c r="W1" s="16"/>
      <c r="X1" s="16"/>
      <c r="Y1" s="16"/>
      <c r="Z1" s="16"/>
      <c r="AA1" s="16"/>
      <c r="AB1" s="16"/>
      <c r="AC1" s="16"/>
    </row>
    <row r="2" spans="1:29" s="14" customFormat="1" x14ac:dyDescent="0.25">
      <c r="A2" s="17" t="s">
        <v>30</v>
      </c>
      <c r="B2" s="37" t="s">
        <v>0</v>
      </c>
      <c r="C2" s="37" t="s">
        <v>18</v>
      </c>
      <c r="D2" s="37" t="s">
        <v>16</v>
      </c>
      <c r="E2" s="37" t="s">
        <v>17</v>
      </c>
      <c r="F2" s="37" t="s">
        <v>1</v>
      </c>
      <c r="G2" s="37" t="s">
        <v>2</v>
      </c>
      <c r="H2" s="37" t="s">
        <v>3</v>
      </c>
      <c r="I2" s="37" t="s">
        <v>4</v>
      </c>
      <c r="J2" s="37" t="s">
        <v>5</v>
      </c>
      <c r="K2" s="37" t="s">
        <v>6</v>
      </c>
      <c r="L2" s="37" t="s">
        <v>7</v>
      </c>
      <c r="M2" s="37" t="s">
        <v>8</v>
      </c>
      <c r="N2" s="37" t="s">
        <v>9</v>
      </c>
      <c r="O2" s="37" t="s">
        <v>10</v>
      </c>
      <c r="P2" s="37" t="s">
        <v>11</v>
      </c>
      <c r="Q2" s="37" t="s">
        <v>12</v>
      </c>
      <c r="R2" s="37" t="s">
        <v>13</v>
      </c>
      <c r="S2" s="37" t="s">
        <v>14</v>
      </c>
      <c r="T2" s="37" t="s">
        <v>15</v>
      </c>
      <c r="U2" s="37" t="s">
        <v>23</v>
      </c>
      <c r="V2" s="37" t="s">
        <v>24</v>
      </c>
      <c r="W2" s="37" t="s">
        <v>25</v>
      </c>
      <c r="X2" s="38" t="s">
        <v>26</v>
      </c>
      <c r="Y2" s="38" t="s">
        <v>27</v>
      </c>
      <c r="Z2" s="38" t="s">
        <v>28</v>
      </c>
      <c r="AA2" s="38" t="s">
        <v>29</v>
      </c>
      <c r="AB2" s="17" t="s">
        <v>87</v>
      </c>
      <c r="AC2" s="17" t="s">
        <v>44</v>
      </c>
    </row>
    <row r="3" spans="1:29" x14ac:dyDescent="0.25">
      <c r="A3" s="5" t="s">
        <v>31</v>
      </c>
      <c r="B3" s="11">
        <v>610.45000000000005</v>
      </c>
      <c r="C3" s="11" t="s">
        <v>20</v>
      </c>
      <c r="D3" s="11">
        <v>0.77105500000000005</v>
      </c>
      <c r="E3" s="11">
        <v>0.14113400000000001</v>
      </c>
      <c r="F3" s="11">
        <v>0.22048791144397101</v>
      </c>
      <c r="G3" s="11">
        <v>0.21657086407377399</v>
      </c>
      <c r="H3" s="11">
        <v>0.22486071177247799</v>
      </c>
      <c r="I3" s="11">
        <v>0.22074226195958699</v>
      </c>
      <c r="J3" s="11">
        <v>5.2981200524876296E-3</v>
      </c>
      <c r="K3" s="11">
        <v>0.74562556292422399</v>
      </c>
      <c r="L3" s="11">
        <v>0.73266254037702305</v>
      </c>
      <c r="M3" s="11">
        <v>0.760487569324242</v>
      </c>
      <c r="N3" s="11">
        <v>0.74630090040893005</v>
      </c>
      <c r="O3" s="11">
        <v>1.78626919878959E-2</v>
      </c>
      <c r="P3" s="11">
        <v>3.2719230440683998E-2</v>
      </c>
      <c r="Q3" s="11">
        <v>2.75748156403684E-2</v>
      </c>
      <c r="R3" s="11">
        <v>3.8027293659995201E-2</v>
      </c>
      <c r="S3" s="11">
        <v>3.3249461159708699E-2</v>
      </c>
      <c r="T3" s="11">
        <v>7.4116024412591098E-3</v>
      </c>
      <c r="U3" s="11"/>
      <c r="V3" s="11"/>
      <c r="W3" s="11">
        <v>2.65</v>
      </c>
      <c r="X3" s="39"/>
      <c r="Y3" s="39"/>
      <c r="Z3" s="39"/>
      <c r="AA3" s="39"/>
      <c r="AB3" s="5"/>
      <c r="AC3" s="5"/>
    </row>
    <row r="4" spans="1:29" x14ac:dyDescent="0.25">
      <c r="A4" s="5" t="s">
        <v>31</v>
      </c>
      <c r="B4" s="11">
        <v>610.78</v>
      </c>
      <c r="C4" s="11" t="s">
        <v>20</v>
      </c>
      <c r="D4" s="11">
        <v>0</v>
      </c>
      <c r="E4" s="11">
        <v>0.107542</v>
      </c>
      <c r="F4" s="11">
        <v>0.91377368629872802</v>
      </c>
      <c r="G4" s="11">
        <v>0.88911343403893195</v>
      </c>
      <c r="H4" s="11">
        <v>0.939829602687829</v>
      </c>
      <c r="I4" s="11">
        <v>0.91434212003995197</v>
      </c>
      <c r="J4" s="11">
        <v>3.4145395665448802E-2</v>
      </c>
      <c r="K4" s="11">
        <v>1.6918726337879999E-17</v>
      </c>
      <c r="L4" s="11">
        <v>0</v>
      </c>
      <c r="M4" s="11">
        <v>1.2345126978889999E-16</v>
      </c>
      <c r="N4" s="11">
        <v>7.7182616111774105E-17</v>
      </c>
      <c r="O4" s="11">
        <v>1.13839122440749E-16</v>
      </c>
      <c r="P4" s="11">
        <v>8.5166374676216794E-2</v>
      </c>
      <c r="Q4" s="11">
        <v>6.7819472010442805E-2</v>
      </c>
      <c r="R4" s="11">
        <v>0.103505385942322</v>
      </c>
      <c r="S4" s="11">
        <v>8.6926221219652697E-2</v>
      </c>
      <c r="T4" s="11">
        <v>2.37278521706243E-2</v>
      </c>
      <c r="U4" s="11">
        <v>0.95926690000000003</v>
      </c>
      <c r="V4" s="11"/>
      <c r="W4" s="11">
        <v>2.65</v>
      </c>
      <c r="X4" s="39"/>
      <c r="Y4" s="39"/>
      <c r="Z4" s="39"/>
      <c r="AA4" s="39"/>
      <c r="AB4" s="5"/>
      <c r="AC4" s="5"/>
    </row>
    <row r="5" spans="1:29" x14ac:dyDescent="0.25">
      <c r="A5" s="5" t="s">
        <v>31</v>
      </c>
      <c r="B5" s="11">
        <v>610.87</v>
      </c>
      <c r="C5" s="11" t="s">
        <v>20</v>
      </c>
      <c r="D5" s="11">
        <v>0.77866000000000002</v>
      </c>
      <c r="E5" s="11">
        <v>8.6710999999999996E-2</v>
      </c>
      <c r="F5" s="11">
        <v>0.21749524251604199</v>
      </c>
      <c r="G5" s="11">
        <v>0.21323339079929499</v>
      </c>
      <c r="H5" s="11">
        <v>0.22169972155061801</v>
      </c>
      <c r="I5" s="11">
        <v>0.217640523208633</v>
      </c>
      <c r="J5" s="11">
        <v>5.2006090134480796E-3</v>
      </c>
      <c r="K5" s="11">
        <v>0.76770578513237397</v>
      </c>
      <c r="L5" s="11">
        <v>0.753382039630065</v>
      </c>
      <c r="M5" s="11">
        <v>0.78329537497448898</v>
      </c>
      <c r="N5" s="11">
        <v>0.76870491482450698</v>
      </c>
      <c r="O5" s="11">
        <v>1.8313414881893499E-2</v>
      </c>
      <c r="P5" s="11">
        <v>1.35841730174345E-2</v>
      </c>
      <c r="Q5" s="11">
        <v>9.3599875738417399E-3</v>
      </c>
      <c r="R5" s="11">
        <v>1.8217834657991799E-2</v>
      </c>
      <c r="S5" s="11">
        <v>1.39492157225545E-2</v>
      </c>
      <c r="T5" s="11">
        <v>5.5486607543478198E-3</v>
      </c>
      <c r="U5" s="11">
        <v>1.2479891999999999</v>
      </c>
      <c r="V5" s="11"/>
      <c r="W5" s="11">
        <v>2.65</v>
      </c>
      <c r="X5" s="39"/>
      <c r="Y5" s="39"/>
      <c r="Z5" s="39"/>
      <c r="AA5" s="39"/>
      <c r="AB5" s="5"/>
      <c r="AC5" s="5"/>
    </row>
    <row r="6" spans="1:29" x14ac:dyDescent="0.25">
      <c r="A6" s="5" t="s">
        <v>31</v>
      </c>
      <c r="B6" s="11">
        <v>611.01</v>
      </c>
      <c r="C6" s="11" t="s">
        <v>20</v>
      </c>
      <c r="D6" s="11">
        <v>1</v>
      </c>
      <c r="E6" s="11">
        <v>6.1060999999999997E-2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1.0001207871878199</v>
      </c>
      <c r="L6" s="11">
        <v>0.97454547419887205</v>
      </c>
      <c r="M6" s="11">
        <v>1.0253667991202999</v>
      </c>
      <c r="N6" s="11">
        <v>1.0003342897646801</v>
      </c>
      <c r="O6" s="11">
        <v>2.8462207617618002E-2</v>
      </c>
      <c r="P6" s="11">
        <v>8.0956276151183698E-7</v>
      </c>
      <c r="Q6" s="11">
        <v>2.20759890686598E-7</v>
      </c>
      <c r="R6" s="11">
        <v>1.82168625812715E-6</v>
      </c>
      <c r="S6" s="11">
        <v>1.08656149814656E-6</v>
      </c>
      <c r="T6" s="11">
        <v>9.7093934849248603E-7</v>
      </c>
      <c r="U6" s="11">
        <v>1.1355010000000001</v>
      </c>
      <c r="V6" s="11"/>
      <c r="W6" s="11">
        <v>2.65</v>
      </c>
      <c r="X6" s="39"/>
      <c r="Y6" s="39"/>
      <c r="Z6" s="39"/>
      <c r="AA6" s="39"/>
      <c r="AB6" s="5"/>
      <c r="AC6" s="5"/>
    </row>
    <row r="7" spans="1:29" x14ac:dyDescent="0.25">
      <c r="A7" s="5" t="s">
        <v>31</v>
      </c>
      <c r="B7" s="11">
        <v>611.14</v>
      </c>
      <c r="C7" s="11" t="s">
        <v>20</v>
      </c>
      <c r="D7" s="11">
        <v>0.75093500000000002</v>
      </c>
      <c r="E7" s="11">
        <v>9.1181999999999999E-2</v>
      </c>
      <c r="F7" s="11">
        <v>0.24405224546505699</v>
      </c>
      <c r="G7" s="11">
        <v>0.23943725231913199</v>
      </c>
      <c r="H7" s="11">
        <v>0.248556494008912</v>
      </c>
      <c r="I7" s="11">
        <v>0.24419001063274001</v>
      </c>
      <c r="J7" s="11">
        <v>5.7552281185199502E-3</v>
      </c>
      <c r="K7" s="11">
        <v>0.73834931413681504</v>
      </c>
      <c r="L7" s="11">
        <v>0.72502702467219005</v>
      </c>
      <c r="M7" s="11">
        <v>0.75251083406866304</v>
      </c>
      <c r="N7" s="11">
        <v>0.73885014637740098</v>
      </c>
      <c r="O7" s="11">
        <v>1.7375727169251901E-2</v>
      </c>
      <c r="P7" s="11">
        <v>1.6864409639908502E-2</v>
      </c>
      <c r="Q7" s="11">
        <v>1.21297761582899E-2</v>
      </c>
      <c r="R7" s="11">
        <v>2.2070957354164901E-2</v>
      </c>
      <c r="S7" s="11">
        <v>1.7260113632604501E-2</v>
      </c>
      <c r="T7" s="11">
        <v>6.3179090029580201E-3</v>
      </c>
      <c r="U7" s="11">
        <v>0.86367850000000002</v>
      </c>
      <c r="V7" s="11"/>
      <c r="W7" s="11">
        <v>2.65</v>
      </c>
      <c r="X7" s="39"/>
      <c r="Y7" s="39"/>
      <c r="Z7" s="39"/>
      <c r="AA7" s="39"/>
      <c r="AB7" s="5"/>
      <c r="AC7" s="5"/>
    </row>
    <row r="8" spans="1:29" x14ac:dyDescent="0.25">
      <c r="A8" s="5" t="s">
        <v>31</v>
      </c>
      <c r="B8" s="11">
        <v>611.19000000000005</v>
      </c>
      <c r="C8" s="11" t="s">
        <v>20</v>
      </c>
      <c r="D8" s="11">
        <v>1</v>
      </c>
      <c r="E8" s="11">
        <v>9.1728000000000004E-2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1.0001205456945199</v>
      </c>
      <c r="L8" s="11">
        <v>0.97454544694164003</v>
      </c>
      <c r="M8" s="11">
        <v>1.0253665534552501</v>
      </c>
      <c r="N8" s="11">
        <v>1.00033419476465</v>
      </c>
      <c r="O8" s="11">
        <v>2.8462204089178999E-2</v>
      </c>
      <c r="P8" s="11">
        <v>8.7356183865332598E-7</v>
      </c>
      <c r="Q8" s="11">
        <v>2.4096041899543099E-7</v>
      </c>
      <c r="R8" s="11">
        <v>1.9847256925740502E-6</v>
      </c>
      <c r="S8" s="11">
        <v>1.18159569188287E-6</v>
      </c>
      <c r="T8" s="11">
        <v>1.05656651642971E-6</v>
      </c>
      <c r="U8" s="11">
        <v>0.81240959999999995</v>
      </c>
      <c r="V8" s="11"/>
      <c r="W8" s="11">
        <v>2.65</v>
      </c>
      <c r="X8" s="39"/>
      <c r="Y8" s="39"/>
      <c r="Z8" s="39"/>
      <c r="AA8" s="39"/>
      <c r="AB8" s="5"/>
      <c r="AC8" s="5"/>
    </row>
    <row r="9" spans="1:29" x14ac:dyDescent="0.25">
      <c r="A9" s="5" t="s">
        <v>31</v>
      </c>
      <c r="B9" s="11">
        <v>611.27</v>
      </c>
      <c r="C9" s="11" t="s">
        <v>21</v>
      </c>
      <c r="D9" s="11">
        <v>0.79954099999999995</v>
      </c>
      <c r="E9" s="11">
        <v>8.8155999999999998E-2</v>
      </c>
      <c r="F9" s="11">
        <v>0.19701931142541801</v>
      </c>
      <c r="G9" s="11">
        <v>0.19318580745640701</v>
      </c>
      <c r="H9" s="11">
        <v>0.201028151466843</v>
      </c>
      <c r="I9" s="11">
        <v>0.1972032717569</v>
      </c>
      <c r="J9" s="11">
        <v>4.7706799658720498E-3</v>
      </c>
      <c r="K9" s="11">
        <v>0.78910209719963298</v>
      </c>
      <c r="L9" s="11">
        <v>0.77404771948172502</v>
      </c>
      <c r="M9" s="11">
        <v>0.80537550138179304</v>
      </c>
      <c r="N9" s="11">
        <v>0.79002714772025295</v>
      </c>
      <c r="O9" s="11">
        <v>1.9038806393915701E-2</v>
      </c>
      <c r="P9" s="11">
        <v>1.27436069137508E-2</v>
      </c>
      <c r="Q9" s="11">
        <v>8.8712105148456896E-3</v>
      </c>
      <c r="R9" s="11">
        <v>1.6926579594973901E-2</v>
      </c>
      <c r="S9" s="11">
        <v>1.30612851836138E-2</v>
      </c>
      <c r="T9" s="11">
        <v>5.0619192510875004E-3</v>
      </c>
      <c r="U9" s="11">
        <v>0.73401539999999998</v>
      </c>
      <c r="V9" s="11"/>
      <c r="W9" s="11">
        <v>2.65</v>
      </c>
      <c r="X9" s="39"/>
      <c r="Y9" s="39"/>
      <c r="Z9" s="39"/>
      <c r="AA9" s="39"/>
      <c r="AB9" s="5"/>
      <c r="AC9" s="5"/>
    </row>
    <row r="10" spans="1:29" x14ac:dyDescent="0.25">
      <c r="A10" s="5" t="s">
        <v>31</v>
      </c>
      <c r="B10" s="11">
        <v>611.39</v>
      </c>
      <c r="C10" s="11" t="s">
        <v>21</v>
      </c>
      <c r="D10" s="11">
        <v>0.97029100000000001</v>
      </c>
      <c r="E10" s="11">
        <v>8.3725999999999995E-2</v>
      </c>
      <c r="F10" s="11">
        <v>2.8790262466553699E-2</v>
      </c>
      <c r="G10" s="11">
        <v>2.8096094063760201E-2</v>
      </c>
      <c r="H10" s="11">
        <v>2.9534429203076099E-2</v>
      </c>
      <c r="I10" s="11">
        <v>2.88131261559256E-2</v>
      </c>
      <c r="J10" s="11">
        <v>9.3811492070978899E-4</v>
      </c>
      <c r="K10" s="11">
        <v>0.97008002595392795</v>
      </c>
      <c r="L10" s="11">
        <v>0.94561698818113005</v>
      </c>
      <c r="M10" s="11">
        <v>0.99308976601520804</v>
      </c>
      <c r="N10" s="11">
        <v>0.96978470580879905</v>
      </c>
      <c r="O10" s="11">
        <v>2.6821543988434601E-2</v>
      </c>
      <c r="P10" s="11">
        <v>1.6649893469825601E-3</v>
      </c>
      <c r="Q10" s="11">
        <v>1.11781113075149E-3</v>
      </c>
      <c r="R10" s="11">
        <v>2.30646422458798E-3</v>
      </c>
      <c r="S10" s="11">
        <v>1.72441539225876E-3</v>
      </c>
      <c r="T10" s="11">
        <v>7.3721915938711495E-4</v>
      </c>
      <c r="U10" s="11">
        <v>0.76848870000000002</v>
      </c>
      <c r="V10" s="11"/>
      <c r="W10" s="11">
        <v>2.65</v>
      </c>
      <c r="X10" s="39"/>
      <c r="Y10" s="39"/>
      <c r="Z10" s="39"/>
      <c r="AA10" s="39"/>
      <c r="AB10" s="5"/>
      <c r="AC10" s="5"/>
    </row>
    <row r="11" spans="1:29" x14ac:dyDescent="0.25">
      <c r="A11" s="5" t="s">
        <v>31</v>
      </c>
      <c r="B11" s="11">
        <v>611.47</v>
      </c>
      <c r="C11" s="11" t="s">
        <v>21</v>
      </c>
      <c r="D11" s="11">
        <v>0.74218700000000004</v>
      </c>
      <c r="E11" s="11">
        <v>0.11411200000000001</v>
      </c>
      <c r="F11" s="11">
        <v>0.25015106168650297</v>
      </c>
      <c r="G11" s="11">
        <v>0.24568788015415599</v>
      </c>
      <c r="H11" s="11">
        <v>0.254915767196495</v>
      </c>
      <c r="I11" s="11">
        <v>0.25041538274880598</v>
      </c>
      <c r="J11" s="11">
        <v>5.8989861478349701E-3</v>
      </c>
      <c r="K11" s="11">
        <v>0.72262618578062898</v>
      </c>
      <c r="L11" s="11">
        <v>0.71018552431410797</v>
      </c>
      <c r="M11" s="11">
        <v>0.73686564541671795</v>
      </c>
      <c r="N11" s="11">
        <v>0.72336260583210499</v>
      </c>
      <c r="O11" s="11">
        <v>1.70062142271055E-2</v>
      </c>
      <c r="P11" s="11">
        <v>2.60199034026329E-2</v>
      </c>
      <c r="Q11" s="11">
        <v>2.08814946256978E-2</v>
      </c>
      <c r="R11" s="11">
        <v>3.14733851742591E-2</v>
      </c>
      <c r="S11" s="11">
        <v>2.6523108283947099E-2</v>
      </c>
      <c r="T11" s="11">
        <v>7.1805642902554702E-3</v>
      </c>
      <c r="U11" s="11">
        <v>0.54999969999999998</v>
      </c>
      <c r="V11" s="11"/>
      <c r="W11" s="11">
        <v>2.65</v>
      </c>
      <c r="X11" s="39"/>
      <c r="Y11" s="39"/>
      <c r="Z11" s="39"/>
      <c r="AA11" s="39"/>
      <c r="AB11" s="5"/>
      <c r="AC11" s="5"/>
    </row>
    <row r="12" spans="1:29" x14ac:dyDescent="0.25">
      <c r="A12" s="5" t="s">
        <v>31</v>
      </c>
      <c r="B12" s="11">
        <v>611.54</v>
      </c>
      <c r="C12" s="11" t="s">
        <v>21</v>
      </c>
      <c r="D12" s="11">
        <v>0.88071200000000005</v>
      </c>
      <c r="E12" s="11">
        <v>0.10670300000000001</v>
      </c>
      <c r="F12" s="11">
        <v>0.117154949217041</v>
      </c>
      <c r="G12" s="11">
        <v>0.114698610691117</v>
      </c>
      <c r="H12" s="11">
        <v>0.119691565810523</v>
      </c>
      <c r="I12" s="11">
        <v>0.117234978078379</v>
      </c>
      <c r="J12" s="11">
        <v>3.02294060559395E-3</v>
      </c>
      <c r="K12" s="11">
        <v>0.87117366406577601</v>
      </c>
      <c r="L12" s="11">
        <v>0.85323828143307801</v>
      </c>
      <c r="M12" s="11">
        <v>0.89034464327899399</v>
      </c>
      <c r="N12" s="11">
        <v>0.87199361634009298</v>
      </c>
      <c r="O12" s="11">
        <v>2.22217074571497E-2</v>
      </c>
      <c r="P12" s="11">
        <v>1.08212198945262E-2</v>
      </c>
      <c r="Q12" s="11">
        <v>8.4373380958558397E-3</v>
      </c>
      <c r="R12" s="11">
        <v>1.34180689721732E-2</v>
      </c>
      <c r="S12" s="11">
        <v>1.1064436190660699E-2</v>
      </c>
      <c r="T12" s="11">
        <v>3.2877138523882102E-3</v>
      </c>
      <c r="U12" s="11">
        <v>0.68658929999999996</v>
      </c>
      <c r="V12" s="11"/>
      <c r="W12" s="11">
        <v>2.65</v>
      </c>
      <c r="X12" s="39"/>
      <c r="Y12" s="39"/>
      <c r="Z12" s="39"/>
      <c r="AA12" s="39"/>
      <c r="AB12" s="5"/>
      <c r="AC12" s="5"/>
    </row>
    <row r="13" spans="1:29" x14ac:dyDescent="0.25">
      <c r="A13" s="5" t="s">
        <v>31</v>
      </c>
      <c r="B13" s="11">
        <v>611.59</v>
      </c>
      <c r="C13" s="11" t="s">
        <v>21</v>
      </c>
      <c r="D13" s="11">
        <v>0.84864700000000004</v>
      </c>
      <c r="E13" s="11">
        <v>9.5367999999999994E-2</v>
      </c>
      <c r="F13" s="11">
        <v>0.14885810020833101</v>
      </c>
      <c r="G13" s="11">
        <v>0.145748629198243</v>
      </c>
      <c r="H13" s="11">
        <v>0.15202663181024101</v>
      </c>
      <c r="I13" s="11">
        <v>0.14892125339333201</v>
      </c>
      <c r="J13" s="11">
        <v>3.7321163220194798E-3</v>
      </c>
      <c r="K13" s="11">
        <v>0.83887006578030898</v>
      </c>
      <c r="L13" s="11">
        <v>0.82230013087813802</v>
      </c>
      <c r="M13" s="11">
        <v>0.85715560030489402</v>
      </c>
      <c r="N13" s="11">
        <v>0.83990036106619004</v>
      </c>
      <c r="O13" s="11">
        <v>2.0897699177694001E-2</v>
      </c>
      <c r="P13" s="11">
        <v>1.1253708955173899E-2</v>
      </c>
      <c r="Q13" s="11">
        <v>8.2746716180898197E-3</v>
      </c>
      <c r="R13" s="11">
        <v>1.44074966296806E-2</v>
      </c>
      <c r="S13" s="11">
        <v>1.14684975016986E-2</v>
      </c>
      <c r="T13" s="11">
        <v>3.9501776337977799E-3</v>
      </c>
      <c r="U13" s="11">
        <v>0.6042322</v>
      </c>
      <c r="V13" s="11"/>
      <c r="W13" s="11">
        <v>2.65</v>
      </c>
      <c r="X13" s="39"/>
      <c r="Y13" s="39"/>
      <c r="Z13" s="39"/>
      <c r="AA13" s="39"/>
      <c r="AB13" s="5"/>
      <c r="AC13" s="5"/>
    </row>
    <row r="14" spans="1:29" x14ac:dyDescent="0.25">
      <c r="A14" s="5" t="s">
        <v>31</v>
      </c>
      <c r="B14" s="11">
        <v>611.64</v>
      </c>
      <c r="C14" s="11" t="s">
        <v>21</v>
      </c>
      <c r="D14" s="11">
        <v>0.92777399999999999</v>
      </c>
      <c r="E14" s="11">
        <v>0.105449</v>
      </c>
      <c r="F14" s="11">
        <v>7.0884397362800902E-2</v>
      </c>
      <c r="G14" s="11">
        <v>6.9323213140212198E-2</v>
      </c>
      <c r="H14" s="11">
        <v>7.2526633023160494E-2</v>
      </c>
      <c r="I14" s="11">
        <v>7.09612523133972E-2</v>
      </c>
      <c r="J14" s="11">
        <v>1.9437486817820799E-3</v>
      </c>
      <c r="K14" s="11">
        <v>0.922235456969834</v>
      </c>
      <c r="L14" s="11">
        <v>0.90136975245604301</v>
      </c>
      <c r="M14" s="11">
        <v>0.94349273798463895</v>
      </c>
      <c r="N14" s="11">
        <v>0.92278189494750995</v>
      </c>
      <c r="O14" s="11">
        <v>2.4492233795426602E-2</v>
      </c>
      <c r="P14" s="11">
        <v>6.4045677517779098E-3</v>
      </c>
      <c r="Q14" s="11">
        <v>4.9652596494317103E-3</v>
      </c>
      <c r="R14" s="11">
        <v>7.9666492816292105E-3</v>
      </c>
      <c r="S14" s="11">
        <v>6.5615548195985902E-3</v>
      </c>
      <c r="T14" s="11">
        <v>1.9878283247621799E-3</v>
      </c>
      <c r="U14" s="11">
        <v>0.48037930000000001</v>
      </c>
      <c r="V14" s="11"/>
      <c r="W14" s="11">
        <v>2.65</v>
      </c>
      <c r="X14" s="39"/>
      <c r="Y14" s="39"/>
      <c r="Z14" s="39"/>
      <c r="AA14" s="39"/>
      <c r="AB14" s="5"/>
      <c r="AC14" s="5"/>
    </row>
    <row r="15" spans="1:29" x14ac:dyDescent="0.25">
      <c r="A15" s="5" t="s">
        <v>31</v>
      </c>
      <c r="B15" s="11">
        <v>611.69000000000005</v>
      </c>
      <c r="C15" s="11" t="s">
        <v>21</v>
      </c>
      <c r="D15" s="11">
        <v>0.90264900000000003</v>
      </c>
      <c r="E15" s="11">
        <v>7.2841000000000003E-2</v>
      </c>
      <c r="F15" s="11">
        <v>9.6026191125311494E-2</v>
      </c>
      <c r="G15" s="11">
        <v>9.4003845737694297E-2</v>
      </c>
      <c r="H15" s="11">
        <v>9.8270703530410203E-2</v>
      </c>
      <c r="I15" s="11">
        <v>9.6173803132079599E-2</v>
      </c>
      <c r="J15" s="11">
        <v>2.5470894522007801E-3</v>
      </c>
      <c r="K15" s="11">
        <v>0.89916184921151898</v>
      </c>
      <c r="L15" s="11">
        <v>0.879592391349307</v>
      </c>
      <c r="M15" s="11">
        <v>0.91953334162971401</v>
      </c>
      <c r="N15" s="11">
        <v>0.89987628757044802</v>
      </c>
      <c r="O15" s="11">
        <v>2.3416071348694199E-2</v>
      </c>
      <c r="P15" s="11">
        <v>4.1045180418514404E-3</v>
      </c>
      <c r="Q15" s="11">
        <v>2.2676058272703302E-3</v>
      </c>
      <c r="R15" s="11">
        <v>6.1824168336445202E-3</v>
      </c>
      <c r="S15" s="11">
        <v>4.2491307590991102E-3</v>
      </c>
      <c r="T15" s="11">
        <v>2.3609787281759602E-3</v>
      </c>
      <c r="U15" s="11">
        <v>0.63656389999999996</v>
      </c>
      <c r="V15" s="11"/>
      <c r="W15" s="11">
        <v>2.65</v>
      </c>
      <c r="X15" s="39"/>
      <c r="Y15" s="39"/>
      <c r="Z15" s="39"/>
      <c r="AA15" s="39"/>
      <c r="AB15" s="5"/>
      <c r="AC15" s="5"/>
    </row>
    <row r="16" spans="1:29" x14ac:dyDescent="0.25">
      <c r="A16" s="5" t="s">
        <v>31</v>
      </c>
      <c r="B16" s="11">
        <v>611.75</v>
      </c>
      <c r="C16" s="11" t="s">
        <v>22</v>
      </c>
      <c r="D16" s="11">
        <v>0.95252599999999998</v>
      </c>
      <c r="E16" s="11">
        <v>5.7158E-2</v>
      </c>
      <c r="F16" s="11">
        <v>4.6546002019387397E-2</v>
      </c>
      <c r="G16" s="11">
        <v>4.5461451893003102E-2</v>
      </c>
      <c r="H16" s="11">
        <v>4.7679813673223402E-2</v>
      </c>
      <c r="I16" s="11">
        <v>4.65946110923691E-2</v>
      </c>
      <c r="J16" s="11">
        <v>1.3599591411181499E-3</v>
      </c>
      <c r="K16" s="11">
        <v>0.95239580428582904</v>
      </c>
      <c r="L16" s="11">
        <v>0.92917469459850599</v>
      </c>
      <c r="M16" s="11">
        <v>0.97486473727824596</v>
      </c>
      <c r="N16" s="11">
        <v>0.95257963691441705</v>
      </c>
      <c r="O16" s="11">
        <v>2.5924467682699098E-2</v>
      </c>
      <c r="P16" s="11">
        <v>9.8503125014380707E-4</v>
      </c>
      <c r="Q16" s="11">
        <v>1.39887483097383E-4</v>
      </c>
      <c r="R16" s="11">
        <v>2.01022470101298E-3</v>
      </c>
      <c r="S16" s="11">
        <v>1.14084712898488E-3</v>
      </c>
      <c r="T16" s="11">
        <v>9.83421732892048E-4</v>
      </c>
      <c r="U16" s="11">
        <v>0.64562390000000003</v>
      </c>
      <c r="V16" s="11">
        <v>0.45</v>
      </c>
      <c r="W16" s="11">
        <v>2.65</v>
      </c>
      <c r="X16" s="39">
        <f>W16*V16*(U16/100)</f>
        <v>7.6990650074999995E-3</v>
      </c>
      <c r="Y16" s="39">
        <f>X16*F16</f>
        <v>3.5836069538648982E-4</v>
      </c>
      <c r="Z16" s="39">
        <f>X16*K16</f>
        <v>7.3325572100668441E-3</v>
      </c>
      <c r="AA16" s="39">
        <f>X16*P16</f>
        <v>7.5838196292761642E-6</v>
      </c>
      <c r="AB16" s="5" t="s">
        <v>88</v>
      </c>
      <c r="AC16" s="5" t="s">
        <v>131</v>
      </c>
    </row>
    <row r="17" spans="1:29" x14ac:dyDescent="0.25">
      <c r="A17" s="5" t="s">
        <v>31</v>
      </c>
      <c r="B17" s="11">
        <v>611.77</v>
      </c>
      <c r="C17" s="11" t="s">
        <v>22</v>
      </c>
      <c r="D17" s="11">
        <v>0.92226300000000005</v>
      </c>
      <c r="E17" s="11">
        <v>5.7813999999999997E-2</v>
      </c>
      <c r="F17" s="11">
        <v>7.6694670909509294E-2</v>
      </c>
      <c r="G17" s="11">
        <v>7.5027732219168294E-2</v>
      </c>
      <c r="H17" s="11">
        <v>7.8501456822521506E-2</v>
      </c>
      <c r="I17" s="11">
        <v>7.6797056491585705E-2</v>
      </c>
      <c r="J17" s="11">
        <v>2.0894179642939599E-3</v>
      </c>
      <c r="K17" s="11">
        <v>0.921329918281378</v>
      </c>
      <c r="L17" s="11">
        <v>0.89993249500198003</v>
      </c>
      <c r="M17" s="11">
        <v>0.942583131766765</v>
      </c>
      <c r="N17" s="11">
        <v>0.92157454489110102</v>
      </c>
      <c r="O17" s="11">
        <v>2.4397602589254299E-2</v>
      </c>
      <c r="P17" s="11">
        <v>1.6808894664554399E-3</v>
      </c>
      <c r="Q17" s="11">
        <v>2.90852713194523E-4</v>
      </c>
      <c r="R17" s="11">
        <v>3.36422554915959E-3</v>
      </c>
      <c r="S17" s="11">
        <v>1.9329753693804301E-3</v>
      </c>
      <c r="T17" s="11">
        <v>1.6383171762117299E-3</v>
      </c>
      <c r="U17" s="11">
        <v>0.51169960000000003</v>
      </c>
      <c r="V17" s="11">
        <v>0.45</v>
      </c>
      <c r="W17" s="11">
        <v>2.65</v>
      </c>
      <c r="X17" s="39">
        <f t="shared" ref="X17:X36" si="0">W17*V17*(U17/100)</f>
        <v>6.1020177300000001E-3</v>
      </c>
      <c r="Y17" s="39">
        <f t="shared" ref="Y17:Y36" si="1">X17*F17</f>
        <v>4.6799224168634094E-4</v>
      </c>
      <c r="Z17" s="39">
        <f t="shared" ref="Z17:Z36" si="2">X17*N17</f>
        <v>5.6234642124421792E-3</v>
      </c>
      <c r="AA17" s="39">
        <f t="shared" ref="AA17:AA36" si="3">X17*P17</f>
        <v>1.0256817326481334E-5</v>
      </c>
      <c r="AB17" s="5" t="s">
        <v>88</v>
      </c>
      <c r="AC17" s="5" t="s">
        <v>131</v>
      </c>
    </row>
    <row r="18" spans="1:29" x14ac:dyDescent="0.25">
      <c r="A18" s="5" t="s">
        <v>31</v>
      </c>
      <c r="B18" s="11">
        <v>611.79999999999995</v>
      </c>
      <c r="C18" s="11" t="s">
        <v>22</v>
      </c>
      <c r="D18" s="11">
        <v>1</v>
      </c>
      <c r="E18" s="11">
        <v>9.0971999999999997E-2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1.00012055204557</v>
      </c>
      <c r="L18" s="11">
        <v>0.97454544765879203</v>
      </c>
      <c r="M18" s="11">
        <v>1.02536655986099</v>
      </c>
      <c r="N18" s="11">
        <v>1.0003341972573401</v>
      </c>
      <c r="O18" s="11">
        <v>2.8462204181151599E-2</v>
      </c>
      <c r="P18" s="11">
        <v>8.7195715144892203E-7</v>
      </c>
      <c r="Q18" s="11">
        <v>2.4041255325973902E-7</v>
      </c>
      <c r="R18" s="11">
        <v>1.9796535137008602E-6</v>
      </c>
      <c r="S18" s="11">
        <v>1.1791020904333499E-6</v>
      </c>
      <c r="T18" s="11">
        <v>1.05431411401733E-6</v>
      </c>
      <c r="U18" s="11">
        <v>0.62717780000000001</v>
      </c>
      <c r="V18" s="11">
        <v>0.45</v>
      </c>
      <c r="W18" s="11">
        <v>2.65</v>
      </c>
      <c r="X18" s="39">
        <f t="shared" si="0"/>
        <v>7.4790952650000001E-3</v>
      </c>
      <c r="Y18" s="39">
        <f t="shared" si="1"/>
        <v>0</v>
      </c>
      <c r="Z18" s="39">
        <f t="shared" si="2"/>
        <v>7.4815947581249485E-3</v>
      </c>
      <c r="AA18" s="39">
        <f t="shared" si="3"/>
        <v>6.521450602684521E-9</v>
      </c>
      <c r="AB18" s="5" t="s">
        <v>88</v>
      </c>
      <c r="AC18" s="5" t="s">
        <v>131</v>
      </c>
    </row>
    <row r="19" spans="1:29" x14ac:dyDescent="0.25">
      <c r="A19" s="5" t="s">
        <v>31</v>
      </c>
      <c r="B19" s="11">
        <v>611.84</v>
      </c>
      <c r="C19" s="11" t="s">
        <v>22</v>
      </c>
      <c r="D19" s="11">
        <v>0.69859599999999999</v>
      </c>
      <c r="E19" s="11">
        <v>0.10427599999999999</v>
      </c>
      <c r="F19" s="11">
        <v>0.29258793412967199</v>
      </c>
      <c r="G19" s="11">
        <v>0.287673093543511</v>
      </c>
      <c r="H19" s="11">
        <v>0.29790579412021101</v>
      </c>
      <c r="I19" s="11">
        <v>0.29291129085258699</v>
      </c>
      <c r="J19" s="11">
        <v>6.80254614470954E-3</v>
      </c>
      <c r="K19" s="11">
        <v>0.68015096995111302</v>
      </c>
      <c r="L19" s="11">
        <v>0.66890256145929206</v>
      </c>
      <c r="M19" s="11">
        <v>0.69303396320393196</v>
      </c>
      <c r="N19" s="11">
        <v>0.68090173991798997</v>
      </c>
      <c r="O19" s="11">
        <v>1.57946231598819E-2</v>
      </c>
      <c r="P19" s="11">
        <v>2.5935596165008502E-2</v>
      </c>
      <c r="Q19" s="11">
        <v>2.00280828505255E-2</v>
      </c>
      <c r="R19" s="11">
        <v>3.2237273486924199E-2</v>
      </c>
      <c r="S19" s="11">
        <v>2.6504053516562601E-2</v>
      </c>
      <c r="T19" s="11">
        <v>7.9725698450014097E-3</v>
      </c>
      <c r="U19" s="11">
        <v>0.59443290000000004</v>
      </c>
      <c r="V19" s="11">
        <v>0.45</v>
      </c>
      <c r="W19" s="11">
        <v>2.65</v>
      </c>
      <c r="X19" s="39">
        <f t="shared" si="0"/>
        <v>7.0886123325E-3</v>
      </c>
      <c r="Y19" s="39">
        <f t="shared" si="1"/>
        <v>2.0740424382122906E-3</v>
      </c>
      <c r="Z19" s="39">
        <f t="shared" si="2"/>
        <v>4.8266484708033713E-3</v>
      </c>
      <c r="AA19" s="39">
        <f t="shared" si="3"/>
        <v>1.8384738682601897E-4</v>
      </c>
      <c r="AB19" s="5" t="s">
        <v>88</v>
      </c>
      <c r="AC19" s="5" t="s">
        <v>131</v>
      </c>
    </row>
    <row r="20" spans="1:29" x14ac:dyDescent="0.25">
      <c r="A20" s="5" t="s">
        <v>31</v>
      </c>
      <c r="B20" s="11">
        <v>611.86</v>
      </c>
      <c r="C20" s="11" t="s">
        <v>22</v>
      </c>
      <c r="D20" s="11">
        <v>0.93720899999999996</v>
      </c>
      <c r="E20" s="11">
        <v>9.7240999999999994E-2</v>
      </c>
      <c r="F20" s="11">
        <v>6.1589951146309198E-2</v>
      </c>
      <c r="G20" s="11">
        <v>6.0233999789025001E-2</v>
      </c>
      <c r="H20" s="11">
        <v>6.3051354563378098E-2</v>
      </c>
      <c r="I20" s="11">
        <v>6.16784649368027E-2</v>
      </c>
      <c r="J20" s="11">
        <v>1.7217029504858E-3</v>
      </c>
      <c r="K20" s="11">
        <v>0.93337587989711801</v>
      </c>
      <c r="L20" s="11">
        <v>0.91168882262190898</v>
      </c>
      <c r="M20" s="11">
        <v>0.95505230201346503</v>
      </c>
      <c r="N20" s="11">
        <v>0.93370173203243101</v>
      </c>
      <c r="O20" s="11">
        <v>2.5010567029771901E-2</v>
      </c>
      <c r="P20" s="11">
        <v>4.8402127565320202E-3</v>
      </c>
      <c r="Q20" s="11">
        <v>3.5959380788881399E-3</v>
      </c>
      <c r="R20" s="11">
        <v>6.1558064409267498E-3</v>
      </c>
      <c r="S20" s="11">
        <v>4.9280672239607201E-3</v>
      </c>
      <c r="T20" s="11">
        <v>1.66304451775386E-3</v>
      </c>
      <c r="U20" s="11">
        <v>0.58537059999999996</v>
      </c>
      <c r="V20" s="11">
        <v>0.45</v>
      </c>
      <c r="W20" s="11">
        <v>2.65</v>
      </c>
      <c r="X20" s="39">
        <f t="shared" si="0"/>
        <v>6.9805444049999988E-3</v>
      </c>
      <c r="Y20" s="39">
        <f t="shared" si="1"/>
        <v>4.2993138887859191E-4</v>
      </c>
      <c r="Z20" s="39">
        <f t="shared" si="2"/>
        <v>6.5177464014777942E-3</v>
      </c>
      <c r="AA20" s="39">
        <f t="shared" si="3"/>
        <v>3.3787320076619215E-5</v>
      </c>
      <c r="AB20" s="5" t="s">
        <v>88</v>
      </c>
      <c r="AC20" s="5" t="s">
        <v>131</v>
      </c>
    </row>
    <row r="21" spans="1:29" x14ac:dyDescent="0.25">
      <c r="A21" s="5" t="s">
        <v>31</v>
      </c>
      <c r="B21" s="11">
        <v>611.88</v>
      </c>
      <c r="C21" s="11" t="s">
        <v>22</v>
      </c>
      <c r="D21" s="11">
        <v>0.92977900000000002</v>
      </c>
      <c r="E21" s="11">
        <v>0.113302</v>
      </c>
      <c r="F21" s="11">
        <v>6.8846863922414195E-2</v>
      </c>
      <c r="G21" s="11">
        <v>6.73212953752996E-2</v>
      </c>
      <c r="H21" s="11">
        <v>7.0447302612944504E-2</v>
      </c>
      <c r="I21" s="11">
        <v>6.8921249504853302E-2</v>
      </c>
      <c r="J21" s="11">
        <v>1.8937760618363E-3</v>
      </c>
      <c r="K21" s="11">
        <v>0.92361863479330897</v>
      </c>
      <c r="L21" s="11">
        <v>0.90273547727002201</v>
      </c>
      <c r="M21" s="11">
        <v>0.94497572140876995</v>
      </c>
      <c r="N21" s="11">
        <v>0.92416210577536995</v>
      </c>
      <c r="O21" s="11">
        <v>2.4562581026787801E-2</v>
      </c>
      <c r="P21" s="11">
        <v>7.0535443554472802E-3</v>
      </c>
      <c r="Q21" s="11">
        <v>5.6235066722419404E-3</v>
      </c>
      <c r="R21" s="11">
        <v>8.6380329334273202E-3</v>
      </c>
      <c r="S21" s="11">
        <v>7.22167923814353E-3</v>
      </c>
      <c r="T21" s="11">
        <v>2.0117887765879702E-3</v>
      </c>
      <c r="U21" s="11">
        <v>0.57630820000000005</v>
      </c>
      <c r="V21" s="11">
        <v>0.45</v>
      </c>
      <c r="W21" s="11">
        <v>2.65</v>
      </c>
      <c r="X21" s="39">
        <f t="shared" si="0"/>
        <v>6.8724752849999996E-3</v>
      </c>
      <c r="Y21" s="39">
        <f t="shared" si="1"/>
        <v>4.7314837075654971E-4</v>
      </c>
      <c r="Z21" s="39">
        <f t="shared" si="2"/>
        <v>6.3512812312747852E-3</v>
      </c>
      <c r="AA21" s="39">
        <f t="shared" si="3"/>
        <v>4.8475309254462688E-5</v>
      </c>
      <c r="AB21" s="5" t="s">
        <v>88</v>
      </c>
      <c r="AC21" s="5" t="s">
        <v>131</v>
      </c>
    </row>
    <row r="22" spans="1:29" x14ac:dyDescent="0.25">
      <c r="A22" s="5" t="s">
        <v>31</v>
      </c>
      <c r="B22" s="11">
        <v>611.9</v>
      </c>
      <c r="C22" s="11" t="s">
        <v>22</v>
      </c>
      <c r="D22" s="11">
        <v>1</v>
      </c>
      <c r="E22" s="11">
        <v>0.10233299999999999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1.00012045430637</v>
      </c>
      <c r="L22" s="11">
        <v>0.97454543662047699</v>
      </c>
      <c r="M22" s="11">
        <v>1.0253664615998599</v>
      </c>
      <c r="N22" s="11">
        <v>1.00033415892851</v>
      </c>
      <c r="O22" s="11">
        <v>2.84622027705441E-2</v>
      </c>
      <c r="P22" s="11">
        <v>8.9654709302595495E-7</v>
      </c>
      <c r="Q22" s="11">
        <v>2.4855630445813199E-7</v>
      </c>
      <c r="R22" s="11">
        <v>2.0460722556104698E-6</v>
      </c>
      <c r="S22" s="11">
        <v>1.21744501810003E-6</v>
      </c>
      <c r="T22" s="11">
        <v>1.08898324566814E-6</v>
      </c>
      <c r="U22" s="11">
        <v>0.56724589999999997</v>
      </c>
      <c r="V22" s="11">
        <v>0.45</v>
      </c>
      <c r="W22" s="11">
        <v>2.65</v>
      </c>
      <c r="X22" s="39">
        <f t="shared" si="0"/>
        <v>6.7644073574999984E-3</v>
      </c>
      <c r="Y22" s="39">
        <f t="shared" si="1"/>
        <v>0</v>
      </c>
      <c r="Z22" s="39">
        <f t="shared" si="2"/>
        <v>6.7666677446145858E-3</v>
      </c>
      <c r="AA22" s="39">
        <f t="shared" si="3"/>
        <v>6.0646097524100053E-9</v>
      </c>
      <c r="AB22" s="5" t="s">
        <v>88</v>
      </c>
      <c r="AC22" s="5" t="s">
        <v>131</v>
      </c>
    </row>
    <row r="23" spans="1:29" x14ac:dyDescent="0.25">
      <c r="A23" s="5" t="s">
        <v>31</v>
      </c>
      <c r="B23" s="11">
        <v>611.91999999999996</v>
      </c>
      <c r="C23" s="11" t="s">
        <v>42</v>
      </c>
      <c r="D23" s="11">
        <v>0.90290099999999995</v>
      </c>
      <c r="E23" s="11">
        <v>0.11661299999999999</v>
      </c>
      <c r="F23" s="11">
        <v>9.5219611512089603E-2</v>
      </c>
      <c r="G23" s="11">
        <v>9.3203195868932096E-2</v>
      </c>
      <c r="H23" s="11">
        <v>9.7397710988250105E-2</v>
      </c>
      <c r="I23" s="11">
        <v>9.5321466355308304E-2</v>
      </c>
      <c r="J23" s="11">
        <v>2.51727486468712E-3</v>
      </c>
      <c r="K23" s="11">
        <v>0.89371127776593595</v>
      </c>
      <c r="L23" s="11">
        <v>0.87448645249113799</v>
      </c>
      <c r="M23" s="11">
        <v>0.91374678459602698</v>
      </c>
      <c r="N23" s="11">
        <v>0.89448681976541</v>
      </c>
      <c r="O23" s="11">
        <v>2.3207143371100001E-2</v>
      </c>
      <c r="P23" s="11">
        <v>1.02729230455298E-2</v>
      </c>
      <c r="Q23" s="11">
        <v>8.24863861427012E-3</v>
      </c>
      <c r="R23" s="11">
        <v>1.2443798465057601E-2</v>
      </c>
      <c r="S23" s="11">
        <v>1.0488771900589999E-2</v>
      </c>
      <c r="T23" s="11">
        <v>2.8234524561475201E-3</v>
      </c>
      <c r="U23" s="11">
        <v>0.5581836</v>
      </c>
      <c r="V23" s="11">
        <v>0.56999999999999995</v>
      </c>
      <c r="W23" s="11">
        <v>2.65</v>
      </c>
      <c r="X23" s="39">
        <f t="shared" si="0"/>
        <v>8.4313632779999988E-3</v>
      </c>
      <c r="Y23" s="39">
        <f t="shared" si="1"/>
        <v>8.0283113584845819E-4</v>
      </c>
      <c r="Z23" s="39">
        <f t="shared" si="2"/>
        <v>7.541743324825081E-3</v>
      </c>
      <c r="AA23" s="39">
        <f t="shared" si="3"/>
        <v>8.6614746123799864E-5</v>
      </c>
      <c r="AB23" s="5" t="s">
        <v>88</v>
      </c>
      <c r="AC23" s="5"/>
    </row>
    <row r="24" spans="1:29" x14ac:dyDescent="0.25">
      <c r="A24" s="5" t="s">
        <v>31</v>
      </c>
      <c r="B24" s="11">
        <v>611.94000000000005</v>
      </c>
      <c r="C24" s="11" t="s">
        <v>42</v>
      </c>
      <c r="D24" s="11">
        <v>1</v>
      </c>
      <c r="E24" s="11">
        <v>0.13716100000000001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1.00012012099741</v>
      </c>
      <c r="L24" s="11">
        <v>0.97454539895186398</v>
      </c>
      <c r="M24" s="11">
        <v>1.0253661314743101</v>
      </c>
      <c r="N24" s="11">
        <v>1.0003340287031099</v>
      </c>
      <c r="O24" s="11">
        <v>2.8462198035185599E-2</v>
      </c>
      <c r="P24" s="11">
        <v>9.8957762489967494E-7</v>
      </c>
      <c r="Q24" s="11">
        <v>2.7641080621575701E-7</v>
      </c>
      <c r="R24" s="11">
        <v>2.2528623146000101E-6</v>
      </c>
      <c r="S24" s="11">
        <v>1.3477196498578901E-6</v>
      </c>
      <c r="T24" s="11">
        <v>1.2073625758019599E-6</v>
      </c>
      <c r="U24" s="11">
        <v>0.54912130000000003</v>
      </c>
      <c r="V24" s="11">
        <v>0.56999999999999995</v>
      </c>
      <c r="W24" s="11">
        <v>2.65</v>
      </c>
      <c r="X24" s="39">
        <f t="shared" si="0"/>
        <v>8.2944772364999982E-3</v>
      </c>
      <c r="Y24" s="39">
        <f t="shared" si="1"/>
        <v>0</v>
      </c>
      <c r="Z24" s="39">
        <f t="shared" si="2"/>
        <v>8.2972478299742809E-3</v>
      </c>
      <c r="AA24" s="39">
        <f t="shared" si="3"/>
        <v>8.2080290834800873E-9</v>
      </c>
      <c r="AB24" s="5" t="s">
        <v>88</v>
      </c>
      <c r="AC24" s="5"/>
    </row>
    <row r="25" spans="1:29" x14ac:dyDescent="0.25">
      <c r="A25" s="5" t="s">
        <v>31</v>
      </c>
      <c r="B25" s="11">
        <v>611.96</v>
      </c>
      <c r="C25" s="11" t="s">
        <v>42</v>
      </c>
      <c r="D25" s="11">
        <v>1</v>
      </c>
      <c r="E25" s="11">
        <v>0.155635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1.0001199206039</v>
      </c>
      <c r="L25" s="11">
        <v>0.97454537628754401</v>
      </c>
      <c r="M25" s="11">
        <v>1.02536593650782</v>
      </c>
      <c r="N25" s="11">
        <v>1.0003339507309701</v>
      </c>
      <c r="O25" s="11">
        <v>2.84621952418826E-2</v>
      </c>
      <c r="P25" s="11">
        <v>1.0463248396898601E-6</v>
      </c>
      <c r="Q25" s="11">
        <v>2.9274841607627801E-7</v>
      </c>
      <c r="R25" s="11">
        <v>2.3841583495792701E-6</v>
      </c>
      <c r="S25" s="11">
        <v>1.42572223792603E-6</v>
      </c>
      <c r="T25" s="11">
        <v>1.2787049071370199E-6</v>
      </c>
      <c r="U25" s="11">
        <v>0.54220869999999999</v>
      </c>
      <c r="V25" s="11">
        <v>0.56999999999999995</v>
      </c>
      <c r="W25" s="11">
        <v>2.65</v>
      </c>
      <c r="X25" s="39">
        <f t="shared" si="0"/>
        <v>8.1900624134999978E-3</v>
      </c>
      <c r="Y25" s="39">
        <f t="shared" si="1"/>
        <v>0</v>
      </c>
      <c r="Z25" s="39">
        <f t="shared" si="2"/>
        <v>8.1927974908296772E-3</v>
      </c>
      <c r="AA25" s="39">
        <f t="shared" si="3"/>
        <v>8.5694657418553341E-9</v>
      </c>
      <c r="AB25" s="5" t="s">
        <v>88</v>
      </c>
      <c r="AC25" s="5"/>
    </row>
    <row r="26" spans="1:29" x14ac:dyDescent="0.25">
      <c r="A26" s="5" t="s">
        <v>31</v>
      </c>
      <c r="B26" s="11">
        <v>611.98</v>
      </c>
      <c r="C26" s="11" t="s">
        <v>42</v>
      </c>
      <c r="D26" s="11">
        <v>0.853877</v>
      </c>
      <c r="E26" s="11">
        <v>0.16758400000000001</v>
      </c>
      <c r="F26" s="11">
        <v>0.141245830214657</v>
      </c>
      <c r="G26" s="11">
        <v>0.138382385668151</v>
      </c>
      <c r="H26" s="11">
        <v>0.14419131821560699</v>
      </c>
      <c r="I26" s="11">
        <v>0.14133933803115001</v>
      </c>
      <c r="J26" s="11">
        <v>3.5676779527680801E-3</v>
      </c>
      <c r="K26" s="11">
        <v>0.829478699661785</v>
      </c>
      <c r="L26" s="11">
        <v>0.81368935806353804</v>
      </c>
      <c r="M26" s="11">
        <v>0.84747289913816803</v>
      </c>
      <c r="N26" s="11">
        <v>0.83093265540210504</v>
      </c>
      <c r="O26" s="11">
        <v>2.0813513788311599E-2</v>
      </c>
      <c r="P26" s="11">
        <v>2.7407054169633901E-2</v>
      </c>
      <c r="Q26" s="11">
        <v>2.3676234223637901E-2</v>
      </c>
      <c r="R26" s="11">
        <v>3.1625367537073699E-2</v>
      </c>
      <c r="S26" s="11">
        <v>2.8014290329938001E-2</v>
      </c>
      <c r="T26" s="11">
        <v>5.7324811748236601E-3</v>
      </c>
      <c r="U26" s="11">
        <v>0.53744590000000003</v>
      </c>
      <c r="V26" s="11">
        <v>0.56999999999999995</v>
      </c>
      <c r="W26" s="11">
        <v>2.65</v>
      </c>
      <c r="X26" s="39">
        <f t="shared" si="0"/>
        <v>8.1181203194999989E-3</v>
      </c>
      <c r="Y26" s="39">
        <f t="shared" si="1"/>
        <v>1.1466506443102539E-3</v>
      </c>
      <c r="Z26" s="39">
        <f t="shared" si="2"/>
        <v>6.745611273955919E-3</v>
      </c>
      <c r="AA26" s="39">
        <f t="shared" si="3"/>
        <v>2.2249376335214214E-4</v>
      </c>
      <c r="AB26" s="5" t="s">
        <v>88</v>
      </c>
      <c r="AC26" s="5"/>
    </row>
    <row r="27" spans="1:29" x14ac:dyDescent="0.25">
      <c r="A27" s="5" t="s">
        <v>31</v>
      </c>
      <c r="B27" s="11">
        <v>612</v>
      </c>
      <c r="C27" s="11" t="s">
        <v>42</v>
      </c>
      <c r="D27" s="11">
        <v>0.94621</v>
      </c>
      <c r="E27" s="11">
        <v>0.160524</v>
      </c>
      <c r="F27" s="11">
        <v>5.2394092093248197E-2</v>
      </c>
      <c r="G27" s="11">
        <v>5.1193564908408901E-2</v>
      </c>
      <c r="H27" s="11">
        <v>5.3653252540300997E-2</v>
      </c>
      <c r="I27" s="11">
        <v>5.2457477768878998E-2</v>
      </c>
      <c r="J27" s="11">
        <v>1.49309546341475E-3</v>
      </c>
      <c r="K27" s="11">
        <v>0.93790549161905101</v>
      </c>
      <c r="L27" s="11">
        <v>0.91595456157017896</v>
      </c>
      <c r="M27" s="11">
        <v>0.959702889911769</v>
      </c>
      <c r="N27" s="11">
        <v>0.938132698761593</v>
      </c>
      <c r="O27" s="11">
        <v>2.5267495486183001E-2</v>
      </c>
      <c r="P27" s="11">
        <v>9.4925646227011305E-3</v>
      </c>
      <c r="Q27" s="11">
        <v>8.1636999389679606E-3</v>
      </c>
      <c r="R27" s="11">
        <v>1.1017714950003E-2</v>
      </c>
      <c r="S27" s="11">
        <v>9.7191719309861306E-3</v>
      </c>
      <c r="T27" s="11">
        <v>2.0680299215904102E-3</v>
      </c>
      <c r="U27" s="11">
        <v>0.4401448</v>
      </c>
      <c r="V27" s="11">
        <v>0.56999999999999995</v>
      </c>
      <c r="W27" s="11">
        <v>2.65</v>
      </c>
      <c r="X27" s="39">
        <f t="shared" si="0"/>
        <v>6.6483872039999987E-3</v>
      </c>
      <c r="Y27" s="39">
        <f t="shared" si="1"/>
        <v>3.4833621143794883E-4</v>
      </c>
      <c r="Z27" s="39">
        <f t="shared" si="2"/>
        <v>6.2370694301005607E-3</v>
      </c>
      <c r="AA27" s="39">
        <f t="shared" si="3"/>
        <v>6.3110245170709266E-5</v>
      </c>
      <c r="AB27" s="5" t="s">
        <v>88</v>
      </c>
      <c r="AC27" s="5"/>
    </row>
    <row r="28" spans="1:29" x14ac:dyDescent="0.25">
      <c r="A28" s="5" t="s">
        <v>31</v>
      </c>
      <c r="B28" s="11">
        <v>612.07000000000005</v>
      </c>
      <c r="C28" s="11" t="s">
        <v>42</v>
      </c>
      <c r="D28" s="11">
        <v>0.94031900000000002</v>
      </c>
      <c r="E28" s="11">
        <v>0.16556999999999999</v>
      </c>
      <c r="F28" s="11">
        <v>5.8125431088052799E-2</v>
      </c>
      <c r="G28" s="11">
        <v>5.6833674113312901E-2</v>
      </c>
      <c r="H28" s="11">
        <v>5.9520615775663498E-2</v>
      </c>
      <c r="I28" s="11">
        <v>5.8203499292026298E-2</v>
      </c>
      <c r="J28" s="11">
        <v>1.63087744028708E-3</v>
      </c>
      <c r="K28" s="11">
        <v>0.93048692972173397</v>
      </c>
      <c r="L28" s="11">
        <v>0.90910628268812499</v>
      </c>
      <c r="M28" s="11">
        <v>0.951959265657223</v>
      </c>
      <c r="N28" s="11">
        <v>0.93077777272749795</v>
      </c>
      <c r="O28" s="11">
        <v>2.49249332906387E-2</v>
      </c>
      <c r="P28" s="11">
        <v>1.1082557076972E-2</v>
      </c>
      <c r="Q28" s="11">
        <v>9.5583191532842404E-3</v>
      </c>
      <c r="R28" s="11">
        <v>1.2814686975266E-2</v>
      </c>
      <c r="S28" s="11">
        <v>1.13254853263621E-2</v>
      </c>
      <c r="T28" s="11">
        <v>2.3733715421906001E-3</v>
      </c>
      <c r="U28" s="11">
        <v>0.54837089999999999</v>
      </c>
      <c r="V28" s="11">
        <v>0.56999999999999995</v>
      </c>
      <c r="W28" s="11">
        <v>2.65</v>
      </c>
      <c r="X28" s="39">
        <f t="shared" si="0"/>
        <v>8.2831424444999979E-3</v>
      </c>
      <c r="Y28" s="39">
        <f t="shared" si="1"/>
        <v>4.8146122535030984E-4</v>
      </c>
      <c r="Z28" s="39">
        <f t="shared" si="2"/>
        <v>7.709764875676311E-3</v>
      </c>
      <c r="AA28" s="39">
        <f t="shared" si="3"/>
        <v>9.1798398917860595E-5</v>
      </c>
      <c r="AB28" s="5" t="s">
        <v>88</v>
      </c>
      <c r="AC28" s="5"/>
    </row>
    <row r="29" spans="1:29" x14ac:dyDescent="0.25">
      <c r="A29" s="5" t="s">
        <v>31</v>
      </c>
      <c r="B29" s="11">
        <v>612.13</v>
      </c>
      <c r="C29" s="11" t="s">
        <v>42</v>
      </c>
      <c r="D29" s="11">
        <v>0.88636000000000004</v>
      </c>
      <c r="E29" s="11">
        <v>0.15503800000000001</v>
      </c>
      <c r="F29" s="11">
        <v>0.110626147703192</v>
      </c>
      <c r="G29" s="11">
        <v>0.108289025313409</v>
      </c>
      <c r="H29" s="11">
        <v>0.113079420594975</v>
      </c>
      <c r="I29" s="11">
        <v>0.110702090393035</v>
      </c>
      <c r="J29" s="11">
        <v>2.86807354156496E-3</v>
      </c>
      <c r="K29" s="11">
        <v>0.86898219559634604</v>
      </c>
      <c r="L29" s="11">
        <v>0.85124262225916703</v>
      </c>
      <c r="M29" s="11">
        <v>0.888581097968283</v>
      </c>
      <c r="N29" s="11">
        <v>0.87019043153591702</v>
      </c>
      <c r="O29" s="11">
        <v>2.22555004446034E-2</v>
      </c>
      <c r="P29" s="11">
        <v>1.8951614321004399E-2</v>
      </c>
      <c r="Q29" s="11">
        <v>1.62747130146794E-2</v>
      </c>
      <c r="R29" s="11">
        <v>2.2010710975389799E-2</v>
      </c>
      <c r="S29" s="11">
        <v>1.9398879714570699E-2</v>
      </c>
      <c r="T29" s="11">
        <v>4.1506888158147504E-3</v>
      </c>
      <c r="U29" s="11">
        <v>0.58432340000000005</v>
      </c>
      <c r="V29" s="11">
        <v>0.56999999999999995</v>
      </c>
      <c r="W29" s="11">
        <v>2.65</v>
      </c>
      <c r="X29" s="39">
        <f t="shared" si="0"/>
        <v>8.826204956999999E-3</v>
      </c>
      <c r="Y29" s="39">
        <f t="shared" si="1"/>
        <v>9.7640905323172732E-4</v>
      </c>
      <c r="Z29" s="39">
        <f t="shared" si="2"/>
        <v>7.6804791003562793E-3</v>
      </c>
      <c r="AA29" s="39">
        <f t="shared" si="3"/>
        <v>1.6727083226320119E-4</v>
      </c>
      <c r="AB29" s="5" t="s">
        <v>88</v>
      </c>
      <c r="AC29" s="5"/>
    </row>
    <row r="30" spans="1:29" x14ac:dyDescent="0.25">
      <c r="A30" s="5" t="s">
        <v>31</v>
      </c>
      <c r="B30" s="11">
        <v>612.19000000000005</v>
      </c>
      <c r="C30" s="11" t="s">
        <v>42</v>
      </c>
      <c r="D30" s="11">
        <v>0.852321</v>
      </c>
      <c r="E30" s="11">
        <v>0.15964500000000001</v>
      </c>
      <c r="F30" s="11">
        <v>0.14301133710217501</v>
      </c>
      <c r="G30" s="11">
        <v>0.14012520853263</v>
      </c>
      <c r="H30" s="11">
        <v>0.14598984471500501</v>
      </c>
      <c r="I30" s="11">
        <v>0.143110482610736</v>
      </c>
      <c r="J30" s="11">
        <v>3.6036458435025E-3</v>
      </c>
      <c r="K30" s="11">
        <v>0.82959909476320304</v>
      </c>
      <c r="L30" s="11">
        <v>0.81376368681829003</v>
      </c>
      <c r="M30" s="11">
        <v>0.847372143094691</v>
      </c>
      <c r="N30" s="11">
        <v>0.83091037560111003</v>
      </c>
      <c r="O30" s="11">
        <v>2.0765793383417702E-2</v>
      </c>
      <c r="P30" s="11">
        <v>2.5638910826058198E-2</v>
      </c>
      <c r="Q30" s="11">
        <v>2.2121512178166901E-2</v>
      </c>
      <c r="R30" s="11">
        <v>2.9749717902560601E-2</v>
      </c>
      <c r="S30" s="11">
        <v>2.6265735339637001E-2</v>
      </c>
      <c r="T30" s="11">
        <v>5.49733110194225E-3</v>
      </c>
      <c r="U30" s="11">
        <v>0.55402689999999999</v>
      </c>
      <c r="V30" s="11">
        <v>0.56999999999999995</v>
      </c>
      <c r="W30" s="11">
        <v>2.65</v>
      </c>
      <c r="X30" s="39">
        <f t="shared" si="0"/>
        <v>8.3685763244999972E-3</v>
      </c>
      <c r="Y30" s="39">
        <f t="shared" si="1"/>
        <v>1.1968012898083498E-3</v>
      </c>
      <c r="Z30" s="39">
        <f t="shared" si="2"/>
        <v>6.9535368970368491E-3</v>
      </c>
      <c r="AA30" s="39">
        <f t="shared" si="3"/>
        <v>2.145611821249173E-4</v>
      </c>
      <c r="AB30" s="5" t="s">
        <v>88</v>
      </c>
      <c r="AC30" s="5"/>
    </row>
    <row r="31" spans="1:29" x14ac:dyDescent="0.25">
      <c r="A31" s="5" t="s">
        <v>31</v>
      </c>
      <c r="B31" s="11">
        <v>612.25</v>
      </c>
      <c r="C31" s="11" t="s">
        <v>42</v>
      </c>
      <c r="D31" s="11">
        <v>0.89245200000000002</v>
      </c>
      <c r="E31" s="11">
        <v>0.14539099999999999</v>
      </c>
      <c r="F31" s="11">
        <v>0.104948567870916</v>
      </c>
      <c r="G31" s="11">
        <v>0.10273330466795901</v>
      </c>
      <c r="H31" s="11">
        <v>0.107260716747068</v>
      </c>
      <c r="I31" s="11">
        <v>0.105019344546083</v>
      </c>
      <c r="J31" s="11">
        <v>2.73771307028967E-3</v>
      </c>
      <c r="K31" s="11">
        <v>0.87788889797254099</v>
      </c>
      <c r="L31" s="11">
        <v>0.859457408621633</v>
      </c>
      <c r="M31" s="11">
        <v>0.89731164941606101</v>
      </c>
      <c r="N31" s="11">
        <v>0.87866555347099295</v>
      </c>
      <c r="O31" s="11">
        <v>2.2577210007092199E-2</v>
      </c>
      <c r="P31" s="11">
        <v>1.6289279709688201E-2</v>
      </c>
      <c r="Q31" s="11">
        <v>1.38299744666683E-2</v>
      </c>
      <c r="R31" s="11">
        <v>1.89539198781709E-2</v>
      </c>
      <c r="S31" s="11">
        <v>1.6608260225518399E-2</v>
      </c>
      <c r="T31" s="11">
        <v>3.69814677221658E-3</v>
      </c>
      <c r="U31" s="11">
        <v>0.51703849999999996</v>
      </c>
      <c r="V31" s="11">
        <v>0.56999999999999995</v>
      </c>
      <c r="W31" s="11">
        <v>2.65</v>
      </c>
      <c r="X31" s="39">
        <f t="shared" si="0"/>
        <v>7.8098665424999976E-3</v>
      </c>
      <c r="Y31" s="39">
        <f t="shared" si="1"/>
        <v>8.1963430889835705E-4</v>
      </c>
      <c r="Z31" s="39">
        <f t="shared" si="2"/>
        <v>6.8622607081003503E-3</v>
      </c>
      <c r="AA31" s="39">
        <f t="shared" si="3"/>
        <v>1.2721710060611794E-4</v>
      </c>
      <c r="AB31" s="5" t="s">
        <v>88</v>
      </c>
      <c r="AC31" s="5"/>
    </row>
    <row r="32" spans="1:29" x14ac:dyDescent="0.25">
      <c r="A32" s="5" t="s">
        <v>31</v>
      </c>
      <c r="B32" s="11">
        <v>612.29</v>
      </c>
      <c r="C32" s="11" t="s">
        <v>42</v>
      </c>
      <c r="D32" s="11">
        <v>0.86440399999999995</v>
      </c>
      <c r="E32" s="11">
        <v>0.134746</v>
      </c>
      <c r="F32" s="11">
        <v>0.132294691145391</v>
      </c>
      <c r="G32" s="11">
        <v>0.129567570715825</v>
      </c>
      <c r="H32" s="11">
        <v>0.13508539238429801</v>
      </c>
      <c r="I32" s="11">
        <v>0.13237708231126999</v>
      </c>
      <c r="J32" s="11">
        <v>3.35912274213267E-3</v>
      </c>
      <c r="K32" s="11">
        <v>0.84862410642136599</v>
      </c>
      <c r="L32" s="11">
        <v>0.83140864026167705</v>
      </c>
      <c r="M32" s="11">
        <v>0.86687549192361402</v>
      </c>
      <c r="N32" s="11">
        <v>0.84940196655878897</v>
      </c>
      <c r="O32" s="11">
        <v>2.13597862060897E-2</v>
      </c>
      <c r="P32" s="11">
        <v>1.80821694827774E-2</v>
      </c>
      <c r="Q32" s="11">
        <v>1.52101712827553E-2</v>
      </c>
      <c r="R32" s="11">
        <v>2.1315920120900899E-2</v>
      </c>
      <c r="S32" s="11">
        <v>1.8510087525706001E-2</v>
      </c>
      <c r="T32" s="11">
        <v>4.3367126308281401E-3</v>
      </c>
      <c r="U32" s="11">
        <v>0.49148730000000002</v>
      </c>
      <c r="V32" s="11">
        <v>0.56999999999999995</v>
      </c>
      <c r="W32" s="11">
        <v>2.65</v>
      </c>
      <c r="X32" s="39">
        <f t="shared" si="0"/>
        <v>7.423915666499999E-3</v>
      </c>
      <c r="Y32" s="39">
        <f t="shared" si="1"/>
        <v>9.821446301890469E-4</v>
      </c>
      <c r="Z32" s="39">
        <f t="shared" si="2"/>
        <v>6.3058885666917013E-3</v>
      </c>
      <c r="AA32" s="39">
        <f t="shared" si="3"/>
        <v>1.3424050130749933E-4</v>
      </c>
      <c r="AB32" s="5" t="s">
        <v>88</v>
      </c>
      <c r="AC32" s="5"/>
    </row>
    <row r="33" spans="1:29" x14ac:dyDescent="0.25">
      <c r="A33" s="5" t="s">
        <v>31</v>
      </c>
      <c r="B33" s="11">
        <v>612.37</v>
      </c>
      <c r="C33" s="11" t="s">
        <v>42</v>
      </c>
      <c r="D33" s="11">
        <v>0.93635299999999999</v>
      </c>
      <c r="E33" s="11">
        <v>0.15049799999999999</v>
      </c>
      <c r="F33" s="11">
        <v>6.2094536776436199E-2</v>
      </c>
      <c r="G33" s="11">
        <v>6.07489012113629E-2</v>
      </c>
      <c r="H33" s="11">
        <v>6.3586331207520497E-2</v>
      </c>
      <c r="I33" s="11">
        <v>6.2187527103259102E-2</v>
      </c>
      <c r="J33" s="11">
        <v>1.7279276001866599E-3</v>
      </c>
      <c r="K33" s="11">
        <v>0.92749230405746097</v>
      </c>
      <c r="L33" s="11">
        <v>0.90620690014308503</v>
      </c>
      <c r="M33" s="11">
        <v>0.94859868949128401</v>
      </c>
      <c r="N33" s="11">
        <v>0.92772125932617699</v>
      </c>
      <c r="O33" s="11">
        <v>2.47637186952771E-2</v>
      </c>
      <c r="P33" s="11">
        <v>1.01626935048276E-2</v>
      </c>
      <c r="Q33" s="11">
        <v>8.6750731367882007E-3</v>
      </c>
      <c r="R33" s="11">
        <v>1.1846567342366301E-2</v>
      </c>
      <c r="S33" s="11">
        <v>1.0397045585488599E-2</v>
      </c>
      <c r="T33" s="11">
        <v>2.2842143910495102E-3</v>
      </c>
      <c r="U33" s="11">
        <v>0.56832660000000002</v>
      </c>
      <c r="V33" s="11">
        <v>0.56999999999999995</v>
      </c>
      <c r="W33" s="11">
        <v>2.65</v>
      </c>
      <c r="X33" s="39">
        <f t="shared" si="0"/>
        <v>8.5845732929999991E-3</v>
      </c>
      <c r="Y33" s="39">
        <f t="shared" si="1"/>
        <v>5.330551020522004E-4</v>
      </c>
      <c r="Z33" s="39">
        <f t="shared" si="2"/>
        <v>7.9640911461598251E-3</v>
      </c>
      <c r="AA33" s="39">
        <f t="shared" si="3"/>
        <v>8.7242387246487578E-5</v>
      </c>
      <c r="AB33" s="5" t="s">
        <v>88</v>
      </c>
      <c r="AC33" s="5"/>
    </row>
    <row r="34" spans="1:29" x14ac:dyDescent="0.25">
      <c r="A34" s="5" t="s">
        <v>31</v>
      </c>
      <c r="B34" s="11">
        <v>612.45000000000005</v>
      </c>
      <c r="C34" s="11" t="s">
        <v>42</v>
      </c>
      <c r="D34" s="11">
        <v>0.92523900000000003</v>
      </c>
      <c r="E34" s="11">
        <v>0.13967099999999999</v>
      </c>
      <c r="F34" s="11">
        <v>7.3097331942134899E-2</v>
      </c>
      <c r="G34" s="11">
        <v>7.1481167761791004E-2</v>
      </c>
      <c r="H34" s="11">
        <v>7.4800079415277998E-2</v>
      </c>
      <c r="I34" s="11">
        <v>7.3165394315552496E-2</v>
      </c>
      <c r="J34" s="11">
        <v>1.9917597423377699E-3</v>
      </c>
      <c r="K34" s="11">
        <v>0.91579293166064402</v>
      </c>
      <c r="L34" s="11">
        <v>0.89530771286403799</v>
      </c>
      <c r="M34" s="11">
        <v>0.93649822135743299</v>
      </c>
      <c r="N34" s="11">
        <v>0.91628795788845596</v>
      </c>
      <c r="O34" s="11">
        <v>2.4219765381112798E-2</v>
      </c>
      <c r="P34" s="11">
        <v>1.0632627961348E-2</v>
      </c>
      <c r="Q34" s="11">
        <v>8.9640772142894308E-3</v>
      </c>
      <c r="R34" s="11">
        <v>1.24433280940137E-2</v>
      </c>
      <c r="S34" s="11">
        <v>1.0849018594034501E-2</v>
      </c>
      <c r="T34" s="11">
        <v>2.49734334717162E-3</v>
      </c>
      <c r="U34" s="11">
        <v>0.58372489999999999</v>
      </c>
      <c r="V34" s="11">
        <v>0.56999999999999995</v>
      </c>
      <c r="W34" s="11">
        <v>2.65</v>
      </c>
      <c r="X34" s="39">
        <f t="shared" si="0"/>
        <v>8.8171646144999984E-3</v>
      </c>
      <c r="Y34" s="39">
        <f t="shared" si="1"/>
        <v>6.4451120861455224E-4</v>
      </c>
      <c r="Z34" s="39">
        <f t="shared" si="2"/>
        <v>8.0790617589865579E-3</v>
      </c>
      <c r="AA34" s="39">
        <f t="shared" si="3"/>
        <v>9.3749631019940835E-5</v>
      </c>
      <c r="AB34" s="5" t="s">
        <v>88</v>
      </c>
      <c r="AC34" s="5"/>
    </row>
    <row r="35" spans="1:29" x14ac:dyDescent="0.25">
      <c r="A35" s="5" t="s">
        <v>31</v>
      </c>
      <c r="B35" s="11">
        <v>612.48</v>
      </c>
      <c r="C35" s="11" t="s">
        <v>42</v>
      </c>
      <c r="D35" s="11">
        <v>0.92650600000000005</v>
      </c>
      <c r="E35" s="11">
        <v>0.14247000000000001</v>
      </c>
      <c r="F35" s="11">
        <v>7.1823267187750395E-2</v>
      </c>
      <c r="G35" s="11">
        <v>7.0242215725524401E-2</v>
      </c>
      <c r="H35" s="11">
        <v>7.3514339164260797E-2</v>
      </c>
      <c r="I35" s="11">
        <v>7.1899103390702102E-2</v>
      </c>
      <c r="J35" s="11">
        <v>1.96124780981E-3</v>
      </c>
      <c r="K35" s="11">
        <v>0.91689103749029699</v>
      </c>
      <c r="L35" s="11">
        <v>0.89636024136344405</v>
      </c>
      <c r="M35" s="11">
        <v>0.93766760424074103</v>
      </c>
      <c r="N35" s="11">
        <v>0.91739535191426302</v>
      </c>
      <c r="O35" s="11">
        <v>2.4274189312188402E-2</v>
      </c>
      <c r="P35" s="11">
        <v>1.07767168473322E-2</v>
      </c>
      <c r="Q35" s="11">
        <v>9.0992612818979E-3</v>
      </c>
      <c r="R35" s="11">
        <v>1.2609206875433999E-2</v>
      </c>
      <c r="S35" s="11">
        <v>1.10082137653695E-2</v>
      </c>
      <c r="T35" s="11">
        <v>2.4995008844586001E-3</v>
      </c>
      <c r="U35" s="11">
        <v>0.59392889999999998</v>
      </c>
      <c r="V35" s="11">
        <v>0.56999999999999995</v>
      </c>
      <c r="W35" s="11">
        <v>2.65</v>
      </c>
      <c r="X35" s="39">
        <f t="shared" si="0"/>
        <v>8.9712960344999985E-3</v>
      </c>
      <c r="Y35" s="39">
        <f>X35*F35</f>
        <v>6.4434779210629893E-4</v>
      </c>
      <c r="Z35" s="39">
        <f t="shared" si="2"/>
        <v>8.2302252826971581E-3</v>
      </c>
      <c r="AA35" s="39">
        <f t="shared" si="3"/>
        <v>9.6681117117400689E-5</v>
      </c>
      <c r="AB35" s="5" t="s">
        <v>88</v>
      </c>
      <c r="AC35" s="5"/>
    </row>
    <row r="36" spans="1:29" x14ac:dyDescent="0.25">
      <c r="A36" s="5" t="s">
        <v>31</v>
      </c>
      <c r="B36" s="11">
        <v>612.54</v>
      </c>
      <c r="C36" s="11" t="s">
        <v>42</v>
      </c>
      <c r="D36" s="11">
        <v>0.92187399999999997</v>
      </c>
      <c r="E36" s="11">
        <v>0.13256100000000001</v>
      </c>
      <c r="F36" s="11">
        <v>7.6455992384817095E-2</v>
      </c>
      <c r="G36" s="11">
        <v>7.4772184936228295E-2</v>
      </c>
      <c r="H36" s="11">
        <v>7.8253239653493997E-2</v>
      </c>
      <c r="I36" s="11">
        <v>7.6530643647501395E-2</v>
      </c>
      <c r="J36" s="11">
        <v>2.0727160262318002E-3</v>
      </c>
      <c r="K36" s="11">
        <v>0.91280304527763001</v>
      </c>
      <c r="L36" s="11">
        <v>0.892478580479246</v>
      </c>
      <c r="M36" s="11">
        <v>0.93354500156342402</v>
      </c>
      <c r="N36" s="11">
        <v>0.91334699882724901</v>
      </c>
      <c r="O36" s="11">
        <v>2.4076191743416499E-2</v>
      </c>
      <c r="P36" s="11">
        <v>1.0154602820035399E-2</v>
      </c>
      <c r="Q36" s="11">
        <v>8.5077793553522199E-3</v>
      </c>
      <c r="R36" s="11">
        <v>1.2043080249628101E-2</v>
      </c>
      <c r="S36" s="11">
        <v>1.0423960474965299E-2</v>
      </c>
      <c r="T36" s="11">
        <v>2.4961715058491201E-3</v>
      </c>
      <c r="U36" s="11">
        <v>0.61497630000000003</v>
      </c>
      <c r="V36" s="11">
        <v>0.56999999999999995</v>
      </c>
      <c r="W36" s="11">
        <v>2.65</v>
      </c>
      <c r="X36" s="39">
        <f t="shared" si="0"/>
        <v>9.2892170114999978E-3</v>
      </c>
      <c r="Y36" s="39">
        <f t="shared" si="1"/>
        <v>7.1021630509215722E-4</v>
      </c>
      <c r="Z36" s="39">
        <f t="shared" si="2"/>
        <v>8.4842784789085496E-3</v>
      </c>
      <c r="AA36" s="39">
        <f t="shared" si="3"/>
        <v>9.4328309260898678E-5</v>
      </c>
      <c r="AB36" s="5" t="s">
        <v>88</v>
      </c>
      <c r="AC36" s="5"/>
    </row>
    <row r="37" spans="1:29" x14ac:dyDescent="0.25">
      <c r="A37" s="5" t="s">
        <v>31</v>
      </c>
      <c r="B37" s="11">
        <v>612.58000000000004</v>
      </c>
      <c r="C37" s="11" t="s">
        <v>42</v>
      </c>
      <c r="D37" s="11">
        <v>0.95823000000000003</v>
      </c>
      <c r="E37" s="11">
        <v>0.119661</v>
      </c>
      <c r="F37" s="11">
        <v>4.0677944354436897E-2</v>
      </c>
      <c r="G37" s="11">
        <v>3.9735773789449501E-2</v>
      </c>
      <c r="H37" s="11">
        <v>4.1691247349868503E-2</v>
      </c>
      <c r="I37" s="11">
        <v>4.0746380689694398E-2</v>
      </c>
      <c r="J37" s="11">
        <v>1.2153325191469799E-3</v>
      </c>
      <c r="K37" s="11">
        <v>0.95465595468775599</v>
      </c>
      <c r="L37" s="11">
        <v>0.93145549767826796</v>
      </c>
      <c r="M37" s="11">
        <v>0.97732879816874796</v>
      </c>
      <c r="N37" s="11">
        <v>0.95488418584132195</v>
      </c>
      <c r="O37" s="11">
        <v>2.6065729269856001E-2</v>
      </c>
      <c r="P37" s="11">
        <v>4.5803038344087704E-3</v>
      </c>
      <c r="Q37" s="11">
        <v>3.7261249420799201E-3</v>
      </c>
      <c r="R37" s="11">
        <v>5.5344450559239797E-3</v>
      </c>
      <c r="S37" s="11">
        <v>4.6853092221212202E-3</v>
      </c>
      <c r="T37" s="11">
        <v>1.2377158437234599E-3</v>
      </c>
      <c r="U37" s="11"/>
      <c r="V37" s="11">
        <v>0.56999999999999995</v>
      </c>
      <c r="W37" s="11">
        <v>2.65</v>
      </c>
      <c r="X37" s="39"/>
      <c r="Y37" s="39"/>
      <c r="Z37" s="39"/>
      <c r="AA37" s="39"/>
      <c r="AB37" s="5"/>
      <c r="AC37" s="5"/>
    </row>
    <row r="38" spans="1:29" x14ac:dyDescent="0.25">
      <c r="A38" s="5" t="s">
        <v>31</v>
      </c>
      <c r="B38" s="11">
        <v>612.66</v>
      </c>
      <c r="C38" s="11" t="s">
        <v>42</v>
      </c>
      <c r="D38" s="11">
        <v>1</v>
      </c>
      <c r="E38" s="11">
        <v>0.10879800000000001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1.0001203964138601</v>
      </c>
      <c r="L38" s="11">
        <v>0.97454543008059402</v>
      </c>
      <c r="M38" s="11">
        <v>1.02536640371656</v>
      </c>
      <c r="N38" s="11">
        <v>1.00033413625747</v>
      </c>
      <c r="O38" s="11">
        <v>2.84622019398123E-2</v>
      </c>
      <c r="P38" s="11">
        <v>9.1100736269170602E-7</v>
      </c>
      <c r="Q38" s="11">
        <v>2.5307206827078401E-7</v>
      </c>
      <c r="R38" s="11">
        <v>2.0778546599130202E-6</v>
      </c>
      <c r="S38" s="11">
        <v>1.2401244811654799E-6</v>
      </c>
      <c r="T38" s="11">
        <v>1.1095255686923299E-6</v>
      </c>
      <c r="U38" s="11"/>
      <c r="V38" s="11">
        <v>0.56999999999999995</v>
      </c>
      <c r="W38" s="11">
        <v>2.65</v>
      </c>
      <c r="X38" s="39"/>
      <c r="Y38" s="39"/>
      <c r="Z38" s="39"/>
      <c r="AA38" s="39"/>
      <c r="AB38" s="5"/>
      <c r="AC38" s="5"/>
    </row>
    <row r="39" spans="1:29" x14ac:dyDescent="0.25">
      <c r="A39" s="5" t="s">
        <v>31</v>
      </c>
      <c r="B39" s="11">
        <v>612.70000000000005</v>
      </c>
      <c r="C39" s="11" t="s">
        <v>42</v>
      </c>
      <c r="D39" s="11">
        <v>0.85144600000000004</v>
      </c>
      <c r="E39" s="11">
        <v>0.107193</v>
      </c>
      <c r="F39" s="11">
        <v>0.145764698005245</v>
      </c>
      <c r="G39" s="11">
        <v>0.14271062312407901</v>
      </c>
      <c r="H39" s="11">
        <v>0.148811905351248</v>
      </c>
      <c r="I39" s="11">
        <v>0.14579636941266</v>
      </c>
      <c r="J39" s="11">
        <v>3.6601300521289402E-3</v>
      </c>
      <c r="K39" s="11">
        <v>0.83973903027293595</v>
      </c>
      <c r="L39" s="11">
        <v>0.82284890526660304</v>
      </c>
      <c r="M39" s="11">
        <v>0.85782633379917295</v>
      </c>
      <c r="N39" s="11">
        <v>0.84062521222464104</v>
      </c>
      <c r="O39" s="11">
        <v>2.0945860646341501E-2</v>
      </c>
      <c r="P39" s="11">
        <v>1.35442332946546E-2</v>
      </c>
      <c r="Q39" s="11">
        <v>1.0592662910886501E-2</v>
      </c>
      <c r="R39" s="11">
        <v>1.6772261490603201E-2</v>
      </c>
      <c r="S39" s="11">
        <v>1.38679844195731E-2</v>
      </c>
      <c r="T39" s="11">
        <v>4.0858932985449901E-3</v>
      </c>
      <c r="U39" s="11"/>
      <c r="V39" s="11">
        <v>0.56999999999999995</v>
      </c>
      <c r="W39" s="11">
        <v>2.65</v>
      </c>
      <c r="X39" s="39"/>
      <c r="Y39" s="39"/>
      <c r="Z39" s="39"/>
      <c r="AA39" s="39"/>
      <c r="AB39" s="5"/>
      <c r="AC39" s="5"/>
    </row>
    <row r="40" spans="1:29" x14ac:dyDescent="0.25">
      <c r="A40" s="5" t="s">
        <v>31</v>
      </c>
      <c r="B40" s="11">
        <v>612.74</v>
      </c>
      <c r="C40" s="11" t="s">
        <v>42</v>
      </c>
      <c r="D40" s="11">
        <v>0.94347099999999995</v>
      </c>
      <c r="E40" s="11">
        <v>0.11007500000000001</v>
      </c>
      <c r="F40" s="11">
        <v>5.5325903220374402E-2</v>
      </c>
      <c r="G40" s="11">
        <v>5.4092198214813599E-2</v>
      </c>
      <c r="H40" s="11">
        <v>5.66443939920021E-2</v>
      </c>
      <c r="I40" s="11">
        <v>5.5406810361573501E-2</v>
      </c>
      <c r="J40" s="11">
        <v>1.56884897544416E-3</v>
      </c>
      <c r="K40" s="11">
        <v>0.93920602019134602</v>
      </c>
      <c r="L40" s="11">
        <v>0.91680958454632899</v>
      </c>
      <c r="M40" s="11">
        <v>0.96099049695891103</v>
      </c>
      <c r="N40" s="11">
        <v>0.93937931226480198</v>
      </c>
      <c r="O40" s="11">
        <v>2.5292534844896099E-2</v>
      </c>
      <c r="P40" s="11">
        <v>5.3818451477030699E-3</v>
      </c>
      <c r="Q40" s="11">
        <v>4.2530669739243099E-3</v>
      </c>
      <c r="R40" s="11">
        <v>6.6361350917850696E-3</v>
      </c>
      <c r="S40" s="11">
        <v>5.5239787437823496E-3</v>
      </c>
      <c r="T40" s="11">
        <v>1.59252643395726E-3</v>
      </c>
      <c r="U40" s="11"/>
      <c r="V40" s="11">
        <v>0.56999999999999995</v>
      </c>
      <c r="W40" s="11">
        <v>2.65</v>
      </c>
      <c r="X40" s="39"/>
      <c r="Y40" s="39"/>
      <c r="Z40" s="39"/>
      <c r="AA40" s="39"/>
      <c r="AB40" s="5"/>
      <c r="AC40" s="5"/>
    </row>
    <row r="41" spans="1:29" x14ac:dyDescent="0.25">
      <c r="A41" s="5" t="s">
        <v>31</v>
      </c>
      <c r="B41" s="11">
        <v>612.79</v>
      </c>
      <c r="C41" s="11" t="s">
        <v>42</v>
      </c>
      <c r="D41" s="11">
        <v>0.82562999999999998</v>
      </c>
      <c r="E41" s="11">
        <v>0.114479</v>
      </c>
      <c r="F41" s="11">
        <v>0.17047330449665599</v>
      </c>
      <c r="G41" s="11">
        <v>0.16698392885775701</v>
      </c>
      <c r="H41" s="11">
        <v>0.173884239522381</v>
      </c>
      <c r="I41" s="11">
        <v>0.17053646760542299</v>
      </c>
      <c r="J41" s="11">
        <v>4.19690863292885E-3</v>
      </c>
      <c r="K41" s="11">
        <v>0.81061900694098998</v>
      </c>
      <c r="L41" s="11">
        <v>0.79500008191339899</v>
      </c>
      <c r="M41" s="11">
        <v>0.82751017848129504</v>
      </c>
      <c r="N41" s="11">
        <v>0.81157853124300405</v>
      </c>
      <c r="O41" s="11">
        <v>1.9867339277634701E-2</v>
      </c>
      <c r="P41" s="11">
        <v>1.7816560925017599E-2</v>
      </c>
      <c r="Q41" s="11">
        <v>1.42377193088496E-2</v>
      </c>
      <c r="R41" s="11">
        <v>2.16245249415262E-2</v>
      </c>
      <c r="S41" s="11">
        <v>1.81734491780455E-2</v>
      </c>
      <c r="T41" s="11">
        <v>4.9466848370441404E-3</v>
      </c>
      <c r="U41" s="11"/>
      <c r="V41" s="11">
        <v>0.56999999999999995</v>
      </c>
      <c r="W41" s="11">
        <v>2.65</v>
      </c>
      <c r="X41" s="39"/>
      <c r="Y41" s="39"/>
      <c r="Z41" s="39"/>
      <c r="AA41" s="39"/>
      <c r="AB41" s="5"/>
      <c r="AC41" s="5"/>
    </row>
  </sheetData>
  <mergeCells count="1">
    <mergeCell ref="B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D46E5-77D4-45DE-B537-E970A525EE52}">
  <dimension ref="A1:H4"/>
  <sheetViews>
    <sheetView tabSelected="1" workbookViewId="0">
      <selection activeCell="D2" sqref="D2"/>
    </sheetView>
  </sheetViews>
  <sheetFormatPr defaultColWidth="14.140625" defaultRowHeight="15" x14ac:dyDescent="0.25"/>
  <sheetData>
    <row r="1" spans="1:8" s="15" customFormat="1" x14ac:dyDescent="0.25">
      <c r="A1" s="49" t="s">
        <v>204</v>
      </c>
      <c r="B1" s="89" t="s">
        <v>218</v>
      </c>
      <c r="C1" s="89"/>
      <c r="D1" s="89"/>
      <c r="E1" s="89"/>
      <c r="F1" s="89"/>
      <c r="G1" s="89"/>
      <c r="H1" s="89"/>
    </row>
    <row r="2" spans="1:8" s="15" customFormat="1" x14ac:dyDescent="0.25">
      <c r="A2" s="98" t="s">
        <v>206</v>
      </c>
      <c r="B2" s="98" t="s">
        <v>207</v>
      </c>
      <c r="C2" s="98" t="s">
        <v>208</v>
      </c>
      <c r="D2" s="98" t="s">
        <v>205</v>
      </c>
      <c r="E2" s="98" t="s">
        <v>209</v>
      </c>
      <c r="F2" s="98" t="s">
        <v>216</v>
      </c>
      <c r="G2" s="99"/>
      <c r="H2" s="99"/>
    </row>
    <row r="3" spans="1:8" x14ac:dyDescent="0.25">
      <c r="A3" s="97" t="s">
        <v>210</v>
      </c>
      <c r="B3" s="97" t="s">
        <v>211</v>
      </c>
      <c r="C3" s="97" t="s">
        <v>212</v>
      </c>
      <c r="D3" s="97" t="s">
        <v>213</v>
      </c>
      <c r="E3" s="97">
        <v>40.1</v>
      </c>
      <c r="F3" s="96" t="s">
        <v>217</v>
      </c>
      <c r="G3" s="96"/>
      <c r="H3" s="96"/>
    </row>
    <row r="4" spans="1:8" x14ac:dyDescent="0.25">
      <c r="A4" s="97" t="s">
        <v>214</v>
      </c>
      <c r="B4" s="97" t="s">
        <v>211</v>
      </c>
      <c r="C4" s="97" t="s">
        <v>215</v>
      </c>
      <c r="D4" s="97" t="s">
        <v>213</v>
      </c>
      <c r="E4" s="97">
        <v>85.5</v>
      </c>
      <c r="F4" s="96" t="s">
        <v>217</v>
      </c>
      <c r="G4" s="96"/>
      <c r="H4" s="96"/>
    </row>
  </sheetData>
  <mergeCells count="1">
    <mergeCell ref="B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22331-FE1C-4B3F-BBB6-31DD5D66CFA7}">
  <dimension ref="A1:AB43"/>
  <sheetViews>
    <sheetView topLeftCell="N1" workbookViewId="0">
      <selection activeCell="AA12" sqref="AA12"/>
    </sheetView>
  </sheetViews>
  <sheetFormatPr defaultColWidth="8.85546875" defaultRowHeight="13.5" x14ac:dyDescent="0.25"/>
  <cols>
    <col min="1" max="1" width="7.7109375" style="23" bestFit="1" customWidth="1"/>
    <col min="2" max="2" width="11" style="26" bestFit="1" customWidth="1"/>
    <col min="3" max="3" width="14.140625" style="23" bestFit="1" customWidth="1"/>
    <col min="4" max="5" width="5.42578125" style="27" bestFit="1" customWidth="1"/>
    <col min="6" max="6" width="11.85546875" style="27" bestFit="1" customWidth="1"/>
    <col min="7" max="8" width="12.42578125" style="27" bestFit="1" customWidth="1"/>
    <col min="9" max="9" width="10.42578125" style="27" bestFit="1" customWidth="1"/>
    <col min="10" max="10" width="8.28515625" style="27" bestFit="1" customWidth="1"/>
    <col min="11" max="11" width="12" style="27" bestFit="1" customWidth="1"/>
    <col min="12" max="13" width="12.5703125" style="27" bestFit="1" customWidth="1"/>
    <col min="14" max="14" width="10.5703125" style="27" bestFit="1" customWidth="1"/>
    <col min="15" max="15" width="8.42578125" style="27" bestFit="1" customWidth="1"/>
    <col min="16" max="16" width="10.7109375" style="27" bestFit="1" customWidth="1"/>
    <col min="17" max="18" width="11.28515625" style="27" bestFit="1" customWidth="1"/>
    <col min="19" max="19" width="9.28515625" style="27" bestFit="1" customWidth="1"/>
    <col min="20" max="20" width="7.140625" style="27" bestFit="1" customWidth="1"/>
    <col min="21" max="21" width="13.85546875" style="23" customWidth="1"/>
    <col min="22" max="22" width="15.28515625" style="23" customWidth="1"/>
    <col min="23" max="23" width="10.42578125" style="23" bestFit="1" customWidth="1"/>
    <col min="24" max="24" width="20.28515625" style="24" bestFit="1" customWidth="1"/>
    <col min="25" max="25" width="20.42578125" style="24" bestFit="1" customWidth="1"/>
    <col min="26" max="26" width="20.7109375" style="24" bestFit="1" customWidth="1"/>
    <col min="27" max="27" width="19.28515625" style="24" bestFit="1" customWidth="1"/>
    <col min="28" max="28" width="58.28515625" style="23" bestFit="1" customWidth="1"/>
    <col min="29" max="16384" width="8.85546875" style="23"/>
  </cols>
  <sheetData>
    <row r="1" spans="1:28" s="19" customFormat="1" x14ac:dyDescent="0.25">
      <c r="A1" s="19" t="s">
        <v>174</v>
      </c>
      <c r="B1" s="88" t="s">
        <v>191</v>
      </c>
      <c r="C1" s="88"/>
      <c r="D1" s="88"/>
      <c r="E1" s="88"/>
      <c r="F1" s="88"/>
      <c r="G1" s="8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X1" s="20"/>
      <c r="Y1" s="20"/>
      <c r="Z1" s="20"/>
      <c r="AA1" s="20"/>
    </row>
    <row r="2" spans="1:28" s="33" customFormat="1" x14ac:dyDescent="0.25">
      <c r="A2" s="29" t="s">
        <v>30</v>
      </c>
      <c r="B2" s="30" t="s">
        <v>0</v>
      </c>
      <c r="C2" s="31" t="s">
        <v>18</v>
      </c>
      <c r="D2" s="31" t="s">
        <v>16</v>
      </c>
      <c r="E2" s="31" t="s">
        <v>17</v>
      </c>
      <c r="F2" s="31" t="s">
        <v>1</v>
      </c>
      <c r="G2" s="31" t="s">
        <v>2</v>
      </c>
      <c r="H2" s="31" t="s">
        <v>3</v>
      </c>
      <c r="I2" s="31" t="s">
        <v>4</v>
      </c>
      <c r="J2" s="31" t="s">
        <v>5</v>
      </c>
      <c r="K2" s="31" t="s">
        <v>6</v>
      </c>
      <c r="L2" s="31" t="s">
        <v>7</v>
      </c>
      <c r="M2" s="31" t="s">
        <v>8</v>
      </c>
      <c r="N2" s="31" t="s">
        <v>9</v>
      </c>
      <c r="O2" s="31" t="s">
        <v>10</v>
      </c>
      <c r="P2" s="31" t="s">
        <v>11</v>
      </c>
      <c r="Q2" s="31" t="s">
        <v>12</v>
      </c>
      <c r="R2" s="31" t="s">
        <v>13</v>
      </c>
      <c r="S2" s="31" t="s">
        <v>14</v>
      </c>
      <c r="T2" s="31" t="s">
        <v>15</v>
      </c>
      <c r="U2" s="34" t="s">
        <v>25</v>
      </c>
      <c r="V2" s="34" t="s">
        <v>24</v>
      </c>
      <c r="W2" s="34" t="s">
        <v>23</v>
      </c>
      <c r="X2" s="32" t="s">
        <v>26</v>
      </c>
      <c r="Y2" s="32" t="s">
        <v>27</v>
      </c>
      <c r="Z2" s="32" t="s">
        <v>28</v>
      </c>
      <c r="AA2" s="32" t="s">
        <v>29</v>
      </c>
      <c r="AB2" s="33" t="s">
        <v>87</v>
      </c>
    </row>
    <row r="3" spans="1:28" x14ac:dyDescent="0.25">
      <c r="A3" s="9" t="s">
        <v>34</v>
      </c>
      <c r="B3" s="25">
        <v>162.44316000000001</v>
      </c>
      <c r="C3" s="9" t="s">
        <v>32</v>
      </c>
      <c r="D3" s="11">
        <v>0.737618</v>
      </c>
      <c r="E3" s="11">
        <v>0.22287695499999999</v>
      </c>
      <c r="F3" s="11">
        <v>0.23218635292620801</v>
      </c>
      <c r="G3" s="11">
        <v>0.22666444158778301</v>
      </c>
      <c r="H3" s="11">
        <v>0.237830325275354</v>
      </c>
      <c r="I3" s="11">
        <v>0.23229999687135799</v>
      </c>
      <c r="J3" s="11">
        <v>7.9075285536405002E-3</v>
      </c>
      <c r="K3" s="11">
        <v>0.69064461415673695</v>
      </c>
      <c r="L3" s="11">
        <v>0.67669381821927399</v>
      </c>
      <c r="M3" s="11">
        <v>0.70481942522371499</v>
      </c>
      <c r="N3" s="11">
        <v>0.690818500706886</v>
      </c>
      <c r="O3" s="11">
        <v>1.9380041419925401E-2</v>
      </c>
      <c r="P3" s="11">
        <v>7.5674697148046893E-2</v>
      </c>
      <c r="Q3" s="11">
        <v>6.6449380758741405E-2</v>
      </c>
      <c r="R3" s="11">
        <v>8.7923087391264407E-2</v>
      </c>
      <c r="S3" s="11">
        <v>7.7682281470673797E-2</v>
      </c>
      <c r="T3" s="11">
        <v>1.35571108521877E-2</v>
      </c>
      <c r="U3" s="9">
        <v>2.65</v>
      </c>
      <c r="V3" s="11">
        <v>8.4</v>
      </c>
      <c r="W3" s="11">
        <v>0.56000000000000005</v>
      </c>
      <c r="X3" s="10">
        <f t="shared" ref="X3:X43" si="0">V3*(W3/100)*U3</f>
        <v>0.12465600000000002</v>
      </c>
      <c r="Y3" s="10">
        <f>X3*F3</f>
        <v>2.8943422010369389E-2</v>
      </c>
      <c r="Z3" s="10">
        <f>X3*K3</f>
        <v>8.6092995022322219E-2</v>
      </c>
      <c r="AA3" s="10">
        <f>X3*P3</f>
        <v>9.4333050476869355E-3</v>
      </c>
      <c r="AB3" s="23" t="s">
        <v>46</v>
      </c>
    </row>
    <row r="4" spans="1:28" x14ac:dyDescent="0.25">
      <c r="A4" s="9" t="s">
        <v>34</v>
      </c>
      <c r="B4" s="25">
        <v>163.05276000000001</v>
      </c>
      <c r="C4" s="9" t="s">
        <v>32</v>
      </c>
      <c r="D4" s="11">
        <v>0.89577799999999996</v>
      </c>
      <c r="E4" s="11">
        <v>0.211164932</v>
      </c>
      <c r="F4" s="11">
        <v>8.8832329878965902E-2</v>
      </c>
      <c r="G4" s="11">
        <v>8.2560493822272693E-2</v>
      </c>
      <c r="H4" s="11">
        <v>9.4904094819169199E-2</v>
      </c>
      <c r="I4" s="11">
        <v>8.8777543481729004E-2</v>
      </c>
      <c r="J4" s="11">
        <v>7.4810740821398304E-3</v>
      </c>
      <c r="K4" s="11">
        <v>0.88422134720383905</v>
      </c>
      <c r="L4" s="11">
        <v>0.86472072408116696</v>
      </c>
      <c r="M4" s="11">
        <v>0.90467700288828001</v>
      </c>
      <c r="N4" s="11">
        <v>0.88486219053794601</v>
      </c>
      <c r="O4" s="11">
        <v>2.5440077422310602E-2</v>
      </c>
      <c r="P4" s="11">
        <v>2.6632891432730899E-2</v>
      </c>
      <c r="Q4" s="11">
        <v>2.3170761552194899E-2</v>
      </c>
      <c r="R4" s="11">
        <v>3.1085376589930901E-2</v>
      </c>
      <c r="S4" s="11">
        <v>2.7383521039519999E-2</v>
      </c>
      <c r="T4" s="11">
        <v>5.4384752969997797E-3</v>
      </c>
      <c r="U4" s="9">
        <v>2.65</v>
      </c>
      <c r="V4" s="11">
        <v>8.4</v>
      </c>
      <c r="W4" s="11">
        <v>0.49</v>
      </c>
      <c r="X4" s="10">
        <f t="shared" si="0"/>
        <v>0.109074</v>
      </c>
      <c r="Y4" s="10">
        <f t="shared" ref="Y4:Y43" si="1">X4*F4</f>
        <v>9.6892975492183266E-3</v>
      </c>
      <c r="Z4" s="10">
        <f t="shared" ref="Z4:Z43" si="2">X4*K4</f>
        <v>9.6445559224911548E-2</v>
      </c>
      <c r="AA4" s="10">
        <f t="shared" ref="AA4:AA43" si="3">X4*P4</f>
        <v>2.9049560001336901E-3</v>
      </c>
      <c r="AB4" s="23" t="s">
        <v>47</v>
      </c>
    </row>
    <row r="5" spans="1:28" x14ac:dyDescent="0.25">
      <c r="A5" s="9" t="s">
        <v>34</v>
      </c>
      <c r="B5" s="25">
        <v>163.63188</v>
      </c>
      <c r="C5" s="9" t="s">
        <v>32</v>
      </c>
      <c r="D5" s="11">
        <v>0.74951500000000004</v>
      </c>
      <c r="E5" s="11">
        <v>0.175239861</v>
      </c>
      <c r="F5" s="11">
        <v>0.22699340351744701</v>
      </c>
      <c r="G5" s="11">
        <v>0.221529780472983</v>
      </c>
      <c r="H5" s="11">
        <v>0.23255054005248901</v>
      </c>
      <c r="I5" s="11">
        <v>0.22709276612844201</v>
      </c>
      <c r="J5" s="11">
        <v>7.7676279857532698E-3</v>
      </c>
      <c r="K5" s="11">
        <v>0.72044994315382005</v>
      </c>
      <c r="L5" s="11">
        <v>0.70660702991716395</v>
      </c>
      <c r="M5" s="11">
        <v>0.73476900326085404</v>
      </c>
      <c r="N5" s="11">
        <v>0.72078530381839501</v>
      </c>
      <c r="O5" s="11">
        <v>1.8875319066186599E-2</v>
      </c>
      <c r="P5" s="11">
        <v>5.1737012265893501E-2</v>
      </c>
      <c r="Q5" s="11">
        <v>4.5547727795305498E-2</v>
      </c>
      <c r="R5" s="11">
        <v>5.9536728517917303E-2</v>
      </c>
      <c r="S5" s="11">
        <v>5.2953936526162003E-2</v>
      </c>
      <c r="T5" s="11">
        <v>9.1996945100685599E-3</v>
      </c>
      <c r="U5" s="9">
        <v>2.65</v>
      </c>
      <c r="V5" s="11">
        <v>8.4</v>
      </c>
      <c r="W5" s="11">
        <v>0.54</v>
      </c>
      <c r="X5" s="10">
        <f t="shared" si="0"/>
        <v>0.12020400000000001</v>
      </c>
      <c r="Y5" s="10">
        <f t="shared" si="1"/>
        <v>2.7285515076411204E-2</v>
      </c>
      <c r="Z5" s="10">
        <f t="shared" si="2"/>
        <v>8.6600964966861788E-2</v>
      </c>
      <c r="AA5" s="10">
        <f t="shared" si="3"/>
        <v>6.2189958224094623E-3</v>
      </c>
      <c r="AB5" s="23" t="s">
        <v>48</v>
      </c>
    </row>
    <row r="6" spans="1:28" x14ac:dyDescent="0.25">
      <c r="A6" s="9" t="s">
        <v>34</v>
      </c>
      <c r="B6" s="25">
        <v>163.90620000000001</v>
      </c>
      <c r="C6" s="9" t="s">
        <v>32</v>
      </c>
      <c r="D6" s="11">
        <v>0.78006799999999998</v>
      </c>
      <c r="E6" s="11">
        <v>0.20347865300000001</v>
      </c>
      <c r="F6" s="11">
        <v>0.19675416122726799</v>
      </c>
      <c r="G6" s="11">
        <v>0.19126369318300501</v>
      </c>
      <c r="H6" s="11">
        <v>0.20217991247106301</v>
      </c>
      <c r="I6" s="11">
        <v>0.19680021178548299</v>
      </c>
      <c r="J6" s="11">
        <v>7.5319489823986096E-3</v>
      </c>
      <c r="K6" s="11">
        <v>0.74633980739407801</v>
      </c>
      <c r="L6" s="11">
        <v>0.73151728893671197</v>
      </c>
      <c r="M6" s="11">
        <v>0.76174358467143699</v>
      </c>
      <c r="N6" s="11">
        <v>0.74672532685268</v>
      </c>
      <c r="O6" s="11">
        <v>2.02736532888339E-2</v>
      </c>
      <c r="P6" s="11">
        <v>5.58622718726135E-2</v>
      </c>
      <c r="Q6" s="11">
        <v>4.90876686037751E-2</v>
      </c>
      <c r="R6" s="11">
        <v>6.4802272533910202E-2</v>
      </c>
      <c r="S6" s="11">
        <v>5.7329876771227202E-2</v>
      </c>
      <c r="T6" s="11">
        <v>1.01068884980321E-2</v>
      </c>
      <c r="U6" s="9">
        <v>2.65</v>
      </c>
      <c r="V6" s="11">
        <v>8.4</v>
      </c>
      <c r="W6" s="11">
        <v>0.51</v>
      </c>
      <c r="X6" s="10">
        <f t="shared" si="0"/>
        <v>0.113526</v>
      </c>
      <c r="Y6" s="10">
        <f t="shared" si="1"/>
        <v>2.2336712907486827E-2</v>
      </c>
      <c r="Z6" s="10">
        <f t="shared" si="2"/>
        <v>8.4728972974220107E-2</v>
      </c>
      <c r="AA6" s="10">
        <f t="shared" si="3"/>
        <v>6.3418202766103203E-3</v>
      </c>
      <c r="AB6" s="23" t="s">
        <v>49</v>
      </c>
    </row>
    <row r="7" spans="1:28" x14ac:dyDescent="0.25">
      <c r="A7" s="9" t="s">
        <v>34</v>
      </c>
      <c r="B7" s="25">
        <v>164.27196000000001</v>
      </c>
      <c r="C7" s="9" t="s">
        <v>32</v>
      </c>
      <c r="D7" s="11">
        <v>0.84295799999999999</v>
      </c>
      <c r="E7" s="11">
        <v>0.17923806</v>
      </c>
      <c r="F7" s="11">
        <v>0.14005758055085801</v>
      </c>
      <c r="G7" s="11">
        <v>0.13425049019959601</v>
      </c>
      <c r="H7" s="11">
        <v>0.14567351206757401</v>
      </c>
      <c r="I7" s="11">
        <v>0.14002167642573601</v>
      </c>
      <c r="J7" s="11">
        <v>7.4405350928148E-3</v>
      </c>
      <c r="K7" s="11">
        <v>0.82662178789875096</v>
      </c>
      <c r="L7" s="11">
        <v>0.80937552881812203</v>
      </c>
      <c r="M7" s="11">
        <v>0.84445610555170303</v>
      </c>
      <c r="N7" s="11">
        <v>0.82714635244676105</v>
      </c>
      <c r="O7" s="11">
        <v>2.2648563185534199E-2</v>
      </c>
      <c r="P7" s="11">
        <v>3.2911438024448098E-2</v>
      </c>
      <c r="Q7" s="11">
        <v>2.88931417838546E-2</v>
      </c>
      <c r="R7" s="11">
        <v>3.81070978695962E-2</v>
      </c>
      <c r="S7" s="11">
        <v>3.3779090454752699E-2</v>
      </c>
      <c r="T7" s="11">
        <v>6.1588905983325903E-3</v>
      </c>
      <c r="U7" s="9">
        <v>2.65</v>
      </c>
      <c r="V7" s="11">
        <v>8.4</v>
      </c>
      <c r="W7" s="11">
        <v>0.53</v>
      </c>
      <c r="X7" s="10">
        <f t="shared" si="0"/>
        <v>0.11797800000000001</v>
      </c>
      <c r="Y7" s="10">
        <f t="shared" si="1"/>
        <v>1.652371323822913E-2</v>
      </c>
      <c r="Z7" s="10">
        <f t="shared" si="2"/>
        <v>9.7523185292718848E-2</v>
      </c>
      <c r="AA7" s="10">
        <f t="shared" si="3"/>
        <v>3.8828256352483382E-3</v>
      </c>
      <c r="AB7" s="23" t="s">
        <v>50</v>
      </c>
    </row>
    <row r="8" spans="1:28" x14ac:dyDescent="0.25">
      <c r="A8" s="9" t="s">
        <v>34</v>
      </c>
      <c r="B8" s="25">
        <v>164.57676000000001</v>
      </c>
      <c r="C8" s="9" t="s">
        <v>32</v>
      </c>
      <c r="D8" s="11">
        <v>0.97145400000000004</v>
      </c>
      <c r="E8" s="11">
        <v>0.207731374</v>
      </c>
      <c r="F8" s="11">
        <v>1.43805821146329E-2</v>
      </c>
      <c r="G8" s="11">
        <v>7.3500511923931897E-3</v>
      </c>
      <c r="H8" s="11">
        <v>2.1429193862267201E-2</v>
      </c>
      <c r="I8" s="11">
        <v>1.43556273201035E-2</v>
      </c>
      <c r="J8" s="11">
        <v>8.16652963841525E-3</v>
      </c>
      <c r="K8" s="11">
        <v>0.98161989880186296</v>
      </c>
      <c r="L8" s="11">
        <v>0.95772392260160299</v>
      </c>
      <c r="M8" s="11">
        <v>1.0065505233082099</v>
      </c>
      <c r="N8" s="11">
        <v>0.98249429151346102</v>
      </c>
      <c r="O8" s="11">
        <v>3.0335468436070202E-2</v>
      </c>
      <c r="P8" s="11">
        <v>4.2019300032164796E-3</v>
      </c>
      <c r="Q8" s="11">
        <v>2.16389329574284E-3</v>
      </c>
      <c r="R8" s="11">
        <v>6.2495947543483501E-3</v>
      </c>
      <c r="S8" s="11">
        <v>4.3236804944214004E-3</v>
      </c>
      <c r="T8" s="11">
        <v>2.6203061233864601E-3</v>
      </c>
      <c r="U8" s="9">
        <v>2.65</v>
      </c>
      <c r="V8" s="11">
        <v>8.4</v>
      </c>
      <c r="W8" s="11">
        <v>0.54</v>
      </c>
      <c r="X8" s="10">
        <f t="shared" si="0"/>
        <v>0.12020400000000001</v>
      </c>
      <c r="Y8" s="10">
        <f t="shared" si="1"/>
        <v>1.7286034925073331E-3</v>
      </c>
      <c r="Z8" s="10">
        <f t="shared" si="2"/>
        <v>0.11799463831557915</v>
      </c>
      <c r="AA8" s="10">
        <f t="shared" si="3"/>
        <v>5.0508879410663375E-4</v>
      </c>
      <c r="AB8" s="23" t="s">
        <v>51</v>
      </c>
    </row>
    <row r="9" spans="1:28" x14ac:dyDescent="0.25">
      <c r="A9" s="9" t="s">
        <v>34</v>
      </c>
      <c r="B9" s="25">
        <v>165.24732000000003</v>
      </c>
      <c r="C9" s="9" t="s">
        <v>32</v>
      </c>
      <c r="D9" s="11">
        <v>0.87290400000000001</v>
      </c>
      <c r="E9" s="11">
        <v>0.15484511000000001</v>
      </c>
      <c r="F9" s="11">
        <v>0.11200416255121599</v>
      </c>
      <c r="G9" s="11">
        <v>0.105901398239566</v>
      </c>
      <c r="H9" s="11">
        <v>0.11795929605342</v>
      </c>
      <c r="I9" s="11">
        <v>0.112015457799488</v>
      </c>
      <c r="J9" s="11">
        <v>7.5539149215691302E-3</v>
      </c>
      <c r="K9" s="11">
        <v>0.86647342397043403</v>
      </c>
      <c r="L9" s="11">
        <v>0.84773458816984604</v>
      </c>
      <c r="M9" s="11">
        <v>0.88600988220364096</v>
      </c>
      <c r="N9" s="11">
        <v>0.86718556567955696</v>
      </c>
      <c r="O9" s="11">
        <v>2.4111503563435902E-2</v>
      </c>
      <c r="P9" s="11">
        <v>2.1299719108872701E-2</v>
      </c>
      <c r="Q9" s="11">
        <v>1.8576126888319298E-2</v>
      </c>
      <c r="R9" s="11">
        <v>2.4582175615484699E-2</v>
      </c>
      <c r="S9" s="11">
        <v>2.1797964888516399E-2</v>
      </c>
      <c r="T9" s="11">
        <v>4.1357194938472603E-3</v>
      </c>
      <c r="U9" s="9">
        <v>2.65</v>
      </c>
      <c r="V9" s="11">
        <v>8.4</v>
      </c>
      <c r="W9" s="11">
        <v>0.5</v>
      </c>
      <c r="X9" s="10">
        <f t="shared" si="0"/>
        <v>0.11130000000000001</v>
      </c>
      <c r="Y9" s="10">
        <f t="shared" si="1"/>
        <v>1.2466063291950342E-2</v>
      </c>
      <c r="Z9" s="10">
        <f t="shared" si="2"/>
        <v>9.6438492087909319E-2</v>
      </c>
      <c r="AA9" s="10">
        <f t="shared" si="3"/>
        <v>2.3706587368175318E-3</v>
      </c>
      <c r="AB9" s="23" t="s">
        <v>52</v>
      </c>
    </row>
    <row r="10" spans="1:28" x14ac:dyDescent="0.25">
      <c r="A10" s="9" t="s">
        <v>34</v>
      </c>
      <c r="B10" s="25">
        <v>165.91025999999999</v>
      </c>
      <c r="C10" s="9" t="s">
        <v>33</v>
      </c>
      <c r="D10" s="11">
        <v>0.86755599999999999</v>
      </c>
      <c r="E10" s="11">
        <v>0.138122418</v>
      </c>
      <c r="F10" s="11">
        <v>0.117628082610801</v>
      </c>
      <c r="G10" s="11">
        <v>0.111502990490863</v>
      </c>
      <c r="H10" s="11">
        <v>0.123545586947359</v>
      </c>
      <c r="I10" s="11">
        <v>0.11762169575531201</v>
      </c>
      <c r="J10" s="11">
        <v>7.5920063972991104E-3</v>
      </c>
      <c r="K10" s="11">
        <v>0.86335533529548003</v>
      </c>
      <c r="L10" s="11">
        <v>0.84468258557960596</v>
      </c>
      <c r="M10" s="11">
        <v>0.88270029067424904</v>
      </c>
      <c r="N10" s="11">
        <v>0.86401318574272901</v>
      </c>
      <c r="O10" s="11">
        <v>2.38415640125389E-2</v>
      </c>
      <c r="P10" s="11">
        <v>1.8964563709827999E-2</v>
      </c>
      <c r="Q10" s="11">
        <v>1.6457204608260698E-2</v>
      </c>
      <c r="R10" s="11">
        <v>2.1836223534635501E-2</v>
      </c>
      <c r="S10" s="11">
        <v>1.9360054882724201E-2</v>
      </c>
      <c r="T10" s="11">
        <v>3.71914704009813E-3</v>
      </c>
      <c r="U10" s="9">
        <v>2.65</v>
      </c>
      <c r="V10" s="11">
        <v>4.3</v>
      </c>
      <c r="W10" s="11">
        <v>0.47</v>
      </c>
      <c r="X10" s="10">
        <f t="shared" si="0"/>
        <v>5.3556499999999986E-2</v>
      </c>
      <c r="Y10" s="10">
        <f t="shared" si="1"/>
        <v>6.2997484063453619E-3</v>
      </c>
      <c r="Z10" s="10">
        <f t="shared" si="2"/>
        <v>4.6238290014752367E-2</v>
      </c>
      <c r="AA10" s="10">
        <f t="shared" si="3"/>
        <v>1.0156756563254031E-3</v>
      </c>
      <c r="AB10" s="23" t="s">
        <v>53</v>
      </c>
    </row>
    <row r="11" spans="1:28" x14ac:dyDescent="0.25">
      <c r="A11" s="9" t="s">
        <v>34</v>
      </c>
      <c r="B11" s="25">
        <v>166.13124000000002</v>
      </c>
      <c r="C11" s="9" t="s">
        <v>33</v>
      </c>
      <c r="D11" s="11">
        <v>0.77379900000000001</v>
      </c>
      <c r="E11" s="11">
        <v>9.1633873000000005E-2</v>
      </c>
      <c r="F11" s="11">
        <v>0.21116856551590499</v>
      </c>
      <c r="G11" s="11">
        <v>0.205360218715432</v>
      </c>
      <c r="H11" s="11">
        <v>0.21676393882488801</v>
      </c>
      <c r="I11" s="11">
        <v>0.211113912096107</v>
      </c>
      <c r="J11" s="11">
        <v>7.9137336003640198E-3</v>
      </c>
      <c r="K11" s="11">
        <v>0.77046868314030303</v>
      </c>
      <c r="L11" s="11">
        <v>0.75552552736523704</v>
      </c>
      <c r="M11" s="11">
        <v>0.786151907386333</v>
      </c>
      <c r="N11" s="11">
        <v>0.77104828196920905</v>
      </c>
      <c r="O11" s="11">
        <v>1.9633918457038199E-2</v>
      </c>
      <c r="P11" s="11">
        <v>1.83544535367848E-2</v>
      </c>
      <c r="Q11" s="11">
        <v>1.5483287425691401E-2</v>
      </c>
      <c r="R11" s="11">
        <v>2.15094504300875E-2</v>
      </c>
      <c r="S11" s="11">
        <v>1.8725877031338801E-2</v>
      </c>
      <c r="T11" s="11">
        <v>4.1982622302745697E-3</v>
      </c>
      <c r="U11" s="9">
        <v>2.65</v>
      </c>
      <c r="V11" s="11">
        <v>4.3</v>
      </c>
      <c r="W11" s="11">
        <v>0.48</v>
      </c>
      <c r="X11" s="10">
        <f t="shared" si="0"/>
        <v>5.4695999999999995E-2</v>
      </c>
      <c r="Y11" s="10">
        <f t="shared" si="1"/>
        <v>1.1550075859457939E-2</v>
      </c>
      <c r="Z11" s="10">
        <f t="shared" si="2"/>
        <v>4.2141555093042009E-2</v>
      </c>
      <c r="AA11" s="10">
        <f t="shared" si="3"/>
        <v>1.0039151906479813E-3</v>
      </c>
      <c r="AB11" s="23" t="s">
        <v>54</v>
      </c>
    </row>
    <row r="12" spans="1:28" x14ac:dyDescent="0.25">
      <c r="A12" s="9" t="s">
        <v>34</v>
      </c>
      <c r="B12" s="25">
        <v>166.46652</v>
      </c>
      <c r="C12" s="9" t="s">
        <v>33</v>
      </c>
      <c r="D12" s="11">
        <v>0.54713100000000003</v>
      </c>
      <c r="E12" s="11">
        <v>0.12614381899999999</v>
      </c>
      <c r="F12" s="11">
        <v>0.41834037517224598</v>
      </c>
      <c r="G12" s="11">
        <v>0.41122799872662202</v>
      </c>
      <c r="H12" s="11">
        <v>0.425501032613674</v>
      </c>
      <c r="I12" s="11">
        <v>0.418457878549231</v>
      </c>
      <c r="J12" s="11">
        <v>1.0203464156997501E-2</v>
      </c>
      <c r="K12" s="11">
        <v>0.52203850796098905</v>
      </c>
      <c r="L12" s="11">
        <v>0.51295523245230101</v>
      </c>
      <c r="M12" s="11">
        <v>0.53119754647584305</v>
      </c>
      <c r="N12" s="11">
        <v>0.52207987975072701</v>
      </c>
      <c r="O12" s="11">
        <v>1.2758799631946999E-2</v>
      </c>
      <c r="P12" s="11">
        <v>5.9104157596102103E-2</v>
      </c>
      <c r="Q12" s="11">
        <v>5.18597276160256E-2</v>
      </c>
      <c r="R12" s="11">
        <v>6.73605497105359E-2</v>
      </c>
      <c r="S12" s="11">
        <v>6.0180802715794401E-2</v>
      </c>
      <c r="T12" s="11">
        <v>1.0743355788426201E-2</v>
      </c>
      <c r="U12" s="9">
        <v>2.65</v>
      </c>
      <c r="V12" s="11">
        <v>4.3</v>
      </c>
      <c r="W12" s="11">
        <v>0.43</v>
      </c>
      <c r="X12" s="10">
        <f t="shared" si="0"/>
        <v>4.89985E-2</v>
      </c>
      <c r="Y12" s="10">
        <f t="shared" si="1"/>
        <v>2.0498050872877295E-2</v>
      </c>
      <c r="Z12" s="10">
        <f t="shared" si="2"/>
        <v>2.5579103832326523E-2</v>
      </c>
      <c r="AA12" s="10">
        <f t="shared" si="3"/>
        <v>2.8960150659726089E-3</v>
      </c>
      <c r="AB12" s="23" t="s">
        <v>55</v>
      </c>
    </row>
    <row r="13" spans="1:28" x14ac:dyDescent="0.25">
      <c r="A13" s="9" t="s">
        <v>34</v>
      </c>
      <c r="B13" s="25">
        <v>166.80180000000001</v>
      </c>
      <c r="C13" s="9" t="s">
        <v>33</v>
      </c>
      <c r="D13" s="11">
        <v>0.90672200000000003</v>
      </c>
      <c r="E13" s="11">
        <v>6.6020098999999999E-2</v>
      </c>
      <c r="F13" s="11">
        <v>7.9880479860835005E-2</v>
      </c>
      <c r="G13" s="11">
        <v>7.3231503011168597E-2</v>
      </c>
      <c r="H13" s="11">
        <v>8.63758650542025E-2</v>
      </c>
      <c r="I13" s="11">
        <v>7.9851024888543995E-2</v>
      </c>
      <c r="J13" s="11">
        <v>7.8484016189063997E-3</v>
      </c>
      <c r="K13" s="11">
        <v>0.91649437275457701</v>
      </c>
      <c r="L13" s="11">
        <v>0.89544868713071202</v>
      </c>
      <c r="M13" s="11">
        <v>0.93806373447202895</v>
      </c>
      <c r="N13" s="11">
        <v>0.91713856686390605</v>
      </c>
      <c r="O13" s="11">
        <v>2.60580948114865E-2</v>
      </c>
      <c r="P13" s="11">
        <v>3.9757629706678602E-3</v>
      </c>
      <c r="Q13" s="11">
        <v>2.9770543766975801E-3</v>
      </c>
      <c r="R13" s="11">
        <v>5.0160099080187202E-3</v>
      </c>
      <c r="S13" s="11">
        <v>4.0795878371019303E-3</v>
      </c>
      <c r="T13" s="11">
        <v>1.36779118424757E-3</v>
      </c>
      <c r="U13" s="9">
        <v>2.65</v>
      </c>
      <c r="V13" s="11">
        <v>4.3</v>
      </c>
      <c r="W13" s="11">
        <v>0.43</v>
      </c>
      <c r="X13" s="10">
        <f t="shared" si="0"/>
        <v>4.89985E-2</v>
      </c>
      <c r="Y13" s="10">
        <f t="shared" si="1"/>
        <v>3.914023692461124E-3</v>
      </c>
      <c r="Z13" s="10">
        <f t="shared" si="2"/>
        <v>4.4906849523415143E-2</v>
      </c>
      <c r="AA13" s="10">
        <f t="shared" si="3"/>
        <v>1.9480642191826915E-4</v>
      </c>
      <c r="AB13" s="23" t="s">
        <v>56</v>
      </c>
    </row>
    <row r="14" spans="1:28" x14ac:dyDescent="0.25">
      <c r="A14" s="9" t="s">
        <v>34</v>
      </c>
      <c r="B14" s="25">
        <v>167.07612</v>
      </c>
      <c r="C14" s="9" t="s">
        <v>33</v>
      </c>
      <c r="D14" s="11">
        <v>0.89948899999999998</v>
      </c>
      <c r="E14" s="11">
        <v>0.10824322</v>
      </c>
      <c r="F14" s="11">
        <v>8.6685856339072401E-2</v>
      </c>
      <c r="G14" s="11">
        <v>8.0185712135309395E-2</v>
      </c>
      <c r="H14" s="11">
        <v>9.3057701914369795E-2</v>
      </c>
      <c r="I14" s="11">
        <v>8.6649955003485199E-2</v>
      </c>
      <c r="J14" s="11">
        <v>7.7441199094089802E-3</v>
      </c>
      <c r="K14" s="11">
        <v>0.90373009937440996</v>
      </c>
      <c r="L14" s="11">
        <v>0.88331421029525603</v>
      </c>
      <c r="M14" s="11">
        <v>0.92476840759368395</v>
      </c>
      <c r="N14" s="11">
        <v>0.90446453528453796</v>
      </c>
      <c r="O14" s="11">
        <v>2.5597235659313902E-2</v>
      </c>
      <c r="P14" s="11">
        <v>9.7232068853564495E-3</v>
      </c>
      <c r="Q14" s="11">
        <v>8.2762883755206594E-3</v>
      </c>
      <c r="R14" s="11">
        <v>1.13135919319811E-2</v>
      </c>
      <c r="S14" s="11">
        <v>9.9363437427208504E-3</v>
      </c>
      <c r="T14" s="11">
        <v>2.1800246478936099E-3</v>
      </c>
      <c r="U14" s="9">
        <v>2.65</v>
      </c>
      <c r="V14" s="11">
        <v>4.3</v>
      </c>
      <c r="W14" s="11">
        <v>0.4</v>
      </c>
      <c r="X14" s="10">
        <f t="shared" si="0"/>
        <v>4.5579999999999996E-2</v>
      </c>
      <c r="Y14" s="10">
        <f t="shared" si="1"/>
        <v>3.9511413319349197E-3</v>
      </c>
      <c r="Z14" s="10">
        <f t="shared" si="2"/>
        <v>4.1192017929485604E-2</v>
      </c>
      <c r="AA14" s="10">
        <f t="shared" si="3"/>
        <v>4.431837698345469E-4</v>
      </c>
      <c r="AB14" s="23" t="s">
        <v>57</v>
      </c>
    </row>
    <row r="15" spans="1:28" x14ac:dyDescent="0.25">
      <c r="A15" s="9" t="s">
        <v>34</v>
      </c>
      <c r="B15" s="25">
        <v>167.35044000000002</v>
      </c>
      <c r="C15" s="9" t="s">
        <v>33</v>
      </c>
      <c r="D15" s="11">
        <v>0.84684300000000001</v>
      </c>
      <c r="E15" s="11">
        <v>0.13630098800000001</v>
      </c>
      <c r="F15" s="11">
        <v>0.13792105478846101</v>
      </c>
      <c r="G15" s="11">
        <v>0.13191992496462099</v>
      </c>
      <c r="H15" s="11">
        <v>0.143589383380088</v>
      </c>
      <c r="I15" s="11">
        <v>0.137839786447535</v>
      </c>
      <c r="J15" s="11">
        <v>7.5810136207501199E-3</v>
      </c>
      <c r="K15" s="11">
        <v>0.84022754748574502</v>
      </c>
      <c r="L15" s="11">
        <v>0.82253432018932404</v>
      </c>
      <c r="M15" s="11">
        <v>0.85854278878889301</v>
      </c>
      <c r="N15" s="11">
        <v>0.84087757444367695</v>
      </c>
      <c r="O15" s="11">
        <v>2.2800314400822402E-2</v>
      </c>
      <c r="P15" s="11">
        <v>2.1811558419271199E-2</v>
      </c>
      <c r="Q15" s="11">
        <v>1.8967721636762101E-2</v>
      </c>
      <c r="R15" s="11">
        <v>2.50584728390679E-2</v>
      </c>
      <c r="S15" s="11">
        <v>2.2247795214711898E-2</v>
      </c>
      <c r="T15" s="11">
        <v>4.2048562945843099E-3</v>
      </c>
      <c r="U15" s="9">
        <v>2.65</v>
      </c>
      <c r="V15" s="11">
        <v>11.2</v>
      </c>
      <c r="W15" s="11">
        <v>0.48</v>
      </c>
      <c r="X15" s="10">
        <f t="shared" si="0"/>
        <v>0.14246399999999998</v>
      </c>
      <c r="Y15" s="10">
        <f t="shared" si="1"/>
        <v>1.9648785149383306E-2</v>
      </c>
      <c r="Z15" s="10">
        <f t="shared" si="2"/>
        <v>0.11970217732500917</v>
      </c>
      <c r="AA15" s="10">
        <f t="shared" si="3"/>
        <v>3.1073618586430515E-3</v>
      </c>
      <c r="AB15" s="23" t="s">
        <v>58</v>
      </c>
    </row>
    <row r="16" spans="1:28" x14ac:dyDescent="0.25">
      <c r="A16" s="9" t="s">
        <v>34</v>
      </c>
      <c r="B16" s="25">
        <v>167.95242000000002</v>
      </c>
      <c r="C16" s="9" t="s">
        <v>33</v>
      </c>
      <c r="D16" s="11">
        <v>0.808952</v>
      </c>
      <c r="E16" s="11">
        <v>0.101865104</v>
      </c>
      <c r="F16" s="11">
        <v>0.176223128389522</v>
      </c>
      <c r="G16" s="11">
        <v>0.170336027954157</v>
      </c>
      <c r="H16" s="11">
        <v>0.18181061193078801</v>
      </c>
      <c r="I16" s="11">
        <v>0.17614753848234399</v>
      </c>
      <c r="J16" s="11">
        <v>7.74940591635573E-3</v>
      </c>
      <c r="K16" s="11">
        <v>0.80579515945084301</v>
      </c>
      <c r="L16" s="11">
        <v>0.78951956478545005</v>
      </c>
      <c r="M16" s="11">
        <v>0.82278523418302896</v>
      </c>
      <c r="N16" s="11">
        <v>0.80636528901781002</v>
      </c>
      <c r="O16" s="11">
        <v>2.1100701739133101E-2</v>
      </c>
      <c r="P16" s="11">
        <v>1.8047589858178101E-2</v>
      </c>
      <c r="Q16" s="11">
        <v>1.54404553896904E-2</v>
      </c>
      <c r="R16" s="11">
        <v>2.0955548078312299E-2</v>
      </c>
      <c r="S16" s="11">
        <v>1.8412428485498001E-2</v>
      </c>
      <c r="T16" s="11">
        <v>3.8640820236251301E-3</v>
      </c>
      <c r="U16" s="9">
        <v>2.65</v>
      </c>
      <c r="V16" s="11">
        <v>11.2</v>
      </c>
      <c r="W16" s="11">
        <v>0.46</v>
      </c>
      <c r="X16" s="10">
        <f t="shared" si="0"/>
        <v>0.13652799999999998</v>
      </c>
      <c r="Y16" s="10">
        <f t="shared" si="1"/>
        <v>2.4059391272764657E-2</v>
      </c>
      <c r="Z16" s="10">
        <f t="shared" si="2"/>
        <v>0.11001360152950468</v>
      </c>
      <c r="AA16" s="10">
        <f t="shared" si="3"/>
        <v>2.4640013481573393E-3</v>
      </c>
      <c r="AB16" s="23" t="s">
        <v>59</v>
      </c>
    </row>
    <row r="17" spans="1:28" x14ac:dyDescent="0.25">
      <c r="A17" s="9" t="s">
        <v>34</v>
      </c>
      <c r="B17" s="25">
        <v>168.53916000000001</v>
      </c>
      <c r="C17" s="9" t="s">
        <v>33</v>
      </c>
      <c r="D17" s="11">
        <v>0.94069499999999995</v>
      </c>
      <c r="E17" s="11">
        <v>8.15525E-2</v>
      </c>
      <c r="F17" s="11">
        <v>4.55284152153611E-2</v>
      </c>
      <c r="G17" s="11">
        <v>3.8718670500892803E-2</v>
      </c>
      <c r="H17" s="11">
        <v>5.2357645564340097E-2</v>
      </c>
      <c r="I17" s="11">
        <v>4.5521519124492198E-2</v>
      </c>
      <c r="J17" s="11">
        <v>7.9813895065371596E-3</v>
      </c>
      <c r="K17" s="11">
        <v>0.95140632893683097</v>
      </c>
      <c r="L17" s="11">
        <v>0.92907044207374301</v>
      </c>
      <c r="M17" s="11">
        <v>0.97491616554399996</v>
      </c>
      <c r="N17" s="11">
        <v>0.95225008832385005</v>
      </c>
      <c r="O17" s="11">
        <v>2.7970638383458299E-2</v>
      </c>
      <c r="P17" s="11">
        <v>3.2244108375749101E-3</v>
      </c>
      <c r="Q17" s="11">
        <v>2.5794068621694702E-3</v>
      </c>
      <c r="R17" s="11">
        <v>3.9827251439541198E-3</v>
      </c>
      <c r="S17" s="11">
        <v>3.3508627690575798E-3</v>
      </c>
      <c r="T17" s="11">
        <v>1.0290690574855401E-3</v>
      </c>
      <c r="U17" s="9">
        <v>2.65</v>
      </c>
      <c r="V17" s="11">
        <v>11.2</v>
      </c>
      <c r="W17" s="11">
        <v>0.42</v>
      </c>
      <c r="X17" s="10">
        <f t="shared" si="0"/>
        <v>0.12465599999999998</v>
      </c>
      <c r="Y17" s="10">
        <f t="shared" si="1"/>
        <v>5.6753901270860524E-3</v>
      </c>
      <c r="Z17" s="10">
        <f t="shared" si="2"/>
        <v>0.11859850733994957</v>
      </c>
      <c r="AA17" s="10">
        <f t="shared" si="3"/>
        <v>4.0194215736873791E-4</v>
      </c>
      <c r="AB17" s="23" t="s">
        <v>60</v>
      </c>
    </row>
    <row r="18" spans="1:28" x14ac:dyDescent="0.25">
      <c r="A18" s="9" t="s">
        <v>34</v>
      </c>
      <c r="B18" s="25">
        <v>168.84396000000001</v>
      </c>
      <c r="C18" s="9" t="s">
        <v>33</v>
      </c>
      <c r="D18" s="11">
        <v>0.88194399999999995</v>
      </c>
      <c r="E18" s="11">
        <v>0.102219794</v>
      </c>
      <c r="F18" s="11">
        <v>0.104183258109036</v>
      </c>
      <c r="G18" s="11">
        <v>9.78983502627917E-2</v>
      </c>
      <c r="H18" s="11">
        <v>0.110370030729338</v>
      </c>
      <c r="I18" s="11">
        <v>0.104183259410982</v>
      </c>
      <c r="J18" s="11">
        <v>7.7126741742066501E-3</v>
      </c>
      <c r="K18" s="11">
        <v>0.88521458109967099</v>
      </c>
      <c r="L18" s="11">
        <v>0.86559932524421102</v>
      </c>
      <c r="M18" s="11">
        <v>0.90541964675367703</v>
      </c>
      <c r="N18" s="11">
        <v>0.88588995421165195</v>
      </c>
      <c r="O18" s="11">
        <v>2.46566574734111E-2</v>
      </c>
      <c r="P18" s="11">
        <v>1.0715070066128899E-2</v>
      </c>
      <c r="Q18" s="11">
        <v>9.1109931199535293E-3</v>
      </c>
      <c r="R18" s="11">
        <v>1.25120575476455E-2</v>
      </c>
      <c r="S18" s="11">
        <v>1.09515871827136E-2</v>
      </c>
      <c r="T18" s="11">
        <v>2.4040812988018099E-3</v>
      </c>
      <c r="U18" s="9">
        <v>2.65</v>
      </c>
      <c r="V18" s="11">
        <v>11.2</v>
      </c>
      <c r="W18" s="11">
        <v>0.42</v>
      </c>
      <c r="X18" s="10">
        <f t="shared" si="0"/>
        <v>0.12465599999999998</v>
      </c>
      <c r="Y18" s="10">
        <f t="shared" si="1"/>
        <v>1.2987068222839989E-2</v>
      </c>
      <c r="Z18" s="10">
        <f t="shared" si="2"/>
        <v>0.11034730882156056</v>
      </c>
      <c r="AA18" s="10">
        <f t="shared" si="3"/>
        <v>1.3356977741633639E-3</v>
      </c>
      <c r="AB18" s="23" t="s">
        <v>61</v>
      </c>
    </row>
    <row r="19" spans="1:28" x14ac:dyDescent="0.25">
      <c r="A19" s="9" t="s">
        <v>34</v>
      </c>
      <c r="B19" s="25">
        <v>169.238676</v>
      </c>
      <c r="C19" s="9" t="s">
        <v>33</v>
      </c>
      <c r="D19" s="11">
        <v>0.91421600000000003</v>
      </c>
      <c r="E19" s="11">
        <v>9.8038966000000005E-2</v>
      </c>
      <c r="F19" s="11">
        <v>7.2102691138555899E-2</v>
      </c>
      <c r="G19" s="11">
        <v>6.5443028433740294E-2</v>
      </c>
      <c r="H19" s="11">
        <v>7.8599262882467893E-2</v>
      </c>
      <c r="I19" s="11">
        <v>7.2049286335021501E-2</v>
      </c>
      <c r="J19" s="11">
        <v>7.8194857890455105E-3</v>
      </c>
      <c r="K19" s="11">
        <v>0.92122616512227495</v>
      </c>
      <c r="L19" s="11">
        <v>0.90004211966001901</v>
      </c>
      <c r="M19" s="11">
        <v>0.94315719746845705</v>
      </c>
      <c r="N19" s="11">
        <v>0.92192265082274205</v>
      </c>
      <c r="O19" s="11">
        <v>2.6434605412642798E-2</v>
      </c>
      <c r="P19" s="11">
        <v>6.9422550414005996E-3</v>
      </c>
      <c r="Q19" s="11">
        <v>5.8177599652388997E-3</v>
      </c>
      <c r="R19" s="11">
        <v>8.1862339462134195E-3</v>
      </c>
      <c r="S19" s="11">
        <v>7.1043246822815797E-3</v>
      </c>
      <c r="T19" s="11">
        <v>1.7031338157084499E-3</v>
      </c>
      <c r="U19" s="9">
        <v>2.65</v>
      </c>
      <c r="V19" s="11">
        <v>11.2</v>
      </c>
      <c r="W19" s="11">
        <v>0.42</v>
      </c>
      <c r="X19" s="10">
        <f t="shared" si="0"/>
        <v>0.12465599999999998</v>
      </c>
      <c r="Y19" s="10">
        <f t="shared" si="1"/>
        <v>8.9880330665678219E-3</v>
      </c>
      <c r="Z19" s="10">
        <f t="shared" si="2"/>
        <v>0.11483636883948228</v>
      </c>
      <c r="AA19" s="10">
        <f t="shared" si="3"/>
        <v>8.6539374444083298E-4</v>
      </c>
      <c r="AB19" s="23" t="s">
        <v>62</v>
      </c>
    </row>
    <row r="20" spans="1:28" x14ac:dyDescent="0.25">
      <c r="A20" s="9" t="s">
        <v>34</v>
      </c>
      <c r="B20" s="25">
        <v>169.52214000000001</v>
      </c>
      <c r="C20" s="9" t="s">
        <v>33</v>
      </c>
      <c r="D20" s="11">
        <v>0.81573799999999996</v>
      </c>
      <c r="E20" s="11">
        <v>7.2738512000000005E-2</v>
      </c>
      <c r="F20" s="11">
        <v>0.17083884764623999</v>
      </c>
      <c r="G20" s="11">
        <v>0.16490313482843399</v>
      </c>
      <c r="H20" s="11">
        <v>0.17654525094611301</v>
      </c>
      <c r="I20" s="11">
        <v>0.17077562639817501</v>
      </c>
      <c r="J20" s="11">
        <v>7.8383119258112199E-3</v>
      </c>
      <c r="K20" s="11">
        <v>0.81918116129132501</v>
      </c>
      <c r="L20" s="11">
        <v>0.802289934585667</v>
      </c>
      <c r="M20" s="11">
        <v>0.836557571242038</v>
      </c>
      <c r="N20" s="11">
        <v>0.81980272031657697</v>
      </c>
      <c r="O20" s="11">
        <v>2.1519853768999599E-2</v>
      </c>
      <c r="P20" s="11">
        <v>1.0157611529251201E-2</v>
      </c>
      <c r="Q20" s="11">
        <v>7.9911324780360792E-3</v>
      </c>
      <c r="R20" s="11">
        <v>1.24237565762732E-2</v>
      </c>
      <c r="S20" s="11">
        <v>1.03637249323799E-2</v>
      </c>
      <c r="T20" s="11">
        <v>2.94325457852474E-3</v>
      </c>
      <c r="U20" s="9">
        <v>2.65</v>
      </c>
      <c r="V20" s="11">
        <v>11.2</v>
      </c>
      <c r="W20" s="11">
        <v>0.44</v>
      </c>
      <c r="X20" s="10">
        <f t="shared" si="0"/>
        <v>0.13059199999999999</v>
      </c>
      <c r="Y20" s="10">
        <f t="shared" si="1"/>
        <v>2.231018679181777E-2</v>
      </c>
      <c r="Z20" s="10">
        <f t="shared" si="2"/>
        <v>0.10697850621535671</v>
      </c>
      <c r="AA20" s="10">
        <f t="shared" si="3"/>
        <v>1.3265028048279727E-3</v>
      </c>
      <c r="AB20" s="23" t="s">
        <v>63</v>
      </c>
    </row>
    <row r="21" spans="1:28" x14ac:dyDescent="0.25">
      <c r="A21" s="9" t="s">
        <v>34</v>
      </c>
      <c r="B21" s="25">
        <v>169.86504000000002</v>
      </c>
      <c r="C21" s="9" t="s">
        <v>33</v>
      </c>
      <c r="D21" s="11">
        <v>0.732352</v>
      </c>
      <c r="E21" s="11">
        <v>6.5380128999999995E-2</v>
      </c>
      <c r="F21" s="11">
        <v>0.25393525316404703</v>
      </c>
      <c r="G21" s="11">
        <v>0.24802233310402</v>
      </c>
      <c r="H21" s="11">
        <v>0.25981606722812101</v>
      </c>
      <c r="I21" s="11">
        <v>0.25394731268538601</v>
      </c>
      <c r="J21" s="11">
        <v>8.2588102957977891E-3</v>
      </c>
      <c r="K21" s="11">
        <v>0.73381633679764902</v>
      </c>
      <c r="L21" s="11">
        <v>0.71997076508709201</v>
      </c>
      <c r="M21" s="11">
        <v>0.74807482945898496</v>
      </c>
      <c r="N21" s="11">
        <v>0.73417520911284395</v>
      </c>
      <c r="O21" s="11">
        <v>1.8143056968794799E-2</v>
      </c>
      <c r="P21" s="11">
        <v>1.2484345934664701E-2</v>
      </c>
      <c r="Q21" s="11">
        <v>9.3443629820267708E-3</v>
      </c>
      <c r="R21" s="11">
        <v>1.57128283130385E-2</v>
      </c>
      <c r="S21" s="11">
        <v>1.2733462071409799E-2</v>
      </c>
      <c r="T21" s="11">
        <v>4.1109752106920604E-3</v>
      </c>
      <c r="U21" s="9">
        <v>2.65</v>
      </c>
      <c r="V21" s="11">
        <v>11.2</v>
      </c>
      <c r="W21" s="11">
        <v>0.47</v>
      </c>
      <c r="X21" s="10">
        <f t="shared" si="0"/>
        <v>0.13949599999999998</v>
      </c>
      <c r="Y21" s="10">
        <f t="shared" si="1"/>
        <v>3.5422952075371897E-2</v>
      </c>
      <c r="Z21" s="10">
        <f t="shared" si="2"/>
        <v>0.10236444371792483</v>
      </c>
      <c r="AA21" s="10">
        <f t="shared" si="3"/>
        <v>1.7415163205019867E-3</v>
      </c>
      <c r="AB21" s="23" t="s">
        <v>64</v>
      </c>
    </row>
    <row r="22" spans="1:28" x14ac:dyDescent="0.25">
      <c r="A22" s="9" t="s">
        <v>34</v>
      </c>
      <c r="B22" s="25">
        <v>170.14698000000001</v>
      </c>
      <c r="C22" s="9" t="s">
        <v>33</v>
      </c>
      <c r="D22" s="11">
        <v>0.96128899999999995</v>
      </c>
      <c r="E22" s="11">
        <v>6.5628578000000007E-2</v>
      </c>
      <c r="F22" s="11">
        <v>2.4742633681924898E-2</v>
      </c>
      <c r="G22" s="11">
        <v>1.7746197551075999E-2</v>
      </c>
      <c r="H22" s="11">
        <v>3.1750037951373301E-2</v>
      </c>
      <c r="I22" s="11">
        <v>2.47286104983361E-2</v>
      </c>
      <c r="J22" s="11">
        <v>8.1396848961640695E-3</v>
      </c>
      <c r="K22" s="11">
        <v>0.97421023378955196</v>
      </c>
      <c r="L22" s="11">
        <v>0.95085691933413397</v>
      </c>
      <c r="M22" s="11">
        <v>0.99889818901638905</v>
      </c>
      <c r="N22" s="11">
        <v>0.97518099227473998</v>
      </c>
      <c r="O22" s="11">
        <v>2.91782130234884E-2</v>
      </c>
      <c r="P22" s="11">
        <v>1.13950365252074E-3</v>
      </c>
      <c r="Q22" s="11">
        <v>7.9889270226200695E-4</v>
      </c>
      <c r="R22" s="11">
        <v>1.6107844959368301E-3</v>
      </c>
      <c r="S22" s="11">
        <v>1.24955767994704E-3</v>
      </c>
      <c r="T22" s="11">
        <v>5.9025437161579599E-4</v>
      </c>
      <c r="U22" s="9">
        <v>2.65</v>
      </c>
      <c r="V22" s="11">
        <v>11.2</v>
      </c>
      <c r="W22" s="11">
        <v>0.48</v>
      </c>
      <c r="X22" s="10">
        <f t="shared" si="0"/>
        <v>0.14246399999999998</v>
      </c>
      <c r="Y22" s="10">
        <f t="shared" si="1"/>
        <v>3.5249345648617481E-3</v>
      </c>
      <c r="Z22" s="10">
        <f t="shared" si="2"/>
        <v>0.1387898867465947</v>
      </c>
      <c r="AA22" s="10">
        <f t="shared" si="3"/>
        <v>1.6233824835271469E-4</v>
      </c>
      <c r="AB22" s="23" t="s">
        <v>65</v>
      </c>
    </row>
    <row r="23" spans="1:28" x14ac:dyDescent="0.25">
      <c r="A23" s="9" t="s">
        <v>34</v>
      </c>
      <c r="B23" s="25">
        <v>170.24908800000003</v>
      </c>
      <c r="C23" s="9" t="s">
        <v>33</v>
      </c>
      <c r="D23" s="11">
        <v>0.93313299999999999</v>
      </c>
      <c r="E23" s="11">
        <v>6.8458035E-2</v>
      </c>
      <c r="F23" s="11">
        <v>5.3231525077861698E-2</v>
      </c>
      <c r="G23" s="11">
        <v>4.64008915343955E-2</v>
      </c>
      <c r="H23" s="11">
        <v>6.00119529217851E-2</v>
      </c>
      <c r="I23" s="11">
        <v>5.3200975236729703E-2</v>
      </c>
      <c r="J23" s="11">
        <v>7.9528188355239803E-3</v>
      </c>
      <c r="K23" s="11">
        <v>0.94418545160711598</v>
      </c>
      <c r="L23" s="11">
        <v>0.92211741776387801</v>
      </c>
      <c r="M23" s="11">
        <v>0.96723007984629905</v>
      </c>
      <c r="N23" s="11">
        <v>0.94500726520826095</v>
      </c>
      <c r="O23" s="11">
        <v>2.7528289538302098E-2</v>
      </c>
      <c r="P23" s="11">
        <v>2.7908638883074001E-3</v>
      </c>
      <c r="Q23" s="11">
        <v>2.1297594442539602E-3</v>
      </c>
      <c r="R23" s="11">
        <v>3.54434094184892E-3</v>
      </c>
      <c r="S23" s="11">
        <v>2.9028208747164498E-3</v>
      </c>
      <c r="T23" s="11">
        <v>9.9173620747870501E-4</v>
      </c>
      <c r="U23" s="9">
        <v>2.65</v>
      </c>
      <c r="V23" s="11">
        <v>11.2</v>
      </c>
      <c r="W23" s="11">
        <v>0.48</v>
      </c>
      <c r="X23" s="10">
        <f t="shared" si="0"/>
        <v>0.14246399999999998</v>
      </c>
      <c r="Y23" s="10">
        <f t="shared" si="1"/>
        <v>7.5835759886924876E-3</v>
      </c>
      <c r="Z23" s="10">
        <f t="shared" si="2"/>
        <v>0.13451243617775616</v>
      </c>
      <c r="AA23" s="10">
        <f t="shared" si="3"/>
        <v>3.9759763298382537E-4</v>
      </c>
      <c r="AB23" s="23" t="s">
        <v>66</v>
      </c>
    </row>
    <row r="24" spans="1:28" x14ac:dyDescent="0.25">
      <c r="A24" s="9" t="s">
        <v>34</v>
      </c>
      <c r="B24" s="25">
        <v>170.45940000000002</v>
      </c>
      <c r="C24" s="9" t="s">
        <v>33</v>
      </c>
      <c r="D24" s="11">
        <v>0.56921100000000002</v>
      </c>
      <c r="E24" s="11">
        <v>7.9508831000000002E-2</v>
      </c>
      <c r="F24" s="11">
        <v>0.41043954823872097</v>
      </c>
      <c r="G24" s="11">
        <v>0.40370340431669</v>
      </c>
      <c r="H24" s="11">
        <v>0.41742626030132801</v>
      </c>
      <c r="I24" s="11">
        <v>0.41060200206150399</v>
      </c>
      <c r="J24" s="11">
        <v>9.8190929817145393E-3</v>
      </c>
      <c r="K24" s="11">
        <v>0.56108727550989101</v>
      </c>
      <c r="L24" s="11">
        <v>0.55160319396042801</v>
      </c>
      <c r="M24" s="11">
        <v>0.57057317073307501</v>
      </c>
      <c r="N24" s="11">
        <v>0.56120547070150495</v>
      </c>
      <c r="O24" s="11">
        <v>1.30901659157567E-2</v>
      </c>
      <c r="P24" s="11">
        <v>2.8431484280506999E-2</v>
      </c>
      <c r="Q24" s="11">
        <v>2.3195334198524001E-2</v>
      </c>
      <c r="R24" s="11">
        <v>3.3925447288536699E-2</v>
      </c>
      <c r="S24" s="11">
        <v>2.89402801297424E-2</v>
      </c>
      <c r="T24" s="11">
        <v>7.23233111740911E-3</v>
      </c>
      <c r="U24" s="9">
        <v>2.65</v>
      </c>
      <c r="V24" s="11">
        <v>11.2</v>
      </c>
      <c r="W24" s="11">
        <v>0.46</v>
      </c>
      <c r="X24" s="10">
        <f t="shared" si="0"/>
        <v>0.13652799999999998</v>
      </c>
      <c r="Y24" s="10">
        <f t="shared" si="1"/>
        <v>5.6036490641936089E-2</v>
      </c>
      <c r="Z24" s="10">
        <f t="shared" si="2"/>
        <v>7.660412355081439E-2</v>
      </c>
      <c r="AA24" s="10">
        <f t="shared" si="3"/>
        <v>3.8816936858490593E-3</v>
      </c>
      <c r="AB24" s="23" t="s">
        <v>67</v>
      </c>
    </row>
    <row r="25" spans="1:28" x14ac:dyDescent="0.25">
      <c r="A25" s="9" t="s">
        <v>34</v>
      </c>
      <c r="B25" s="25">
        <v>170.72610000000003</v>
      </c>
      <c r="C25" s="9" t="s">
        <v>33</v>
      </c>
      <c r="D25" s="11">
        <v>0.72018700000000002</v>
      </c>
      <c r="E25" s="11">
        <v>8.7190260000000006E-2</v>
      </c>
      <c r="F25" s="11">
        <v>0.26369115526091802</v>
      </c>
      <c r="G25" s="11">
        <v>0.25789305436950599</v>
      </c>
      <c r="H25" s="11">
        <v>0.26958077397289598</v>
      </c>
      <c r="I25" s="11">
        <v>0.26374422601152597</v>
      </c>
      <c r="J25" s="11">
        <v>8.2346391955731204E-3</v>
      </c>
      <c r="K25" s="11">
        <v>0.71504839410933196</v>
      </c>
      <c r="L25" s="11">
        <v>0.70180689946671904</v>
      </c>
      <c r="M25" s="11">
        <v>0.72882681355585799</v>
      </c>
      <c r="N25" s="11">
        <v>0.71547743140540898</v>
      </c>
      <c r="O25" s="11">
        <v>1.75946498358917E-2</v>
      </c>
      <c r="P25" s="11">
        <v>2.12172455101402E-2</v>
      </c>
      <c r="Q25" s="11">
        <v>1.7725033646418899E-2</v>
      </c>
      <c r="R25" s="11">
        <v>2.49680775499471E-2</v>
      </c>
      <c r="S25" s="11">
        <v>2.1615467210135301E-2</v>
      </c>
      <c r="T25" s="11">
        <v>5.0094559374978297E-3</v>
      </c>
      <c r="U25" s="9">
        <v>2.65</v>
      </c>
      <c r="V25" s="11">
        <v>11.2</v>
      </c>
      <c r="W25" s="11">
        <v>0.46</v>
      </c>
      <c r="X25" s="10">
        <f t="shared" si="0"/>
        <v>0.13652799999999998</v>
      </c>
      <c r="Y25" s="10">
        <f t="shared" si="1"/>
        <v>3.600122604546261E-2</v>
      </c>
      <c r="Z25" s="10">
        <f t="shared" si="2"/>
        <v>9.7624127150958862E-2</v>
      </c>
      <c r="AA25" s="10">
        <f t="shared" si="3"/>
        <v>2.896748095008421E-3</v>
      </c>
      <c r="AB25" s="23" t="s">
        <v>68</v>
      </c>
    </row>
    <row r="26" spans="1:28" x14ac:dyDescent="0.25">
      <c r="A26" s="9" t="s">
        <v>34</v>
      </c>
      <c r="B26" s="25">
        <v>170.78706</v>
      </c>
      <c r="C26" s="9" t="s">
        <v>33</v>
      </c>
      <c r="D26" s="11">
        <v>0.76890400000000003</v>
      </c>
      <c r="E26" s="11">
        <v>8.2918969999999995E-2</v>
      </c>
      <c r="F26" s="11">
        <v>0.21652540647976401</v>
      </c>
      <c r="G26" s="11">
        <v>0.210717795981016</v>
      </c>
      <c r="H26" s="11">
        <v>0.222187222713638</v>
      </c>
      <c r="I26" s="11">
        <v>0.21651064558265001</v>
      </c>
      <c r="J26" s="11">
        <v>7.97291711442665E-3</v>
      </c>
      <c r="K26" s="11">
        <v>0.76747499907231298</v>
      </c>
      <c r="L26" s="11">
        <v>0.75260558970870095</v>
      </c>
      <c r="M26" s="11">
        <v>0.78306664222926603</v>
      </c>
      <c r="N26" s="11">
        <v>0.76800946756581401</v>
      </c>
      <c r="O26" s="11">
        <v>1.94701578989613E-2</v>
      </c>
      <c r="P26" s="11">
        <v>1.6055417420468499E-2</v>
      </c>
      <c r="Q26" s="11">
        <v>1.32281822033173E-2</v>
      </c>
      <c r="R26" s="11">
        <v>1.9057823140160302E-2</v>
      </c>
      <c r="S26" s="11">
        <v>1.6365642526267599E-2</v>
      </c>
      <c r="T26" s="11">
        <v>4.0033340549929996E-3</v>
      </c>
      <c r="U26" s="9">
        <v>2.65</v>
      </c>
      <c r="V26" s="11">
        <v>11.2</v>
      </c>
      <c r="W26" s="11">
        <v>0.48</v>
      </c>
      <c r="X26" s="10">
        <f t="shared" si="0"/>
        <v>0.14246399999999998</v>
      </c>
      <c r="Y26" s="10">
        <f t="shared" si="1"/>
        <v>3.0847075508733095E-2</v>
      </c>
      <c r="Z26" s="10">
        <f t="shared" si="2"/>
        <v>0.10933755826783798</v>
      </c>
      <c r="AA26" s="10">
        <f t="shared" si="3"/>
        <v>2.287318987389624E-3</v>
      </c>
      <c r="AB26" s="23" t="s">
        <v>69</v>
      </c>
    </row>
    <row r="27" spans="1:28" x14ac:dyDescent="0.25">
      <c r="A27" s="9" t="s">
        <v>34</v>
      </c>
      <c r="B27" s="25">
        <v>170.98518000000001</v>
      </c>
      <c r="C27" s="9" t="s">
        <v>33</v>
      </c>
      <c r="D27" s="11">
        <v>0.57122200000000001</v>
      </c>
      <c r="E27" s="11">
        <v>0.17439969999999999</v>
      </c>
      <c r="F27" s="11">
        <v>0.38340239283731198</v>
      </c>
      <c r="G27" s="11">
        <v>0.376281452022315</v>
      </c>
      <c r="H27" s="11">
        <v>0.39067084184388001</v>
      </c>
      <c r="I27" s="11">
        <v>0.38347726281289801</v>
      </c>
      <c r="J27" s="11">
        <v>1.0299080331107199E-2</v>
      </c>
      <c r="K27" s="11">
        <v>0.52853735662018897</v>
      </c>
      <c r="L27" s="11">
        <v>0.51848054523614096</v>
      </c>
      <c r="M27" s="11">
        <v>0.53863590316856402</v>
      </c>
      <c r="N27" s="11">
        <v>0.52854322200689396</v>
      </c>
      <c r="O27" s="11">
        <v>1.41792307989676E-2</v>
      </c>
      <c r="P27" s="11">
        <v>8.68664794928036E-2</v>
      </c>
      <c r="Q27" s="11">
        <v>7.6824794760660703E-2</v>
      </c>
      <c r="R27" s="11">
        <v>9.9443610316926806E-2</v>
      </c>
      <c r="S27" s="11">
        <v>8.8684792382094105E-2</v>
      </c>
      <c r="T27" s="11">
        <v>1.46544377488008E-2</v>
      </c>
      <c r="U27" s="9">
        <v>2.65</v>
      </c>
      <c r="V27" s="11">
        <v>11.2</v>
      </c>
      <c r="W27" s="11">
        <v>0.54</v>
      </c>
      <c r="X27" s="10">
        <f t="shared" si="0"/>
        <v>0.160272</v>
      </c>
      <c r="Y27" s="10">
        <f t="shared" si="1"/>
        <v>6.1448668304821666E-2</v>
      </c>
      <c r="Z27" s="10">
        <f t="shared" si="2"/>
        <v>8.4709739220230923E-2</v>
      </c>
      <c r="AA27" s="10">
        <f t="shared" si="3"/>
        <v>1.3922264401270618E-2</v>
      </c>
      <c r="AB27" s="23" t="s">
        <v>70</v>
      </c>
    </row>
    <row r="28" spans="1:28" x14ac:dyDescent="0.25">
      <c r="A28" s="9" t="s">
        <v>34</v>
      </c>
      <c r="B28" s="25">
        <v>171.09186</v>
      </c>
      <c r="C28" s="9" t="s">
        <v>33</v>
      </c>
      <c r="D28" s="11">
        <v>0.778895</v>
      </c>
      <c r="E28" s="11">
        <v>4.6793900999999999E-2</v>
      </c>
      <c r="F28" s="11">
        <v>0.208982785653585</v>
      </c>
      <c r="G28" s="11">
        <v>0.203005326022486</v>
      </c>
      <c r="H28" s="11">
        <v>0.21469422040431199</v>
      </c>
      <c r="I28" s="11">
        <v>0.208897640595233</v>
      </c>
      <c r="J28" s="11">
        <v>8.0809760332561393E-3</v>
      </c>
      <c r="K28" s="11">
        <v>0.78644798429901597</v>
      </c>
      <c r="L28" s="11">
        <v>0.77077578567516403</v>
      </c>
      <c r="M28" s="11">
        <v>0.802484458791765</v>
      </c>
      <c r="N28" s="11">
        <v>0.78689308375522504</v>
      </c>
      <c r="O28" s="11">
        <v>2.00782047805519E-2</v>
      </c>
      <c r="P28" s="11">
        <v>5.03421309360949E-3</v>
      </c>
      <c r="Q28" s="11">
        <v>2.5174753838495302E-3</v>
      </c>
      <c r="R28" s="11">
        <v>7.55920186438105E-3</v>
      </c>
      <c r="S28" s="11">
        <v>5.11720313464409E-3</v>
      </c>
      <c r="T28" s="11">
        <v>3.0681598238510299E-3</v>
      </c>
      <c r="U28" s="9">
        <v>2.65</v>
      </c>
      <c r="V28" s="11">
        <v>11.2</v>
      </c>
      <c r="W28" s="11">
        <v>0.51</v>
      </c>
      <c r="X28" s="10">
        <f t="shared" si="0"/>
        <v>0.15136799999999997</v>
      </c>
      <c r="Y28" s="10">
        <f t="shared" si="1"/>
        <v>3.163330629881185E-2</v>
      </c>
      <c r="Z28" s="10">
        <f t="shared" si="2"/>
        <v>0.11904305848737343</v>
      </c>
      <c r="AA28" s="10">
        <f t="shared" si="3"/>
        <v>7.6201876755348111E-4</v>
      </c>
      <c r="AB28" s="23" t="s">
        <v>71</v>
      </c>
    </row>
    <row r="29" spans="1:28" x14ac:dyDescent="0.25">
      <c r="A29" s="9" t="s">
        <v>34</v>
      </c>
      <c r="B29" s="25">
        <v>171.30522000000002</v>
      </c>
      <c r="C29" s="9" t="s">
        <v>33</v>
      </c>
      <c r="D29" s="11">
        <v>0.88579799999999997</v>
      </c>
      <c r="E29" s="11">
        <v>7.5029386000000003E-2</v>
      </c>
      <c r="F29" s="11">
        <v>0.100797372197119</v>
      </c>
      <c r="G29" s="11">
        <v>9.4383195194637406E-2</v>
      </c>
      <c r="H29" s="11">
        <v>0.107061281063998</v>
      </c>
      <c r="I29" s="11">
        <v>0.100771236433729</v>
      </c>
      <c r="J29" s="11">
        <v>7.7831217995831103E-3</v>
      </c>
      <c r="K29" s="11">
        <v>0.89313533461367201</v>
      </c>
      <c r="L29" s="11">
        <v>0.87312043478257795</v>
      </c>
      <c r="M29" s="11">
        <v>0.91362293942345596</v>
      </c>
      <c r="N29" s="11">
        <v>0.89381282066047796</v>
      </c>
      <c r="O29" s="11">
        <v>2.4922827682316399E-2</v>
      </c>
      <c r="P29" s="11">
        <v>6.3066003545794499E-3</v>
      </c>
      <c r="Q29" s="11">
        <v>4.9954847103203196E-3</v>
      </c>
      <c r="R29" s="11">
        <v>7.6919032748908201E-3</v>
      </c>
      <c r="S29" s="11">
        <v>6.4519083936262897E-3</v>
      </c>
      <c r="T29" s="11">
        <v>1.82260277333483E-3</v>
      </c>
      <c r="U29" s="9">
        <v>2.65</v>
      </c>
      <c r="V29" s="11">
        <v>11.2</v>
      </c>
      <c r="W29" s="11">
        <v>0.44</v>
      </c>
      <c r="X29" s="10">
        <f t="shared" si="0"/>
        <v>0.13059199999999999</v>
      </c>
      <c r="Y29" s="10">
        <f t="shared" si="1"/>
        <v>1.3163330429966162E-2</v>
      </c>
      <c r="Z29" s="10">
        <f t="shared" si="2"/>
        <v>0.11663632961786864</v>
      </c>
      <c r="AA29" s="10">
        <f t="shared" si="3"/>
        <v>8.235915535052394E-4</v>
      </c>
      <c r="AB29" s="23" t="s">
        <v>72</v>
      </c>
    </row>
    <row r="30" spans="1:28" x14ac:dyDescent="0.25">
      <c r="A30" s="9" t="s">
        <v>34</v>
      </c>
      <c r="B30" s="25">
        <v>171.47286000000003</v>
      </c>
      <c r="C30" s="9" t="s">
        <v>33</v>
      </c>
      <c r="D30" s="11">
        <v>0.50693200000000005</v>
      </c>
      <c r="E30" s="11">
        <v>0.113057108</v>
      </c>
      <c r="F30" s="11">
        <v>0.45869262466898297</v>
      </c>
      <c r="G30" s="11">
        <v>0.45112322764166501</v>
      </c>
      <c r="H30" s="11">
        <v>0.46630470746867198</v>
      </c>
      <c r="I30" s="11">
        <v>0.45881179386184101</v>
      </c>
      <c r="J30" s="11">
        <v>1.08725848395949E-2</v>
      </c>
      <c r="K30" s="11">
        <v>0.48577954016662001</v>
      </c>
      <c r="L30" s="11">
        <v>0.47745494371491098</v>
      </c>
      <c r="M30" s="11">
        <v>0.494158603204576</v>
      </c>
      <c r="N30" s="11">
        <v>0.48583292343003398</v>
      </c>
      <c r="O30" s="11">
        <v>1.1748955457866301E-2</v>
      </c>
      <c r="P30" s="11">
        <v>5.5173093368128E-2</v>
      </c>
      <c r="Q30" s="11">
        <v>4.7980488975133198E-2</v>
      </c>
      <c r="R30" s="11">
        <v>6.3024521131037403E-2</v>
      </c>
      <c r="S30" s="11">
        <v>5.6070544960919101E-2</v>
      </c>
      <c r="T30" s="11">
        <v>1.0495844284801799E-2</v>
      </c>
      <c r="U30" s="9">
        <v>2.65</v>
      </c>
      <c r="V30" s="11">
        <v>11.2</v>
      </c>
      <c r="W30" s="11">
        <v>0.44</v>
      </c>
      <c r="X30" s="10">
        <f t="shared" si="0"/>
        <v>0.13059199999999999</v>
      </c>
      <c r="Y30" s="10">
        <f t="shared" si="1"/>
        <v>5.9901587240771818E-2</v>
      </c>
      <c r="Z30" s="10">
        <f t="shared" si="2"/>
        <v>6.3438921709439239E-2</v>
      </c>
      <c r="AA30" s="10">
        <f t="shared" si="3"/>
        <v>7.2051646091305706E-3</v>
      </c>
      <c r="AB30" s="23" t="s">
        <v>73</v>
      </c>
    </row>
    <row r="31" spans="1:28" x14ac:dyDescent="0.25">
      <c r="A31" s="9" t="s">
        <v>34</v>
      </c>
      <c r="B31" s="25">
        <v>171.61002000000002</v>
      </c>
      <c r="C31" s="9" t="s">
        <v>33</v>
      </c>
      <c r="D31" s="11">
        <v>0.90659199999999995</v>
      </c>
      <c r="E31" s="11">
        <v>0.151765868</v>
      </c>
      <c r="F31" s="11">
        <v>7.9115252038910303E-2</v>
      </c>
      <c r="G31" s="11">
        <v>7.2660228555936596E-2</v>
      </c>
      <c r="H31" s="11">
        <v>8.5491280253944701E-2</v>
      </c>
      <c r="I31" s="11">
        <v>7.9101434125054201E-2</v>
      </c>
      <c r="J31" s="11">
        <v>7.68044734887808E-3</v>
      </c>
      <c r="K31" s="11">
        <v>0.906209124432927</v>
      </c>
      <c r="L31" s="11">
        <v>0.88576713640002702</v>
      </c>
      <c r="M31" s="11">
        <v>0.92753939613032399</v>
      </c>
      <c r="N31" s="11">
        <v>0.90700326032930401</v>
      </c>
      <c r="O31" s="11">
        <v>2.5971141258155101E-2</v>
      </c>
      <c r="P31" s="11">
        <v>1.46106064233357E-2</v>
      </c>
      <c r="Q31" s="11">
        <v>1.2638122808759301E-2</v>
      </c>
      <c r="R31" s="11">
        <v>1.69119355127588E-2</v>
      </c>
      <c r="S31" s="11">
        <v>1.49498861302728E-2</v>
      </c>
      <c r="T31" s="11">
        <v>3.0500014629875399E-3</v>
      </c>
      <c r="U31" s="9">
        <v>2.65</v>
      </c>
      <c r="V31" s="11">
        <v>0.8</v>
      </c>
      <c r="W31" s="11">
        <v>0.45</v>
      </c>
      <c r="X31" s="10">
        <f t="shared" si="0"/>
        <v>9.5400000000000016E-3</v>
      </c>
      <c r="Y31" s="10">
        <f t="shared" si="1"/>
        <v>7.5475950445120436E-4</v>
      </c>
      <c r="Z31" s="10">
        <f t="shared" si="2"/>
        <v>8.6452350470901246E-3</v>
      </c>
      <c r="AA31" s="10">
        <f t="shared" si="3"/>
        <v>1.3938518527862261E-4</v>
      </c>
      <c r="AB31" s="23" t="s">
        <v>74</v>
      </c>
    </row>
    <row r="32" spans="1:28" x14ac:dyDescent="0.25">
      <c r="A32" s="9" t="s">
        <v>34</v>
      </c>
      <c r="B32" s="25">
        <v>171.74718000000001</v>
      </c>
      <c r="C32" s="9" t="s">
        <v>33</v>
      </c>
      <c r="D32" s="11">
        <v>0.357122</v>
      </c>
      <c r="E32" s="11">
        <v>0.11961472300000001</v>
      </c>
      <c r="F32" s="11">
        <v>0.58833477857148797</v>
      </c>
      <c r="G32" s="11">
        <v>0.57771779414139701</v>
      </c>
      <c r="H32" s="11">
        <v>0.59866907438233696</v>
      </c>
      <c r="I32" s="11">
        <v>0.58831221378476894</v>
      </c>
      <c r="J32" s="11">
        <v>1.4768943865460901E-2</v>
      </c>
      <c r="K32" s="11">
        <v>0.33421978873309899</v>
      </c>
      <c r="L32" s="11">
        <v>0.32810720892789302</v>
      </c>
      <c r="M32" s="11">
        <v>0.34048661342477898</v>
      </c>
      <c r="N32" s="11">
        <v>0.33426028384580703</v>
      </c>
      <c r="O32" s="11">
        <v>8.8044694660910292E-3</v>
      </c>
      <c r="P32" s="11">
        <v>7.6904487459020801E-2</v>
      </c>
      <c r="Q32" s="11">
        <v>6.7449092642901096E-2</v>
      </c>
      <c r="R32" s="11">
        <v>8.7390845762562203E-2</v>
      </c>
      <c r="S32" s="11">
        <v>7.8147165814855701E-2</v>
      </c>
      <c r="T32" s="11">
        <v>1.3926782373345501E-2</v>
      </c>
      <c r="U32" s="9">
        <v>2.65</v>
      </c>
      <c r="V32" s="11">
        <v>0.8</v>
      </c>
      <c r="W32" s="11">
        <v>0.47</v>
      </c>
      <c r="X32" s="10">
        <f t="shared" si="0"/>
        <v>9.9639999999999989E-3</v>
      </c>
      <c r="Y32" s="10">
        <f t="shared" si="1"/>
        <v>5.8621677336863059E-3</v>
      </c>
      <c r="Z32" s="10">
        <f t="shared" si="2"/>
        <v>3.330165974936598E-3</v>
      </c>
      <c r="AA32" s="10">
        <f t="shared" si="3"/>
        <v>7.6627631304168316E-4</v>
      </c>
      <c r="AB32" s="23" t="s">
        <v>75</v>
      </c>
    </row>
    <row r="33" spans="1:28" x14ac:dyDescent="0.25">
      <c r="A33" s="9" t="s">
        <v>34</v>
      </c>
      <c r="B33" s="25">
        <v>171.92244000000002</v>
      </c>
      <c r="C33" s="9" t="s">
        <v>33</v>
      </c>
      <c r="D33" s="11">
        <v>0.78840900000000003</v>
      </c>
      <c r="E33" s="11">
        <v>0.20039194499999999</v>
      </c>
      <c r="F33" s="11">
        <v>0.18946800427605401</v>
      </c>
      <c r="G33" s="11">
        <v>0.183956960127517</v>
      </c>
      <c r="H33" s="11">
        <v>0.19490474050227599</v>
      </c>
      <c r="I33" s="11">
        <v>0.18949414206193599</v>
      </c>
      <c r="J33" s="11">
        <v>7.4941222431624101E-3</v>
      </c>
      <c r="K33" s="11">
        <v>0.75704192359295397</v>
      </c>
      <c r="L33" s="11">
        <v>0.74192202272225705</v>
      </c>
      <c r="M33" s="11">
        <v>0.77276691807640097</v>
      </c>
      <c r="N33" s="11">
        <v>0.75742126091149398</v>
      </c>
      <c r="O33" s="11">
        <v>2.0528512713905302E-2</v>
      </c>
      <c r="P33" s="11">
        <v>5.25765814452741E-2</v>
      </c>
      <c r="Q33" s="11">
        <v>4.6190747282199698E-2</v>
      </c>
      <c r="R33" s="11">
        <v>6.0925114662521103E-2</v>
      </c>
      <c r="S33" s="11">
        <v>5.3951278257624198E-2</v>
      </c>
      <c r="T33" s="11">
        <v>9.5401196790252801E-3</v>
      </c>
      <c r="U33" s="9">
        <v>2.65</v>
      </c>
      <c r="V33" s="11">
        <v>0.8</v>
      </c>
      <c r="W33" s="11">
        <v>0.45</v>
      </c>
      <c r="X33" s="10">
        <f t="shared" si="0"/>
        <v>9.5400000000000016E-3</v>
      </c>
      <c r="Y33" s="10">
        <f t="shared" si="1"/>
        <v>1.8075247607935556E-3</v>
      </c>
      <c r="Z33" s="10">
        <f t="shared" si="2"/>
        <v>7.222179951076782E-3</v>
      </c>
      <c r="AA33" s="10">
        <f t="shared" si="3"/>
        <v>5.0158058698791504E-4</v>
      </c>
      <c r="AB33" s="23" t="s">
        <v>76</v>
      </c>
    </row>
    <row r="34" spans="1:28" x14ac:dyDescent="0.25">
      <c r="A34" s="9" t="s">
        <v>34</v>
      </c>
      <c r="B34" s="25">
        <v>172.07941200000002</v>
      </c>
      <c r="C34" s="9" t="s">
        <v>33</v>
      </c>
      <c r="D34" s="11">
        <v>0.55864100000000005</v>
      </c>
      <c r="E34" s="11">
        <v>0.17009946300000001</v>
      </c>
      <c r="F34" s="11">
        <v>0.39528495075383002</v>
      </c>
      <c r="G34" s="11">
        <v>0.38803523564315701</v>
      </c>
      <c r="H34" s="11">
        <v>0.40270404299718598</v>
      </c>
      <c r="I34" s="11">
        <v>0.39535785574045201</v>
      </c>
      <c r="J34" s="11">
        <v>1.0500720453598801E-2</v>
      </c>
      <c r="K34" s="11">
        <v>0.51719554700723802</v>
      </c>
      <c r="L34" s="11">
        <v>0.50747346548389405</v>
      </c>
      <c r="M34" s="11">
        <v>0.52698367605749596</v>
      </c>
      <c r="N34" s="11">
        <v>0.51721490196201103</v>
      </c>
      <c r="O34" s="11">
        <v>1.38042011442442E-2</v>
      </c>
      <c r="P34" s="11">
        <v>8.6323309836928402E-2</v>
      </c>
      <c r="Q34" s="11">
        <v>7.6384999110549606E-2</v>
      </c>
      <c r="R34" s="11">
        <v>9.8768531069562404E-2</v>
      </c>
      <c r="S34" s="11">
        <v>8.8129617707251001E-2</v>
      </c>
      <c r="T34" s="11">
        <v>1.4563244102880599E-2</v>
      </c>
      <c r="U34" s="9">
        <v>2.65</v>
      </c>
      <c r="V34" s="11">
        <v>0.8</v>
      </c>
      <c r="W34" s="11">
        <v>0.38</v>
      </c>
      <c r="X34" s="10">
        <f t="shared" si="0"/>
        <v>8.0560000000000007E-3</v>
      </c>
      <c r="Y34" s="10">
        <f t="shared" si="1"/>
        <v>3.1844155632728549E-3</v>
      </c>
      <c r="Z34" s="10">
        <f t="shared" si="2"/>
        <v>4.16652732669031E-3</v>
      </c>
      <c r="AA34" s="10">
        <f t="shared" si="3"/>
        <v>6.9542058404629525E-4</v>
      </c>
      <c r="AB34" s="23" t="s">
        <v>77</v>
      </c>
    </row>
    <row r="35" spans="1:28" x14ac:dyDescent="0.25">
      <c r="A35" s="9" t="s">
        <v>34</v>
      </c>
      <c r="B35" s="25">
        <v>172.21962000000002</v>
      </c>
      <c r="C35" s="9" t="s">
        <v>33</v>
      </c>
      <c r="D35" s="11">
        <v>0.68084900000000004</v>
      </c>
      <c r="E35" s="11">
        <v>0.143344744</v>
      </c>
      <c r="F35" s="11">
        <v>0.29365906002405101</v>
      </c>
      <c r="G35" s="11">
        <v>0.28779619166891102</v>
      </c>
      <c r="H35" s="11">
        <v>0.29957383275904398</v>
      </c>
      <c r="I35" s="11">
        <v>0.29372007424528701</v>
      </c>
      <c r="J35" s="11">
        <v>8.3868866302932703E-3</v>
      </c>
      <c r="K35" s="11">
        <v>0.65593772653770799</v>
      </c>
      <c r="L35" s="11">
        <v>0.64387332500977101</v>
      </c>
      <c r="M35" s="11">
        <v>0.66805265181764695</v>
      </c>
      <c r="N35" s="11">
        <v>0.65606714713841496</v>
      </c>
      <c r="O35" s="11">
        <v>1.6378759648715099E-2</v>
      </c>
      <c r="P35" s="11">
        <v>5.0023153004037701E-2</v>
      </c>
      <c r="Q35" s="11">
        <v>4.39795411039548E-2</v>
      </c>
      <c r="R35" s="11">
        <v>5.71897930438394E-2</v>
      </c>
      <c r="S35" s="11">
        <v>5.0995252887771597E-2</v>
      </c>
      <c r="T35" s="11">
        <v>8.9469167165353893E-3</v>
      </c>
      <c r="U35" s="9">
        <v>2.65</v>
      </c>
      <c r="V35" s="11">
        <v>0.8</v>
      </c>
      <c r="W35" s="11">
        <v>0.43</v>
      </c>
      <c r="X35" s="10">
        <f t="shared" si="0"/>
        <v>9.1160000000000008E-3</v>
      </c>
      <c r="Y35" s="10">
        <f t="shared" si="1"/>
        <v>2.6769959911792491E-3</v>
      </c>
      <c r="Z35" s="10">
        <f t="shared" si="2"/>
        <v>5.9795283151177466E-3</v>
      </c>
      <c r="AA35" s="10">
        <f t="shared" si="3"/>
        <v>4.5601106278480772E-4</v>
      </c>
      <c r="AB35" s="23" t="s">
        <v>78</v>
      </c>
    </row>
    <row r="36" spans="1:28" x14ac:dyDescent="0.25">
      <c r="A36" s="9" t="s">
        <v>34</v>
      </c>
      <c r="B36" s="25">
        <v>172.37202000000002</v>
      </c>
      <c r="C36" s="9" t="s">
        <v>33</v>
      </c>
      <c r="D36" s="11">
        <v>0.44229800000000002</v>
      </c>
      <c r="E36" s="11">
        <v>0.118846913</v>
      </c>
      <c r="F36" s="11">
        <v>0.51435337432424999</v>
      </c>
      <c r="G36" s="11">
        <v>0.50562016123930298</v>
      </c>
      <c r="H36" s="11">
        <v>0.52287477099087798</v>
      </c>
      <c r="I36" s="11">
        <v>0.51434287226715203</v>
      </c>
      <c r="J36" s="11">
        <v>1.2366616608909701E-2</v>
      </c>
      <c r="K36" s="11">
        <v>0.41861026803148699</v>
      </c>
      <c r="L36" s="11">
        <v>0.41134706024148499</v>
      </c>
      <c r="M36" s="11">
        <v>0.42610442173669599</v>
      </c>
      <c r="N36" s="11">
        <v>0.418668444088375</v>
      </c>
      <c r="O36" s="11">
        <v>1.04769586791998E-2</v>
      </c>
      <c r="P36" s="11">
        <v>6.6589430914786696E-2</v>
      </c>
      <c r="Q36" s="11">
        <v>5.8310252087040097E-2</v>
      </c>
      <c r="R36" s="11">
        <v>7.5866237952970095E-2</v>
      </c>
      <c r="S36" s="11">
        <v>6.7696217495005304E-2</v>
      </c>
      <c r="T36" s="11">
        <v>1.22367561938935E-2</v>
      </c>
      <c r="U36" s="9">
        <v>2.65</v>
      </c>
      <c r="V36" s="11">
        <v>0.8</v>
      </c>
      <c r="W36" s="11">
        <v>0.38</v>
      </c>
      <c r="X36" s="10">
        <f t="shared" si="0"/>
        <v>8.0560000000000007E-3</v>
      </c>
      <c r="Y36" s="10">
        <f t="shared" si="1"/>
        <v>4.143630783556158E-3</v>
      </c>
      <c r="Z36" s="10">
        <f t="shared" si="2"/>
        <v>3.3723243192616595E-3</v>
      </c>
      <c r="AA36" s="10">
        <f t="shared" si="3"/>
        <v>5.364444554495217E-4</v>
      </c>
      <c r="AB36" s="23" t="s">
        <v>79</v>
      </c>
    </row>
    <row r="37" spans="1:28" x14ac:dyDescent="0.25">
      <c r="A37" s="9" t="s">
        <v>34</v>
      </c>
      <c r="B37" s="25">
        <v>172.53204000000002</v>
      </c>
      <c r="C37" s="9" t="s">
        <v>42</v>
      </c>
      <c r="D37" s="11">
        <v>0.58387699999999998</v>
      </c>
      <c r="E37" s="11">
        <v>0.12700513999999999</v>
      </c>
      <c r="F37" s="11">
        <v>0.38495102564549799</v>
      </c>
      <c r="G37" s="11">
        <v>0.37832557108889298</v>
      </c>
      <c r="H37" s="11">
        <v>0.39176400419893798</v>
      </c>
      <c r="I37" s="11">
        <v>0.38512197944318</v>
      </c>
      <c r="J37" s="11">
        <v>9.5966934655504904E-3</v>
      </c>
      <c r="K37" s="11">
        <v>0.559620909452616</v>
      </c>
      <c r="L37" s="11">
        <v>0.54989384024902499</v>
      </c>
      <c r="M37" s="11">
        <v>0.56939111829675304</v>
      </c>
      <c r="N37" s="11">
        <v>0.55965508913857998</v>
      </c>
      <c r="O37" s="11">
        <v>1.36244764401051E-2</v>
      </c>
      <c r="P37" s="11">
        <v>5.4929143288051499E-2</v>
      </c>
      <c r="Q37" s="11">
        <v>4.8184815618287601E-2</v>
      </c>
      <c r="R37" s="11">
        <v>6.2679856557119398E-2</v>
      </c>
      <c r="S37" s="11">
        <v>5.5954585183527597E-2</v>
      </c>
      <c r="T37" s="11">
        <v>1.0020179814998901E-2</v>
      </c>
      <c r="U37" s="9">
        <v>2.65</v>
      </c>
      <c r="V37" s="11">
        <v>0.8</v>
      </c>
      <c r="W37" s="11">
        <v>0.45</v>
      </c>
      <c r="X37" s="10">
        <f t="shared" si="0"/>
        <v>9.5400000000000016E-3</v>
      </c>
      <c r="Y37" s="10">
        <f t="shared" si="1"/>
        <v>3.6724327846580514E-3</v>
      </c>
      <c r="Z37" s="10">
        <f t="shared" si="2"/>
        <v>5.3387834761779579E-3</v>
      </c>
      <c r="AA37" s="10">
        <f t="shared" si="3"/>
        <v>5.2402402696801137E-4</v>
      </c>
      <c r="AB37" s="23" t="s">
        <v>80</v>
      </c>
    </row>
    <row r="38" spans="1:28" x14ac:dyDescent="0.25">
      <c r="A38" s="9" t="s">
        <v>34</v>
      </c>
      <c r="B38" s="25">
        <v>172.83684000000002</v>
      </c>
      <c r="C38" s="9" t="s">
        <v>42</v>
      </c>
      <c r="D38" s="11">
        <v>0.94906000000000001</v>
      </c>
      <c r="E38" s="11">
        <v>0.19329501800000001</v>
      </c>
      <c r="F38" s="11">
        <v>3.6841176624034397E-2</v>
      </c>
      <c r="G38" s="11">
        <v>3.0028203179864599E-2</v>
      </c>
      <c r="H38" s="11">
        <v>4.3630984946473501E-2</v>
      </c>
      <c r="I38" s="11">
        <v>3.6796685950665702E-2</v>
      </c>
      <c r="J38" s="11">
        <v>7.9217693702446895E-3</v>
      </c>
      <c r="K38" s="11">
        <v>0.95357179848488605</v>
      </c>
      <c r="L38" s="11">
        <v>0.93098046856574501</v>
      </c>
      <c r="M38" s="11">
        <v>0.97716892232442099</v>
      </c>
      <c r="N38" s="11">
        <v>0.95439033394382899</v>
      </c>
      <c r="O38" s="11">
        <v>2.8683963498433301E-2</v>
      </c>
      <c r="P38" s="11">
        <v>9.6585210516038304E-3</v>
      </c>
      <c r="Q38" s="11">
        <v>7.8059534868613698E-3</v>
      </c>
      <c r="R38" s="11">
        <v>1.1733301062264299E-2</v>
      </c>
      <c r="S38" s="11">
        <v>9.9403438033575896E-3</v>
      </c>
      <c r="T38" s="11">
        <v>2.8146954902317002E-3</v>
      </c>
      <c r="U38" s="9">
        <v>2.65</v>
      </c>
      <c r="V38" s="11">
        <v>0.8</v>
      </c>
      <c r="W38" s="11">
        <v>0.46</v>
      </c>
      <c r="X38" s="10">
        <f t="shared" si="0"/>
        <v>9.7520000000000003E-3</v>
      </c>
      <c r="Y38" s="10">
        <f t="shared" si="1"/>
        <v>3.5927515443758343E-4</v>
      </c>
      <c r="Z38" s="10">
        <f t="shared" si="2"/>
        <v>9.2992321788246089E-3</v>
      </c>
      <c r="AA38" s="10">
        <f t="shared" si="3"/>
        <v>9.4189897295240553E-5</v>
      </c>
      <c r="AB38" s="23" t="s">
        <v>81</v>
      </c>
    </row>
    <row r="39" spans="1:28" x14ac:dyDescent="0.25">
      <c r="A39" s="9" t="s">
        <v>34</v>
      </c>
      <c r="B39" s="25">
        <v>173.17974000000001</v>
      </c>
      <c r="C39" s="9" t="s">
        <v>42</v>
      </c>
      <c r="D39" s="11">
        <v>0.655748</v>
      </c>
      <c r="E39" s="11">
        <v>0.244061215</v>
      </c>
      <c r="F39" s="11">
        <v>0.29667993492831202</v>
      </c>
      <c r="G39" s="11">
        <v>0.28996634050813702</v>
      </c>
      <c r="H39" s="11">
        <v>0.30364756240857399</v>
      </c>
      <c r="I39" s="11">
        <v>0.29674010683529001</v>
      </c>
      <c r="J39" s="11">
        <v>9.6544225150839696E-3</v>
      </c>
      <c r="K39" s="11">
        <v>0.58992406959626598</v>
      </c>
      <c r="L39" s="11">
        <v>0.57683265948485296</v>
      </c>
      <c r="M39" s="11">
        <v>0.60313484070976997</v>
      </c>
      <c r="N39" s="11">
        <v>0.58982101654475905</v>
      </c>
      <c r="O39" s="11">
        <v>1.8448998257961799E-2</v>
      </c>
      <c r="P39" s="11">
        <v>0.11112388566949399</v>
      </c>
      <c r="Q39" s="11">
        <v>9.7732402931189497E-2</v>
      </c>
      <c r="R39" s="11">
        <v>0.12922549092080801</v>
      </c>
      <c r="S39" s="11">
        <v>0.114161062907592</v>
      </c>
      <c r="T39" s="11">
        <v>1.95047609897444E-2</v>
      </c>
      <c r="U39" s="9">
        <v>2.65</v>
      </c>
      <c r="V39" s="11">
        <v>0.8</v>
      </c>
      <c r="W39" s="11">
        <v>0.43</v>
      </c>
      <c r="X39" s="10">
        <f t="shared" si="0"/>
        <v>9.1160000000000008E-3</v>
      </c>
      <c r="Y39" s="10">
        <f t="shared" si="1"/>
        <v>2.7045342868064928E-3</v>
      </c>
      <c r="Z39" s="10">
        <f t="shared" si="2"/>
        <v>5.3777478184395613E-3</v>
      </c>
      <c r="AA39" s="10">
        <f t="shared" si="3"/>
        <v>1.0130053417631074E-3</v>
      </c>
      <c r="AB39" s="23" t="s">
        <v>82</v>
      </c>
    </row>
    <row r="40" spans="1:28" x14ac:dyDescent="0.25">
      <c r="A40" s="9" t="s">
        <v>34</v>
      </c>
      <c r="B40" s="25">
        <v>173.47692000000001</v>
      </c>
      <c r="C40" s="9" t="s">
        <v>42</v>
      </c>
      <c r="D40" s="11">
        <v>0.67210599999999998</v>
      </c>
      <c r="E40" s="11">
        <v>0.186357252</v>
      </c>
      <c r="F40" s="11">
        <v>0.294351752428052</v>
      </c>
      <c r="G40" s="11">
        <v>0.28835520136151799</v>
      </c>
      <c r="H40" s="11">
        <v>0.30044524693576402</v>
      </c>
      <c r="I40" s="11">
        <v>0.29444887984267698</v>
      </c>
      <c r="J40" s="11">
        <v>8.6024520286401805E-3</v>
      </c>
      <c r="K40" s="11">
        <v>0.63098713198691903</v>
      </c>
      <c r="L40" s="11">
        <v>0.61892226537651396</v>
      </c>
      <c r="M40" s="11">
        <v>0.64327008116392304</v>
      </c>
      <c r="N40" s="11">
        <v>0.63115270798661904</v>
      </c>
      <c r="O40" s="11">
        <v>1.67799445153195E-2</v>
      </c>
      <c r="P40" s="11">
        <v>7.3479416072470299E-2</v>
      </c>
      <c r="Q40" s="11">
        <v>6.4759606452747906E-2</v>
      </c>
      <c r="R40" s="11">
        <v>8.4478484714402904E-2</v>
      </c>
      <c r="S40" s="11">
        <v>7.5156406581861096E-2</v>
      </c>
      <c r="T40" s="11">
        <v>1.27020421193607E-2</v>
      </c>
      <c r="U40" s="9">
        <v>2.65</v>
      </c>
      <c r="V40" s="11">
        <v>0.8</v>
      </c>
      <c r="W40" s="11">
        <v>0.42</v>
      </c>
      <c r="X40" s="10">
        <f t="shared" si="0"/>
        <v>8.9040000000000005E-3</v>
      </c>
      <c r="Y40" s="10">
        <f t="shared" si="1"/>
        <v>2.6209080036193751E-3</v>
      </c>
      <c r="Z40" s="10">
        <f t="shared" si="2"/>
        <v>5.6183094232115276E-3</v>
      </c>
      <c r="AA40" s="10">
        <f t="shared" si="3"/>
        <v>6.5426072070927561E-4</v>
      </c>
      <c r="AB40" s="23" t="s">
        <v>83</v>
      </c>
    </row>
    <row r="41" spans="1:28" x14ac:dyDescent="0.25">
      <c r="A41" s="9" t="s">
        <v>34</v>
      </c>
      <c r="B41" s="25">
        <v>174.08652000000001</v>
      </c>
      <c r="C41" s="9" t="s">
        <v>42</v>
      </c>
      <c r="D41" s="11">
        <v>0.43316500000000002</v>
      </c>
      <c r="E41" s="11">
        <v>0.14971953099999999</v>
      </c>
      <c r="F41" s="11">
        <v>0.50835389569671696</v>
      </c>
      <c r="G41" s="11">
        <v>0.49893567010398299</v>
      </c>
      <c r="H41" s="11">
        <v>0.51751911475661605</v>
      </c>
      <c r="I41" s="11">
        <v>0.50827636970770296</v>
      </c>
      <c r="J41" s="11">
        <v>1.3242990679953E-2</v>
      </c>
      <c r="K41" s="11">
        <v>0.39842095308435699</v>
      </c>
      <c r="L41" s="11">
        <v>0.39089253901503002</v>
      </c>
      <c r="M41" s="11">
        <v>0.40609073988481298</v>
      </c>
      <c r="N41" s="11">
        <v>0.39849043363659298</v>
      </c>
      <c r="O41" s="11">
        <v>1.0801038239169501E-2</v>
      </c>
      <c r="P41" s="11">
        <v>9.2258207772460701E-2</v>
      </c>
      <c r="Q41" s="11">
        <v>8.1695754825256206E-2</v>
      </c>
      <c r="R41" s="11">
        <v>0.10491218108516499</v>
      </c>
      <c r="S41" s="11">
        <v>9.3924523189346604E-2</v>
      </c>
      <c r="T41" s="11">
        <v>1.5522563337415101E-2</v>
      </c>
      <c r="U41" s="9">
        <v>2.65</v>
      </c>
      <c r="V41" s="11">
        <v>0.8</v>
      </c>
      <c r="W41" s="11">
        <v>0.39</v>
      </c>
      <c r="X41" s="10">
        <f t="shared" si="0"/>
        <v>8.268000000000001E-3</v>
      </c>
      <c r="Y41" s="10">
        <f t="shared" si="1"/>
        <v>4.2030700096204561E-3</v>
      </c>
      <c r="Z41" s="10">
        <f t="shared" si="2"/>
        <v>3.2941444401014641E-3</v>
      </c>
      <c r="AA41" s="10">
        <f t="shared" si="3"/>
        <v>7.6279086186270518E-4</v>
      </c>
      <c r="AB41" s="23" t="s">
        <v>84</v>
      </c>
    </row>
    <row r="42" spans="1:28" x14ac:dyDescent="0.25">
      <c r="A42" s="9" t="s">
        <v>34</v>
      </c>
      <c r="B42" s="25">
        <v>174.69612000000001</v>
      </c>
      <c r="C42" s="9" t="s">
        <v>42</v>
      </c>
      <c r="D42" s="11">
        <v>0.80127899999999996</v>
      </c>
      <c r="E42" s="11">
        <v>0.13534711599999999</v>
      </c>
      <c r="F42" s="11">
        <v>0.18184089822537999</v>
      </c>
      <c r="G42" s="11">
        <v>0.17617205214066101</v>
      </c>
      <c r="H42" s="11">
        <v>0.187360920834098</v>
      </c>
      <c r="I42" s="11">
        <v>0.18180276708746901</v>
      </c>
      <c r="J42" s="11">
        <v>7.64631090109849E-3</v>
      </c>
      <c r="K42" s="11">
        <v>0.78958719142633704</v>
      </c>
      <c r="L42" s="11">
        <v>0.773728159647463</v>
      </c>
      <c r="M42" s="11">
        <v>0.80592490689864305</v>
      </c>
      <c r="N42" s="11">
        <v>0.79006686589477404</v>
      </c>
      <c r="O42" s="11">
        <v>2.0705761729149199E-2</v>
      </c>
      <c r="P42" s="11">
        <v>2.8481627873251002E-2</v>
      </c>
      <c r="Q42" s="11">
        <v>2.4847399487366001E-2</v>
      </c>
      <c r="R42" s="11">
        <v>3.2668416205805698E-2</v>
      </c>
      <c r="S42" s="11">
        <v>2.9035649827165E-2</v>
      </c>
      <c r="T42" s="11">
        <v>5.3582782016084697E-3</v>
      </c>
      <c r="U42" s="9">
        <v>2.65</v>
      </c>
      <c r="V42" s="11">
        <v>0.8</v>
      </c>
      <c r="W42" s="11">
        <v>0.38</v>
      </c>
      <c r="X42" s="10">
        <f t="shared" si="0"/>
        <v>8.0560000000000007E-3</v>
      </c>
      <c r="Y42" s="10">
        <f t="shared" si="1"/>
        <v>1.4649102761036612E-3</v>
      </c>
      <c r="Z42" s="10">
        <f t="shared" si="2"/>
        <v>6.3609144141305715E-3</v>
      </c>
      <c r="AA42" s="10">
        <f t="shared" si="3"/>
        <v>2.2944799414691009E-4</v>
      </c>
      <c r="AB42" s="23" t="s">
        <v>85</v>
      </c>
    </row>
    <row r="43" spans="1:28" x14ac:dyDescent="0.25">
      <c r="A43" s="9" t="s">
        <v>34</v>
      </c>
      <c r="B43" s="25">
        <v>175.27524</v>
      </c>
      <c r="C43" s="9" t="s">
        <v>42</v>
      </c>
      <c r="D43" s="11">
        <v>0.69335999999999998</v>
      </c>
      <c r="E43" s="11">
        <v>0.32132465199999999</v>
      </c>
      <c r="F43" s="11">
        <v>0.25158227844327202</v>
      </c>
      <c r="G43" s="11">
        <v>0.24386830416266</v>
      </c>
      <c r="H43" s="11">
        <v>0.25919089947264901</v>
      </c>
      <c r="I43" s="11">
        <v>0.251415743592525</v>
      </c>
      <c r="J43" s="11">
        <v>1.05285478287499E-2</v>
      </c>
      <c r="K43" s="11">
        <v>0.59788585365555103</v>
      </c>
      <c r="L43" s="11">
        <v>0.57923553454909305</v>
      </c>
      <c r="M43" s="11">
        <v>0.61457725757891501</v>
      </c>
      <c r="N43" s="11">
        <v>0.59640738334346399</v>
      </c>
      <c r="O43" s="11">
        <v>2.41454737271544E-2</v>
      </c>
      <c r="P43" s="11">
        <v>0.14811573341173601</v>
      </c>
      <c r="Q43" s="11">
        <v>0.12878082541925601</v>
      </c>
      <c r="R43" s="11">
        <v>0.175022807840989</v>
      </c>
      <c r="S43" s="11">
        <v>0.15289634811886901</v>
      </c>
      <c r="T43" s="11">
        <v>2.8449708357933898E-2</v>
      </c>
      <c r="U43" s="9">
        <v>2.65</v>
      </c>
      <c r="V43" s="11">
        <v>0.8</v>
      </c>
      <c r="W43" s="11">
        <v>0.42</v>
      </c>
      <c r="X43" s="10">
        <f t="shared" si="0"/>
        <v>8.9040000000000005E-3</v>
      </c>
      <c r="Y43" s="10">
        <f t="shared" si="1"/>
        <v>2.2400886072588941E-3</v>
      </c>
      <c r="Z43" s="10">
        <f t="shared" si="2"/>
        <v>5.323575640949027E-3</v>
      </c>
      <c r="AA43" s="10">
        <f t="shared" si="3"/>
        <v>1.3188224902980976E-3</v>
      </c>
      <c r="AB43" s="23" t="s">
        <v>86</v>
      </c>
    </row>
  </sheetData>
  <mergeCells count="1">
    <mergeCell ref="B1:G1"/>
  </mergeCells>
  <phoneticPr fontId="26" type="noConversion"/>
  <conditionalFormatting sqref="V3:W43">
    <cfRule type="containsText" dxfId="1" priority="1" operator="containsText" text="n">
      <formula>NOT(ISERROR(SEARCH("n",V3)))</formula>
    </cfRule>
    <cfRule type="containsText" dxfId="0" priority="2" operator="containsText" text="y">
      <formula>NOT(ISERROR(SEARCH("y",V3)))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AFA94-656C-4050-AD76-A1AE35A7C507}">
  <dimension ref="A1:AB99"/>
  <sheetViews>
    <sheetView topLeftCell="L1" workbookViewId="0">
      <pane ySplit="2" topLeftCell="A36" activePane="bottomLeft" state="frozen"/>
      <selection activeCell="R1" sqref="R1"/>
      <selection pane="bottomLeft" activeCell="AA60" sqref="AA60"/>
    </sheetView>
  </sheetViews>
  <sheetFormatPr defaultColWidth="8.85546875" defaultRowHeight="15" x14ac:dyDescent="0.25"/>
  <cols>
    <col min="1" max="2" width="7" style="6" bestFit="1" customWidth="1"/>
    <col min="3" max="3" width="13.140625" style="6" bestFit="1" customWidth="1"/>
    <col min="4" max="5" width="5.42578125" style="7" bestFit="1" customWidth="1"/>
    <col min="6" max="6" width="11.85546875" style="7" bestFit="1" customWidth="1"/>
    <col min="7" max="8" width="12.42578125" style="7" bestFit="1" customWidth="1"/>
    <col min="9" max="9" width="10.42578125" style="7" bestFit="1" customWidth="1"/>
    <col min="10" max="10" width="8.28515625" style="7" bestFit="1" customWidth="1"/>
    <col min="11" max="11" width="12" style="7" bestFit="1" customWidth="1"/>
    <col min="12" max="13" width="12.5703125" style="7" bestFit="1" customWidth="1"/>
    <col min="14" max="14" width="10.5703125" style="7" bestFit="1" customWidth="1"/>
    <col min="15" max="15" width="8.42578125" style="7" bestFit="1" customWidth="1"/>
    <col min="16" max="16" width="10.7109375" style="7" bestFit="1" customWidth="1"/>
    <col min="17" max="18" width="11.28515625" style="7" bestFit="1" customWidth="1"/>
    <col min="19" max="19" width="9.28515625" style="7" bestFit="1" customWidth="1"/>
    <col min="20" max="20" width="7.140625" style="7" bestFit="1" customWidth="1"/>
    <col min="21" max="21" width="11.7109375" style="6" bestFit="1" customWidth="1"/>
    <col min="22" max="22" width="13" style="6" bestFit="1" customWidth="1"/>
    <col min="23" max="23" width="12.42578125" style="6" bestFit="1" customWidth="1"/>
    <col min="24" max="24" width="20.28515625" style="6" bestFit="1" customWidth="1"/>
    <col min="25" max="25" width="20.42578125" style="6" bestFit="1" customWidth="1"/>
    <col min="26" max="26" width="20.7109375" style="6" bestFit="1" customWidth="1"/>
    <col min="27" max="27" width="19.28515625" style="6" bestFit="1" customWidth="1"/>
    <col min="28" max="28" width="58.28515625" style="6" bestFit="1" customWidth="1"/>
    <col min="29" max="16384" width="8.85546875" style="6"/>
  </cols>
  <sheetData>
    <row r="1" spans="1:28" s="43" customFormat="1" x14ac:dyDescent="0.25">
      <c r="A1" s="19" t="s">
        <v>175</v>
      </c>
      <c r="B1" s="88" t="s">
        <v>192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42"/>
      <c r="N1" s="42"/>
      <c r="O1" s="42"/>
      <c r="P1" s="42"/>
      <c r="Q1" s="42"/>
      <c r="R1" s="42"/>
      <c r="S1" s="42"/>
      <c r="T1" s="42"/>
      <c r="U1" s="41"/>
      <c r="V1" s="41"/>
      <c r="W1" s="41"/>
      <c r="X1" s="41"/>
      <c r="Y1" s="41"/>
      <c r="Z1" s="41"/>
      <c r="AA1" s="41"/>
      <c r="AB1" s="41"/>
    </row>
    <row r="2" spans="1:28" x14ac:dyDescent="0.25">
      <c r="A2" s="21" t="s">
        <v>30</v>
      </c>
      <c r="B2" s="3" t="s">
        <v>0</v>
      </c>
      <c r="C2" s="3" t="s">
        <v>18</v>
      </c>
      <c r="D2" s="4" t="s">
        <v>16</v>
      </c>
      <c r="E2" s="4" t="s">
        <v>17</v>
      </c>
      <c r="F2" s="4" t="s">
        <v>1</v>
      </c>
      <c r="G2" s="4" t="s">
        <v>2</v>
      </c>
      <c r="H2" s="4" t="s">
        <v>3</v>
      </c>
      <c r="I2" s="4" t="s">
        <v>4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4" t="s">
        <v>10</v>
      </c>
      <c r="P2" s="4" t="s">
        <v>11</v>
      </c>
      <c r="Q2" s="4" t="s">
        <v>12</v>
      </c>
      <c r="R2" s="4" t="s">
        <v>13</v>
      </c>
      <c r="S2" s="4" t="s">
        <v>14</v>
      </c>
      <c r="T2" s="4" t="s">
        <v>15</v>
      </c>
      <c r="U2" s="3" t="s">
        <v>25</v>
      </c>
      <c r="V2" s="3" t="s">
        <v>24</v>
      </c>
      <c r="W2" s="3" t="s">
        <v>23</v>
      </c>
      <c r="X2" s="40" t="s">
        <v>26</v>
      </c>
      <c r="Y2" s="40" t="s">
        <v>27</v>
      </c>
      <c r="Z2" s="40" t="s">
        <v>28</v>
      </c>
      <c r="AA2" s="40" t="s">
        <v>29</v>
      </c>
      <c r="AB2" s="21" t="s">
        <v>87</v>
      </c>
    </row>
    <row r="3" spans="1:28" x14ac:dyDescent="0.25">
      <c r="A3" s="9" t="s">
        <v>35</v>
      </c>
      <c r="B3" s="9">
        <v>367.41999999999996</v>
      </c>
      <c r="C3" s="9" t="s">
        <v>38</v>
      </c>
      <c r="D3" s="10">
        <v>0.67591999999999997</v>
      </c>
      <c r="E3" s="10">
        <v>0.17510000000000001</v>
      </c>
      <c r="F3" s="10">
        <v>0.30198560368474697</v>
      </c>
      <c r="G3" s="11">
        <v>0.29675829551835298</v>
      </c>
      <c r="H3" s="11">
        <v>0.30770219443323799</v>
      </c>
      <c r="I3" s="11">
        <v>0.30217582997457298</v>
      </c>
      <c r="J3" s="11">
        <v>7.6685925709607302E-3</v>
      </c>
      <c r="K3" s="11">
        <v>0.63154187628387903</v>
      </c>
      <c r="L3" s="11">
        <v>0.62076711780033</v>
      </c>
      <c r="M3" s="11">
        <v>0.64336800067673405</v>
      </c>
      <c r="N3" s="11">
        <v>0.63205744665035801</v>
      </c>
      <c r="O3" s="11">
        <v>1.5977946809728499E-2</v>
      </c>
      <c r="P3" s="11">
        <v>6.3506721501726204E-2</v>
      </c>
      <c r="Q3" s="11">
        <v>5.5850464211165698E-2</v>
      </c>
      <c r="R3" s="11">
        <v>7.3790290362629393E-2</v>
      </c>
      <c r="S3" s="11">
        <v>6.52665219052741E-2</v>
      </c>
      <c r="T3" s="11">
        <v>1.27712910946064E-2</v>
      </c>
      <c r="U3" s="9">
        <v>2.65</v>
      </c>
      <c r="V3" s="9"/>
      <c r="W3" s="11">
        <v>0.178199999999993</v>
      </c>
      <c r="X3" s="9"/>
      <c r="Y3" s="9"/>
      <c r="Z3" s="9"/>
      <c r="AA3" s="9"/>
      <c r="AB3" s="9"/>
    </row>
    <row r="4" spans="1:28" x14ac:dyDescent="0.25">
      <c r="A4" s="9" t="s">
        <v>35</v>
      </c>
      <c r="B4" s="9">
        <v>367.62</v>
      </c>
      <c r="C4" s="9" t="s">
        <v>38</v>
      </c>
      <c r="D4" s="10">
        <v>0.442413</v>
      </c>
      <c r="E4" s="10">
        <v>0.1822</v>
      </c>
      <c r="F4" s="10">
        <v>0.49376298808881097</v>
      </c>
      <c r="G4" s="11">
        <v>0.48361691859538303</v>
      </c>
      <c r="H4" s="11">
        <v>0.50413702796484094</v>
      </c>
      <c r="I4" s="11">
        <v>0.49361698203809901</v>
      </c>
      <c r="J4" s="11">
        <v>1.51309984949185E-2</v>
      </c>
      <c r="K4" s="11">
        <v>0.392572019704999</v>
      </c>
      <c r="L4" s="11">
        <v>0.38432441599895201</v>
      </c>
      <c r="M4" s="11">
        <v>0.40077775299602603</v>
      </c>
      <c r="N4" s="11">
        <v>0.39231398687612001</v>
      </c>
      <c r="O4" s="11">
        <v>1.20168286868001E-2</v>
      </c>
      <c r="P4" s="11">
        <v>0.11064525752358401</v>
      </c>
      <c r="Q4" s="11">
        <v>9.7666295563580696E-2</v>
      </c>
      <c r="R4" s="11">
        <v>0.12759114118818399</v>
      </c>
      <c r="S4" s="11">
        <v>0.113211230300958</v>
      </c>
      <c r="T4" s="11">
        <v>2.0738358482501801E-2</v>
      </c>
      <c r="U4" s="9">
        <v>2.65</v>
      </c>
      <c r="V4" s="9"/>
      <c r="W4" s="11">
        <v>0.182200000000006</v>
      </c>
      <c r="X4" s="9"/>
      <c r="Y4" s="9"/>
      <c r="Z4" s="9"/>
      <c r="AA4" s="9"/>
      <c r="AB4" s="9"/>
    </row>
    <row r="5" spans="1:28" x14ac:dyDescent="0.25">
      <c r="A5" s="9" t="s">
        <v>35</v>
      </c>
      <c r="B5" s="9">
        <v>367.82</v>
      </c>
      <c r="C5" s="9" t="s">
        <v>38</v>
      </c>
      <c r="D5" s="10">
        <v>0.30646800000000002</v>
      </c>
      <c r="E5" s="10">
        <v>0.1842</v>
      </c>
      <c r="F5" s="10">
        <v>0.59631158629934</v>
      </c>
      <c r="G5" s="11">
        <v>0.58279649573728998</v>
      </c>
      <c r="H5" s="11">
        <v>0.61070769531224001</v>
      </c>
      <c r="I5" s="11">
        <v>0.59623629154728397</v>
      </c>
      <c r="J5" s="11">
        <v>2.10078111144948E-2</v>
      </c>
      <c r="K5" s="11">
        <v>0.26376670081693099</v>
      </c>
      <c r="L5" s="11">
        <v>0.25791394033771903</v>
      </c>
      <c r="M5" s="11">
        <v>0.270276224776897</v>
      </c>
      <c r="N5" s="11">
        <v>0.263829093657727</v>
      </c>
      <c r="O5" s="11">
        <v>9.2933240040350695E-3</v>
      </c>
      <c r="P5" s="11">
        <v>0.13613774692857</v>
      </c>
      <c r="Q5" s="11">
        <v>0.120437614829668</v>
      </c>
      <c r="R5" s="11">
        <v>0.15581625246317099</v>
      </c>
      <c r="S5" s="11">
        <v>0.13894908624889399</v>
      </c>
      <c r="T5" s="11">
        <v>2.4637037359881798E-2</v>
      </c>
      <c r="U5" s="9">
        <v>2.65</v>
      </c>
      <c r="V5" s="9"/>
      <c r="W5" s="11">
        <v>0.18419999999999401</v>
      </c>
      <c r="X5" s="9"/>
      <c r="Y5" s="9"/>
      <c r="Z5" s="9"/>
      <c r="AA5" s="9"/>
      <c r="AB5" s="9"/>
    </row>
    <row r="6" spans="1:28" x14ac:dyDescent="0.25">
      <c r="A6" s="9" t="s">
        <v>35</v>
      </c>
      <c r="B6" s="9">
        <v>368.02</v>
      </c>
      <c r="C6" s="9" t="s">
        <v>38</v>
      </c>
      <c r="D6" s="10">
        <v>1</v>
      </c>
      <c r="E6" s="10">
        <v>0.19500000000000001</v>
      </c>
      <c r="F6" s="10">
        <v>0</v>
      </c>
      <c r="G6" s="11">
        <v>0</v>
      </c>
      <c r="H6" s="11">
        <v>0</v>
      </c>
      <c r="I6" s="11">
        <v>0</v>
      </c>
      <c r="J6" s="11">
        <v>0</v>
      </c>
      <c r="K6" s="11">
        <v>0.99933345263914297</v>
      </c>
      <c r="L6" s="11">
        <v>0.97494175560637397</v>
      </c>
      <c r="M6" s="11">
        <v>1.02611172799065</v>
      </c>
      <c r="N6" s="11">
        <v>1.0003713358358299</v>
      </c>
      <c r="O6" s="11">
        <v>2.9219906217786001E-2</v>
      </c>
      <c r="P6" s="11">
        <v>1.4516384097713299E-6</v>
      </c>
      <c r="Q6" s="11">
        <v>3.1324891527129201E-7</v>
      </c>
      <c r="R6" s="11">
        <v>3.10256675071273E-6</v>
      </c>
      <c r="S6" s="11">
        <v>1.85101750410562E-6</v>
      </c>
      <c r="T6" s="11">
        <v>1.6674026957052001E-6</v>
      </c>
      <c r="U6" s="9">
        <v>2.65</v>
      </c>
      <c r="V6" s="9"/>
      <c r="W6" s="11">
        <v>0.19499999999988299</v>
      </c>
      <c r="X6" s="9"/>
      <c r="Y6" s="9"/>
      <c r="Z6" s="9"/>
      <c r="AA6" s="9"/>
      <c r="AB6" s="9"/>
    </row>
    <row r="7" spans="1:28" x14ac:dyDescent="0.25">
      <c r="A7" s="9" t="s">
        <v>35</v>
      </c>
      <c r="B7" s="9">
        <v>368.19</v>
      </c>
      <c r="C7" s="9" t="s">
        <v>38</v>
      </c>
      <c r="D7" s="10">
        <v>0.57405399999999995</v>
      </c>
      <c r="E7" s="10">
        <v>0.46077800000000002</v>
      </c>
      <c r="F7" s="10">
        <v>0.28516665311806899</v>
      </c>
      <c r="G7" s="11">
        <v>0.25666356274065</v>
      </c>
      <c r="H7" s="11">
        <v>0.304608582743013</v>
      </c>
      <c r="I7" s="11">
        <v>0.27940269013443803</v>
      </c>
      <c r="J7" s="11">
        <v>2.9889865982231201E-2</v>
      </c>
      <c r="K7" s="11">
        <v>0.38511842316663097</v>
      </c>
      <c r="L7" s="11">
        <v>0.34712577845106202</v>
      </c>
      <c r="M7" s="11">
        <v>0.411664963312522</v>
      </c>
      <c r="N7" s="11">
        <v>0.37738248191714002</v>
      </c>
      <c r="O7" s="11">
        <v>4.0358693089151597E-2</v>
      </c>
      <c r="P7" s="11">
        <v>0.32989172405801998</v>
      </c>
      <c r="Q7" s="11">
        <v>0.28191419204796297</v>
      </c>
      <c r="R7" s="11">
        <v>0.394762770931743</v>
      </c>
      <c r="S7" s="11">
        <v>0.342953760858552</v>
      </c>
      <c r="T7" s="11">
        <v>6.97152139765672E-2</v>
      </c>
      <c r="U7" s="9">
        <v>2.65</v>
      </c>
      <c r="V7" s="9"/>
      <c r="W7" s="11">
        <v>0.46077777777778001</v>
      </c>
      <c r="X7" s="9"/>
      <c r="Y7" s="9"/>
      <c r="Z7" s="9"/>
      <c r="AA7" s="9"/>
      <c r="AB7" s="9"/>
    </row>
    <row r="8" spans="1:28" x14ac:dyDescent="0.25">
      <c r="A8" s="9" t="s">
        <v>35</v>
      </c>
      <c r="B8" s="9">
        <v>368.41999999999996</v>
      </c>
      <c r="C8" s="9" t="s">
        <v>38</v>
      </c>
      <c r="D8" s="10">
        <v>0</v>
      </c>
      <c r="E8" s="10">
        <v>0.189</v>
      </c>
      <c r="F8" s="10">
        <v>0.80347209092209704</v>
      </c>
      <c r="G8" s="11">
        <v>0.78091394336609499</v>
      </c>
      <c r="H8" s="11">
        <v>0.83116377209394199</v>
      </c>
      <c r="I8" s="11">
        <v>0.80423175768831001</v>
      </c>
      <c r="J8" s="11">
        <v>3.7808784500850803E-2</v>
      </c>
      <c r="K8" s="11">
        <v>1.9219594921928002E-17</v>
      </c>
      <c r="L8" s="11">
        <v>0</v>
      </c>
      <c r="M8" s="11">
        <v>1.39348928431814E-16</v>
      </c>
      <c r="N8" s="11">
        <v>9.0237542634725905E-17</v>
      </c>
      <c r="O8" s="11">
        <v>1.3419766697174799E-16</v>
      </c>
      <c r="P8" s="11">
        <v>0.19067294004153601</v>
      </c>
      <c r="Q8" s="11">
        <v>0.16984194566057001</v>
      </c>
      <c r="R8" s="11">
        <v>0.21679801994811701</v>
      </c>
      <c r="S8" s="11">
        <v>0.19466563926361699</v>
      </c>
      <c r="T8" s="11">
        <v>3.2162380252267003E-2</v>
      </c>
      <c r="U8" s="9">
        <v>2.65</v>
      </c>
      <c r="V8" s="9"/>
      <c r="W8" s="11">
        <v>0.159000000000171</v>
      </c>
      <c r="X8" s="9"/>
      <c r="Y8" s="9"/>
      <c r="Z8" s="9"/>
      <c r="AA8" s="9"/>
      <c r="AB8" s="9"/>
    </row>
    <row r="9" spans="1:28" x14ac:dyDescent="0.25">
      <c r="A9" s="9" t="s">
        <v>35</v>
      </c>
      <c r="B9" s="9">
        <v>368.62</v>
      </c>
      <c r="C9" s="9" t="s">
        <v>38</v>
      </c>
      <c r="D9" s="10">
        <v>0.74805999999999995</v>
      </c>
      <c r="E9" s="10">
        <v>0.113</v>
      </c>
      <c r="F9" s="10">
        <v>0.244270901764533</v>
      </c>
      <c r="G9" s="11">
        <v>0.239765215213887</v>
      </c>
      <c r="H9" s="11">
        <v>0.24924104425348501</v>
      </c>
      <c r="I9" s="11">
        <v>0.244542769558136</v>
      </c>
      <c r="J9" s="11">
        <v>5.9117930423147501E-3</v>
      </c>
      <c r="K9" s="11">
        <v>0.72795439696221997</v>
      </c>
      <c r="L9" s="11">
        <v>0.71484981721494101</v>
      </c>
      <c r="M9" s="11">
        <v>0.74261268196216201</v>
      </c>
      <c r="N9" s="11">
        <v>0.72879839935421398</v>
      </c>
      <c r="O9" s="11">
        <v>1.74951831162324E-2</v>
      </c>
      <c r="P9" s="11">
        <v>2.56059493707229E-2</v>
      </c>
      <c r="Q9" s="11">
        <v>2.09057345144175E-2</v>
      </c>
      <c r="R9" s="11">
        <v>3.1435378084089201E-2</v>
      </c>
      <c r="S9" s="11">
        <v>2.6299422736494899E-2</v>
      </c>
      <c r="T9" s="11">
        <v>7.04749123129088E-3</v>
      </c>
      <c r="U9" s="9">
        <v>2.65</v>
      </c>
      <c r="V9" s="9"/>
      <c r="W9" s="11">
        <v>0.113</v>
      </c>
      <c r="X9" s="9"/>
      <c r="Y9" s="9"/>
      <c r="Z9" s="9"/>
      <c r="AA9" s="9"/>
      <c r="AB9" s="9"/>
    </row>
    <row r="10" spans="1:28" x14ac:dyDescent="0.25">
      <c r="A10" s="9" t="s">
        <v>35</v>
      </c>
      <c r="B10" s="9">
        <v>368.82</v>
      </c>
      <c r="C10" s="9" t="s">
        <v>38</v>
      </c>
      <c r="D10" s="10">
        <v>0.28696100000000002</v>
      </c>
      <c r="E10" s="10">
        <v>6.3799999999999996E-2</v>
      </c>
      <c r="F10" s="10">
        <v>0.693801543676273</v>
      </c>
      <c r="G10" s="11">
        <v>0.68125862973314699</v>
      </c>
      <c r="H10" s="11">
        <v>0.70891251769938302</v>
      </c>
      <c r="I10" s="11">
        <v>0.69490791791158601</v>
      </c>
      <c r="J10" s="11">
        <v>1.9163936526776899E-2</v>
      </c>
      <c r="K10" s="11">
        <v>0.27959846150422402</v>
      </c>
      <c r="L10" s="11">
        <v>0.274523019199718</v>
      </c>
      <c r="M10" s="11">
        <v>0.28560136898321198</v>
      </c>
      <c r="N10" s="11">
        <v>0.280031450252824</v>
      </c>
      <c r="O10" s="11">
        <v>7.7227667822292101E-3</v>
      </c>
      <c r="P10" s="11">
        <v>2.31171404833579E-2</v>
      </c>
      <c r="Q10" s="11">
        <v>1.05710836349392E-2</v>
      </c>
      <c r="R10" s="11">
        <v>3.7510422623725601E-2</v>
      </c>
      <c r="S10" s="11">
        <v>2.3885588716527999E-2</v>
      </c>
      <c r="T10" s="11">
        <v>1.5658079769516699E-2</v>
      </c>
      <c r="U10" s="9">
        <v>2.65</v>
      </c>
      <c r="V10" s="9"/>
      <c r="W10" s="11">
        <v>6.3799999999999996E-2</v>
      </c>
      <c r="X10" s="9"/>
      <c r="Y10" s="9"/>
      <c r="Z10" s="9"/>
      <c r="AA10" s="9"/>
      <c r="AB10" s="9"/>
    </row>
    <row r="11" spans="1:28" x14ac:dyDescent="0.25">
      <c r="A11" s="9" t="s">
        <v>35</v>
      </c>
      <c r="B11" s="9">
        <v>369.10999999999996</v>
      </c>
      <c r="C11" s="9" t="s">
        <v>38</v>
      </c>
      <c r="D11" s="10">
        <v>0.647374</v>
      </c>
      <c r="E11" s="10">
        <v>0.22925000000000001</v>
      </c>
      <c r="F11" s="10">
        <v>0.31514602798076202</v>
      </c>
      <c r="G11" s="11">
        <v>0.30880689528236999</v>
      </c>
      <c r="H11" s="11">
        <v>0.32172741240996</v>
      </c>
      <c r="I11" s="11">
        <v>0.31523718840321902</v>
      </c>
      <c r="J11" s="11">
        <v>9.3071171109201604E-3</v>
      </c>
      <c r="K11" s="11">
        <v>0.58017514213636201</v>
      </c>
      <c r="L11" s="11">
        <v>0.56865115340630201</v>
      </c>
      <c r="M11" s="11">
        <v>0.59227588332793002</v>
      </c>
      <c r="N11" s="11">
        <v>0.58027051748085801</v>
      </c>
      <c r="O11" s="11">
        <v>1.7088703693141201E-2</v>
      </c>
      <c r="P11" s="11">
        <v>0.101618336959287</v>
      </c>
      <c r="Q11" s="11">
        <v>8.9201048458213403E-2</v>
      </c>
      <c r="R11" s="11">
        <v>0.117776973115727</v>
      </c>
      <c r="S11" s="11">
        <v>0.103970211245561</v>
      </c>
      <c r="T11" s="11">
        <v>1.8980483558217399E-2</v>
      </c>
      <c r="U11" s="9">
        <v>2.65</v>
      </c>
      <c r="V11" s="9"/>
      <c r="W11" s="11">
        <v>0.27549999999986902</v>
      </c>
      <c r="X11" s="9"/>
      <c r="Y11" s="9"/>
      <c r="Z11" s="9"/>
      <c r="AA11" s="9"/>
      <c r="AB11" s="9"/>
    </row>
    <row r="12" spans="1:28" x14ac:dyDescent="0.25">
      <c r="A12" s="9" t="s">
        <v>35</v>
      </c>
      <c r="B12" s="9">
        <v>369.32</v>
      </c>
      <c r="C12" s="9" t="s">
        <v>38</v>
      </c>
      <c r="D12" s="10">
        <v>0.880687</v>
      </c>
      <c r="E12" s="10">
        <v>0.1085</v>
      </c>
      <c r="F12" s="10">
        <v>0.1169122168965</v>
      </c>
      <c r="G12" s="11">
        <v>0.114456488140551</v>
      </c>
      <c r="H12" s="11">
        <v>0.119744958441158</v>
      </c>
      <c r="I12" s="11">
        <v>0.117094221708034</v>
      </c>
      <c r="J12" s="11">
        <v>3.1225538269384801E-3</v>
      </c>
      <c r="K12" s="11">
        <v>0.869896824737448</v>
      </c>
      <c r="L12" s="11">
        <v>0.85139496572018003</v>
      </c>
      <c r="M12" s="11">
        <v>0.89117866291630299</v>
      </c>
      <c r="N12" s="11">
        <v>0.871128511078201</v>
      </c>
      <c r="O12" s="11">
        <v>2.2705769341749699E-2</v>
      </c>
      <c r="P12" s="11">
        <v>1.14527301682613E-2</v>
      </c>
      <c r="Q12" s="11">
        <v>9.1491277723479494E-3</v>
      </c>
      <c r="R12" s="11">
        <v>1.42398965652158E-2</v>
      </c>
      <c r="S12" s="11">
        <v>1.17733907601211E-2</v>
      </c>
      <c r="T12" s="11">
        <v>3.3439004915929199E-3</v>
      </c>
      <c r="U12" s="9">
        <v>2.65</v>
      </c>
      <c r="V12" s="9"/>
      <c r="W12" s="11">
        <v>0.1085</v>
      </c>
      <c r="X12" s="9"/>
      <c r="Y12" s="9"/>
      <c r="Z12" s="9"/>
      <c r="AA12" s="9"/>
      <c r="AB12" s="9"/>
    </row>
    <row r="13" spans="1:28" x14ac:dyDescent="0.25">
      <c r="A13" s="9" t="s">
        <v>35</v>
      </c>
      <c r="B13" s="9">
        <v>369.52</v>
      </c>
      <c r="C13" s="9" t="s">
        <v>38</v>
      </c>
      <c r="D13" s="10">
        <v>0.492064</v>
      </c>
      <c r="E13" s="10">
        <v>0.124</v>
      </c>
      <c r="F13" s="10">
        <v>0.476036629957033</v>
      </c>
      <c r="G13" s="11">
        <v>0.46854472421125498</v>
      </c>
      <c r="H13" s="11">
        <v>0.48525179216242098</v>
      </c>
      <c r="I13" s="11">
        <v>0.476779063377891</v>
      </c>
      <c r="J13" s="11">
        <v>1.20660999525221E-2</v>
      </c>
      <c r="K13" s="11">
        <v>0.462134419880604</v>
      </c>
      <c r="L13" s="11">
        <v>0.454643074182289</v>
      </c>
      <c r="M13" s="11">
        <v>0.47094150164502901</v>
      </c>
      <c r="N13" s="11">
        <v>0.46273196880716999</v>
      </c>
      <c r="O13" s="11">
        <v>1.16961146030701E-2</v>
      </c>
      <c r="P13" s="11">
        <v>5.8356933666726403E-2</v>
      </c>
      <c r="Q13" s="11">
        <v>4.8801438072609803E-2</v>
      </c>
      <c r="R13" s="11">
        <v>6.9450007510532499E-2</v>
      </c>
      <c r="S13" s="11">
        <v>5.9636056512087601E-2</v>
      </c>
      <c r="T13" s="11">
        <v>1.41525928498207E-2</v>
      </c>
      <c r="U13" s="9">
        <v>2.65</v>
      </c>
      <c r="V13" s="9"/>
      <c r="W13" s="11">
        <v>0.124000000000003</v>
      </c>
      <c r="X13" s="9"/>
      <c r="Y13" s="9"/>
      <c r="Z13" s="9"/>
      <c r="AA13" s="9"/>
      <c r="AB13" s="9"/>
    </row>
    <row r="14" spans="1:28" x14ac:dyDescent="0.25">
      <c r="A14" s="9" t="s">
        <v>35</v>
      </c>
      <c r="B14" s="9">
        <v>369.72999999999996</v>
      </c>
      <c r="C14" s="9" t="s">
        <v>38</v>
      </c>
      <c r="D14" s="10">
        <v>0.65840200000000004</v>
      </c>
      <c r="E14" s="10">
        <v>0.3906</v>
      </c>
      <c r="F14" s="10">
        <v>0.26676631641984</v>
      </c>
      <c r="G14" s="11">
        <v>0.25213530415872398</v>
      </c>
      <c r="H14" s="11">
        <v>0.27716867718244698</v>
      </c>
      <c r="I14" s="11">
        <v>0.26430101282515001</v>
      </c>
      <c r="J14" s="11">
        <v>1.6167659105112701E-2</v>
      </c>
      <c r="K14" s="11">
        <v>0.51593736448338001</v>
      </c>
      <c r="L14" s="11">
        <v>0.48768893544799602</v>
      </c>
      <c r="M14" s="11">
        <v>0.53542171616488698</v>
      </c>
      <c r="N14" s="11">
        <v>0.51081507942325799</v>
      </c>
      <c r="O14" s="11">
        <v>3.1220043447563701E-2</v>
      </c>
      <c r="P14" s="11">
        <v>0.21613339283692701</v>
      </c>
      <c r="Q14" s="11">
        <v>0.18587148724710301</v>
      </c>
      <c r="R14" s="11">
        <v>0.25849111658837698</v>
      </c>
      <c r="S14" s="11">
        <v>0.224542572377188</v>
      </c>
      <c r="T14" s="11">
        <v>4.51008127215482E-2</v>
      </c>
      <c r="U14" s="9">
        <v>2.65</v>
      </c>
      <c r="V14" s="9"/>
      <c r="W14" s="11">
        <v>0.36040000000010303</v>
      </c>
      <c r="X14" s="9"/>
      <c r="Y14" s="9"/>
      <c r="Z14" s="9"/>
      <c r="AA14" s="9"/>
      <c r="AB14" s="9"/>
    </row>
    <row r="15" spans="1:28" x14ac:dyDescent="0.25">
      <c r="A15" s="9" t="s">
        <v>35</v>
      </c>
      <c r="B15" s="9">
        <v>369.94</v>
      </c>
      <c r="C15" s="9" t="s">
        <v>38</v>
      </c>
      <c r="D15" s="10">
        <v>0.73038599999999998</v>
      </c>
      <c r="E15" s="10">
        <v>0.152</v>
      </c>
      <c r="F15" s="10">
        <v>0.25670768916624898</v>
      </c>
      <c r="G15" s="11">
        <v>0.251964791758502</v>
      </c>
      <c r="H15" s="11">
        <v>0.26173577296511102</v>
      </c>
      <c r="I15" s="11">
        <v>0.25685666886387498</v>
      </c>
      <c r="J15" s="11">
        <v>6.3023812997208004E-3</v>
      </c>
      <c r="K15" s="11">
        <v>0.69784254278085101</v>
      </c>
      <c r="L15" s="11">
        <v>0.68508640841506296</v>
      </c>
      <c r="M15" s="11">
        <v>0.71142405272227904</v>
      </c>
      <c r="N15" s="11">
        <v>0.69824562699202697</v>
      </c>
      <c r="O15" s="11">
        <v>1.7030449170312701E-2</v>
      </c>
      <c r="P15" s="11">
        <v>4.3416555470517898E-2</v>
      </c>
      <c r="Q15" s="11">
        <v>3.7529141149100803E-2</v>
      </c>
      <c r="R15" s="11">
        <v>5.0727220210880497E-2</v>
      </c>
      <c r="S15" s="11">
        <v>4.45052370079679E-2</v>
      </c>
      <c r="T15" s="11">
        <v>9.4150559084281195E-3</v>
      </c>
      <c r="U15" s="9">
        <v>2.65</v>
      </c>
      <c r="V15" s="9"/>
      <c r="W15" s="11">
        <v>0.15200000000001099</v>
      </c>
      <c r="X15" s="9"/>
      <c r="Y15" s="9"/>
      <c r="Z15" s="9"/>
      <c r="AA15" s="9"/>
      <c r="AB15" s="9"/>
    </row>
    <row r="16" spans="1:28" x14ac:dyDescent="0.25">
      <c r="A16" s="9" t="s">
        <v>35</v>
      </c>
      <c r="B16" s="9">
        <v>370.12</v>
      </c>
      <c r="C16" s="9" t="s">
        <v>38</v>
      </c>
      <c r="D16" s="10">
        <v>0.72609999999999997</v>
      </c>
      <c r="E16" s="10">
        <v>0.19666700000000001</v>
      </c>
      <c r="F16" s="10">
        <v>0.25482581922382003</v>
      </c>
      <c r="G16" s="11">
        <v>0.25034683253512402</v>
      </c>
      <c r="H16" s="11">
        <v>0.25997036295914</v>
      </c>
      <c r="I16" s="11">
        <v>0.25506373517305098</v>
      </c>
      <c r="J16" s="11">
        <v>6.6045949156341398E-3</v>
      </c>
      <c r="K16" s="11">
        <v>0.67789203863307901</v>
      </c>
      <c r="L16" s="11">
        <v>0.66583659757930003</v>
      </c>
      <c r="M16" s="11">
        <v>0.69145919272603995</v>
      </c>
      <c r="N16" s="11">
        <v>0.67847972060394601</v>
      </c>
      <c r="O16" s="11">
        <v>1.74766261777956E-2</v>
      </c>
      <c r="P16" s="11">
        <v>6.4284891629947605E-2</v>
      </c>
      <c r="Q16" s="11">
        <v>5.6615459079823197E-2</v>
      </c>
      <c r="R16" s="11">
        <v>7.4912378275098598E-2</v>
      </c>
      <c r="S16" s="11">
        <v>6.6068342760497806E-2</v>
      </c>
      <c r="T16" s="11">
        <v>1.26299310093709E-2</v>
      </c>
      <c r="U16" s="9">
        <v>2.65</v>
      </c>
      <c r="V16" s="9"/>
      <c r="W16" s="11">
        <v>0.19666666666666899</v>
      </c>
      <c r="X16" s="9"/>
      <c r="Y16" s="9"/>
      <c r="Z16" s="9"/>
      <c r="AA16" s="9"/>
      <c r="AB16" s="9"/>
    </row>
    <row r="17" spans="1:28" x14ac:dyDescent="0.25">
      <c r="A17" s="9" t="s">
        <v>35</v>
      </c>
      <c r="B17" s="9">
        <v>370.31</v>
      </c>
      <c r="C17" s="9" t="s">
        <v>38</v>
      </c>
      <c r="D17" s="10">
        <v>0.94657100000000005</v>
      </c>
      <c r="E17" s="10">
        <v>0.13166700000000001</v>
      </c>
      <c r="F17" s="10">
        <v>5.2096251882379901E-2</v>
      </c>
      <c r="G17" s="11">
        <v>5.0869197270845698E-2</v>
      </c>
      <c r="H17" s="11">
        <v>5.3486791994714199E-2</v>
      </c>
      <c r="I17" s="11">
        <v>5.2175553236198199E-2</v>
      </c>
      <c r="J17" s="11">
        <v>1.5642389588492399E-3</v>
      </c>
      <c r="K17" s="11">
        <v>0.940205913088481</v>
      </c>
      <c r="L17" s="11">
        <v>0.91740701663202295</v>
      </c>
      <c r="M17" s="11">
        <v>0.96405819800260595</v>
      </c>
      <c r="N17" s="11">
        <v>0.94080853582461299</v>
      </c>
      <c r="O17" s="11">
        <v>2.59986997703478E-2</v>
      </c>
      <c r="P17" s="11">
        <v>7.0120209480769901E-3</v>
      </c>
      <c r="Q17" s="11">
        <v>5.8858049337951399E-3</v>
      </c>
      <c r="R17" s="11">
        <v>8.3461035479311906E-3</v>
      </c>
      <c r="S17" s="11">
        <v>7.21429982210721E-3</v>
      </c>
      <c r="T17" s="11">
        <v>1.7407133250794699E-3</v>
      </c>
      <c r="U17" s="9">
        <v>2.65</v>
      </c>
      <c r="V17" s="9"/>
      <c r="W17" s="11">
        <v>0.131666666666651</v>
      </c>
      <c r="X17" s="9"/>
      <c r="Y17" s="9"/>
      <c r="Z17" s="9"/>
      <c r="AA17" s="9"/>
      <c r="AB17" s="9"/>
    </row>
    <row r="18" spans="1:28" x14ac:dyDescent="0.25">
      <c r="A18" s="9" t="s">
        <v>35</v>
      </c>
      <c r="B18" s="9">
        <v>370.52</v>
      </c>
      <c r="C18" s="9" t="s">
        <v>38</v>
      </c>
      <c r="D18" s="10">
        <v>0.75550700000000004</v>
      </c>
      <c r="E18" s="10">
        <v>0.37075000000000002</v>
      </c>
      <c r="F18" s="10">
        <v>0.206289855071874</v>
      </c>
      <c r="G18" s="11">
        <v>0.199023365922392</v>
      </c>
      <c r="H18" s="11">
        <v>0.21211673629949199</v>
      </c>
      <c r="I18" s="11">
        <v>0.20535195829391001</v>
      </c>
      <c r="J18" s="11">
        <v>9.1596902666078606E-3</v>
      </c>
      <c r="K18" s="11">
        <v>0.64003941776389195</v>
      </c>
      <c r="L18" s="11">
        <v>0.61677797838501902</v>
      </c>
      <c r="M18" s="11">
        <v>0.65799445034267801</v>
      </c>
      <c r="N18" s="11">
        <v>0.63699090161045802</v>
      </c>
      <c r="O18" s="11">
        <v>2.8343096519397599E-2</v>
      </c>
      <c r="P18" s="11">
        <v>0.151122343446494</v>
      </c>
      <c r="Q18" s="11">
        <v>0.12924311510028699</v>
      </c>
      <c r="R18" s="11">
        <v>0.18226272545033001</v>
      </c>
      <c r="S18" s="11">
        <v>0.15742044621897699</v>
      </c>
      <c r="T18" s="11">
        <v>3.3008036625735003E-2</v>
      </c>
      <c r="U18" s="9">
        <v>2.65</v>
      </c>
      <c r="V18" s="9"/>
      <c r="W18" s="11">
        <v>0.370749999999966</v>
      </c>
      <c r="X18" s="9"/>
      <c r="Y18" s="9"/>
      <c r="Z18" s="9"/>
      <c r="AA18" s="9"/>
      <c r="AB18" s="9"/>
    </row>
    <row r="19" spans="1:28" x14ac:dyDescent="0.25">
      <c r="A19" s="9" t="s">
        <v>35</v>
      </c>
      <c r="B19" s="9">
        <v>370.71999999999997</v>
      </c>
      <c r="C19" s="9" t="s">
        <v>38</v>
      </c>
      <c r="D19" s="10">
        <v>0.33690199999999998</v>
      </c>
      <c r="E19" s="10">
        <v>0.17169999999999999</v>
      </c>
      <c r="F19" s="10">
        <v>0.58127747734609303</v>
      </c>
      <c r="G19" s="11">
        <v>0.56885383976024495</v>
      </c>
      <c r="H19" s="11">
        <v>0.59465341161811303</v>
      </c>
      <c r="I19" s="11">
        <v>0.58158947480457601</v>
      </c>
      <c r="J19" s="11">
        <v>1.9011791167020901E-2</v>
      </c>
      <c r="K19" s="11">
        <v>0.29586408546118498</v>
      </c>
      <c r="L19" s="11">
        <v>0.28944705071784799</v>
      </c>
      <c r="M19" s="11">
        <v>0.30267071298155201</v>
      </c>
      <c r="N19" s="11">
        <v>0.29590680460744501</v>
      </c>
      <c r="O19" s="11">
        <v>9.6697897179207903E-3</v>
      </c>
      <c r="P19" s="11">
        <v>0.119193076814923</v>
      </c>
      <c r="Q19" s="11">
        <v>0.105226427306832</v>
      </c>
      <c r="R19" s="11">
        <v>0.136865045422816</v>
      </c>
      <c r="S19" s="11">
        <v>0.121523634187088</v>
      </c>
      <c r="T19" s="11">
        <v>2.23969247673543E-2</v>
      </c>
      <c r="U19" s="9">
        <v>2.65</v>
      </c>
      <c r="V19" s="9"/>
      <c r="W19" s="11">
        <v>0.181399999999978</v>
      </c>
      <c r="X19" s="9"/>
      <c r="Y19" s="9"/>
      <c r="Z19" s="9"/>
      <c r="AA19" s="9"/>
      <c r="AB19" s="9"/>
    </row>
    <row r="20" spans="1:28" x14ac:dyDescent="0.25">
      <c r="A20" s="9" t="s">
        <v>35</v>
      </c>
      <c r="B20" s="9">
        <v>370.90999999999997</v>
      </c>
      <c r="C20" s="9" t="s">
        <v>38</v>
      </c>
      <c r="D20" s="10">
        <v>0.63068199999999996</v>
      </c>
      <c r="E20" s="10">
        <v>0.20599999999999999</v>
      </c>
      <c r="F20" s="10">
        <v>0.33400571721820399</v>
      </c>
      <c r="G20" s="11">
        <v>0.3278061671952</v>
      </c>
      <c r="H20" s="11">
        <v>0.34070470898153898</v>
      </c>
      <c r="I20" s="11">
        <v>0.334219340886515</v>
      </c>
      <c r="J20" s="11">
        <v>9.3347052592801707E-3</v>
      </c>
      <c r="K20" s="11">
        <v>0.57230734717984999</v>
      </c>
      <c r="L20" s="11">
        <v>0.56122209750517604</v>
      </c>
      <c r="M20" s="11">
        <v>0.58325690358083304</v>
      </c>
      <c r="N20" s="11">
        <v>0.57219172783382899</v>
      </c>
      <c r="O20" s="11">
        <v>1.5941100630081698E-2</v>
      </c>
      <c r="P20" s="11">
        <v>9.0887052425004194E-2</v>
      </c>
      <c r="Q20" s="11">
        <v>7.9915321218048799E-2</v>
      </c>
      <c r="R20" s="11">
        <v>0.105021770361829</v>
      </c>
      <c r="S20" s="11">
        <v>9.3022354325617201E-2</v>
      </c>
      <c r="T20" s="11">
        <v>1.7164212534599502E-2</v>
      </c>
      <c r="U20" s="9">
        <v>2.65</v>
      </c>
      <c r="V20" s="9"/>
      <c r="W20" s="11">
        <v>0.20699999999999899</v>
      </c>
      <c r="X20" s="9"/>
      <c r="Y20" s="9"/>
      <c r="Z20" s="9"/>
      <c r="AA20" s="9"/>
      <c r="AB20" s="9"/>
    </row>
    <row r="21" spans="1:28" x14ac:dyDescent="0.25">
      <c r="A21" s="9" t="s">
        <v>35</v>
      </c>
      <c r="B21" s="9">
        <v>371.12</v>
      </c>
      <c r="C21" s="9" t="s">
        <v>38</v>
      </c>
      <c r="D21" s="10">
        <v>0.79294600000000004</v>
      </c>
      <c r="E21" s="10">
        <v>0.54</v>
      </c>
      <c r="F21" s="10">
        <v>0.15144364240698899</v>
      </c>
      <c r="G21" s="11">
        <v>0.13515139102305601</v>
      </c>
      <c r="H21" s="11">
        <v>0.161235888074762</v>
      </c>
      <c r="I21" s="11">
        <v>0.14690006076294401</v>
      </c>
      <c r="J21" s="11">
        <v>1.7797339284948501E-2</v>
      </c>
      <c r="K21" s="11">
        <v>0.58254191620862905</v>
      </c>
      <c r="L21" s="11">
        <v>0.51961739377393301</v>
      </c>
      <c r="M21" s="11">
        <v>0.62027352331612795</v>
      </c>
      <c r="N21" s="11">
        <v>0.56512489809450595</v>
      </c>
      <c r="O21" s="11">
        <v>6.8419706929745305E-2</v>
      </c>
      <c r="P21" s="11">
        <v>0.26554054172255198</v>
      </c>
      <c r="Q21" s="11">
        <v>0.214192335325115</v>
      </c>
      <c r="R21" s="11">
        <v>0.346976791920592</v>
      </c>
      <c r="S21" s="11">
        <v>0.28804087528614097</v>
      </c>
      <c r="T21" s="11">
        <v>8.53358322316842E-2</v>
      </c>
      <c r="U21" s="9">
        <v>2.65</v>
      </c>
      <c r="V21" s="9"/>
      <c r="W21" s="11">
        <v>0.54000000000003101</v>
      </c>
      <c r="X21" s="9"/>
      <c r="Y21" s="9"/>
      <c r="Z21" s="9"/>
      <c r="AA21" s="9"/>
      <c r="AB21" s="9"/>
    </row>
    <row r="22" spans="1:28" x14ac:dyDescent="0.25">
      <c r="A22" s="9" t="s">
        <v>35</v>
      </c>
      <c r="B22" s="9">
        <v>371.31</v>
      </c>
      <c r="C22" s="9" t="s">
        <v>38</v>
      </c>
      <c r="D22" s="10">
        <v>0.40526800000000002</v>
      </c>
      <c r="E22" s="10">
        <v>0.53080000000000005</v>
      </c>
      <c r="F22" s="10">
        <v>0.29871592137861303</v>
      </c>
      <c r="G22" s="11">
        <v>0.24432383573723501</v>
      </c>
      <c r="H22" s="11">
        <v>0.337470507004827</v>
      </c>
      <c r="I22" s="11">
        <v>0.28831658097629298</v>
      </c>
      <c r="J22" s="11">
        <v>5.67584582148285E-2</v>
      </c>
      <c r="K22" s="11">
        <v>0.203835743036688</v>
      </c>
      <c r="L22" s="11">
        <v>0.166895493496099</v>
      </c>
      <c r="M22" s="11">
        <v>0.23037053324237999</v>
      </c>
      <c r="N22" s="11">
        <v>0.19677602382452899</v>
      </c>
      <c r="O22" s="11">
        <v>3.8732923884218597E-2</v>
      </c>
      <c r="P22" s="11">
        <v>0.49655648285512299</v>
      </c>
      <c r="Q22" s="11">
        <v>0.43041175181688401</v>
      </c>
      <c r="R22" s="11">
        <v>0.587354266455973</v>
      </c>
      <c r="S22" s="11">
        <v>0.51485428785261</v>
      </c>
      <c r="T22" s="11">
        <v>9.6300451588966204E-2</v>
      </c>
      <c r="U22" s="9">
        <v>2.65</v>
      </c>
      <c r="V22" s="9"/>
      <c r="W22" s="11">
        <v>0.53079999999998495</v>
      </c>
      <c r="X22" s="9"/>
      <c r="Y22" s="9"/>
      <c r="Z22" s="9"/>
      <c r="AA22" s="9"/>
      <c r="AB22" s="9"/>
    </row>
    <row r="23" spans="1:28" x14ac:dyDescent="0.25">
      <c r="A23" s="9" t="s">
        <v>35</v>
      </c>
      <c r="B23" s="9">
        <v>371.52</v>
      </c>
      <c r="C23" s="9" t="s">
        <v>38</v>
      </c>
      <c r="D23" s="10">
        <v>0.54571899999999995</v>
      </c>
      <c r="E23" s="10">
        <v>0.62</v>
      </c>
      <c r="F23" s="10">
        <v>0.19964389591245901</v>
      </c>
      <c r="G23" s="11">
        <v>0.137942835237261</v>
      </c>
      <c r="H23" s="11">
        <v>0.24004601526917899</v>
      </c>
      <c r="I23" s="11">
        <v>0.18492265656530499</v>
      </c>
      <c r="J23" s="11">
        <v>6.3545894057381799E-2</v>
      </c>
      <c r="K23" s="11">
        <v>0.24056508174416</v>
      </c>
      <c r="L23" s="11">
        <v>0.16614325465808</v>
      </c>
      <c r="M23" s="11">
        <v>0.28936546559735299</v>
      </c>
      <c r="N23" s="11">
        <v>0.22260018276020199</v>
      </c>
      <c r="O23" s="11">
        <v>7.64857657434206E-2</v>
      </c>
      <c r="P23" s="11">
        <v>0.55808981498995802</v>
      </c>
      <c r="Q23" s="11">
        <v>0.46804983769041503</v>
      </c>
      <c r="R23" s="11">
        <v>0.69748394611129105</v>
      </c>
      <c r="S23" s="11">
        <v>0.59283468198078004</v>
      </c>
      <c r="T23" s="11">
        <v>0.141651452048491</v>
      </c>
      <c r="U23" s="9">
        <v>2.65</v>
      </c>
      <c r="V23" s="9"/>
      <c r="W23" s="11">
        <v>0.62000000000000799</v>
      </c>
      <c r="X23" s="9"/>
      <c r="Y23" s="9"/>
      <c r="Z23" s="9"/>
      <c r="AA23" s="9"/>
      <c r="AB23" s="9"/>
    </row>
    <row r="24" spans="1:28" x14ac:dyDescent="0.25">
      <c r="A24" s="9" t="s">
        <v>35</v>
      </c>
      <c r="B24" s="9">
        <v>371.71999999999997</v>
      </c>
      <c r="C24" s="9" t="s">
        <v>38</v>
      </c>
      <c r="D24" s="10">
        <v>0.70325599999999999</v>
      </c>
      <c r="E24" s="10">
        <v>0.52825</v>
      </c>
      <c r="F24" s="10">
        <v>0.199131260124599</v>
      </c>
      <c r="G24" s="11">
        <v>0.17412589486784399</v>
      </c>
      <c r="H24" s="11">
        <v>0.215185179305487</v>
      </c>
      <c r="I24" s="11">
        <v>0.19299100644141401</v>
      </c>
      <c r="J24" s="11">
        <v>2.63927805252115E-2</v>
      </c>
      <c r="K24" s="11">
        <v>0.47347196536514202</v>
      </c>
      <c r="L24" s="11">
        <v>0.41401331951423298</v>
      </c>
      <c r="M24" s="11">
        <v>0.51142037487360903</v>
      </c>
      <c r="N24" s="11">
        <v>0.458814010050282</v>
      </c>
      <c r="O24" s="11">
        <v>6.2722032060204602E-2</v>
      </c>
      <c r="P24" s="11">
        <v>0.327911287063201</v>
      </c>
      <c r="Q24" s="11">
        <v>0.27011999055029801</v>
      </c>
      <c r="R24" s="11">
        <v>0.413399709280167</v>
      </c>
      <c r="S24" s="11">
        <v>0.34817525336552602</v>
      </c>
      <c r="T24" s="11">
        <v>8.8819066996676896E-2</v>
      </c>
      <c r="U24" s="9">
        <v>2.65</v>
      </c>
      <c r="V24" s="9"/>
      <c r="W24" s="11">
        <v>0.51950000000001295</v>
      </c>
      <c r="X24" s="9"/>
      <c r="Y24" s="9"/>
      <c r="Z24" s="9"/>
      <c r="AA24" s="9"/>
      <c r="AB24" s="9"/>
    </row>
    <row r="25" spans="1:28" x14ac:dyDescent="0.25">
      <c r="A25" s="9" t="s">
        <v>35</v>
      </c>
      <c r="B25" s="9">
        <v>371.95</v>
      </c>
      <c r="C25" s="9" t="s">
        <v>38</v>
      </c>
      <c r="D25" s="10">
        <v>0.96630799999999994</v>
      </c>
      <c r="E25" s="10">
        <v>0.54720000000000002</v>
      </c>
      <c r="F25" s="10">
        <v>3.0710969465423999E-2</v>
      </c>
      <c r="G25" s="11">
        <v>2.96906041252985E-2</v>
      </c>
      <c r="H25" s="11">
        <v>3.1599134175693003E-2</v>
      </c>
      <c r="I25" s="11">
        <v>3.0641463146747601E-2</v>
      </c>
      <c r="J25" s="11">
        <v>1.3552529011567501E-3</v>
      </c>
      <c r="K25" s="11">
        <v>0.904576895409547</v>
      </c>
      <c r="L25" s="11">
        <v>0.88074987828772799</v>
      </c>
      <c r="M25" s="11">
        <v>0.93229831532233598</v>
      </c>
      <c r="N25" s="11">
        <v>0.90388058429636398</v>
      </c>
      <c r="O25" s="11">
        <v>3.6788762161941997E-2</v>
      </c>
      <c r="P25" s="11">
        <v>5.65538479412213E-2</v>
      </c>
      <c r="Q25" s="11">
        <v>4.3099807887961097E-2</v>
      </c>
      <c r="R25" s="11">
        <v>8.2132806164995201E-2</v>
      </c>
      <c r="S25" s="11">
        <v>6.5775311784138896E-2</v>
      </c>
      <c r="T25" s="11">
        <v>2.7927170021883399E-2</v>
      </c>
      <c r="U25" s="9">
        <v>2.65</v>
      </c>
      <c r="V25" s="9"/>
      <c r="W25" s="11">
        <v>0.54720000000000601</v>
      </c>
      <c r="X25" s="9"/>
      <c r="Y25" s="9"/>
      <c r="Z25" s="9"/>
      <c r="AA25" s="9"/>
      <c r="AB25" s="9"/>
    </row>
    <row r="26" spans="1:28" x14ac:dyDescent="0.25">
      <c r="A26" s="9" t="s">
        <v>35</v>
      </c>
      <c r="B26" s="9">
        <v>372.14</v>
      </c>
      <c r="C26" s="9" t="s">
        <v>38</v>
      </c>
      <c r="D26" s="10">
        <v>0.79194699999999996</v>
      </c>
      <c r="E26" s="10">
        <v>0.55600000000000005</v>
      </c>
      <c r="F26" s="10">
        <v>0.148366171391832</v>
      </c>
      <c r="G26" s="11">
        <v>0.129562580151727</v>
      </c>
      <c r="H26" s="11">
        <v>0.15912156011345999</v>
      </c>
      <c r="I26" s="11">
        <v>0.14304192097410201</v>
      </c>
      <c r="J26" s="11">
        <v>1.9916603127775E-2</v>
      </c>
      <c r="K26" s="11">
        <v>0.56765449355583197</v>
      </c>
      <c r="L26" s="11">
        <v>0.49669919925581701</v>
      </c>
      <c r="M26" s="11">
        <v>0.60954227646854997</v>
      </c>
      <c r="N26" s="11">
        <v>0.54693816609983403</v>
      </c>
      <c r="O26" s="11">
        <v>7.6110531014181401E-2</v>
      </c>
      <c r="P26" s="11">
        <v>0.284118500652349</v>
      </c>
      <c r="Q26" s="11">
        <v>0.227996916317763</v>
      </c>
      <c r="R26" s="11">
        <v>0.37502155918033497</v>
      </c>
      <c r="S26" s="11">
        <v>0.31013257344856099</v>
      </c>
      <c r="T26" s="11">
        <v>9.5461678056232901E-2</v>
      </c>
      <c r="U26" s="9">
        <v>2.65</v>
      </c>
      <c r="V26" s="9"/>
      <c r="W26" s="11">
        <v>0.55600000000001804</v>
      </c>
      <c r="X26" s="9"/>
      <c r="Y26" s="9"/>
      <c r="Z26" s="9"/>
      <c r="AA26" s="9"/>
      <c r="AB26" s="9"/>
    </row>
    <row r="27" spans="1:28" x14ac:dyDescent="0.25">
      <c r="A27" s="9" t="s">
        <v>35</v>
      </c>
      <c r="B27" s="9">
        <v>372.14</v>
      </c>
      <c r="C27" s="9" t="s">
        <v>38</v>
      </c>
      <c r="D27" s="10">
        <v>0.88172099999999998</v>
      </c>
      <c r="E27" s="10">
        <v>0.55600000000000005</v>
      </c>
      <c r="F27" s="10">
        <v>9.5692468173221606E-2</v>
      </c>
      <c r="G27" s="11">
        <v>8.7946684631892397E-2</v>
      </c>
      <c r="H27" s="11">
        <v>0.10017954083771501</v>
      </c>
      <c r="I27" s="11">
        <v>9.3217053289047003E-2</v>
      </c>
      <c r="J27" s="11">
        <v>9.0814278724271301E-3</v>
      </c>
      <c r="K27" s="11">
        <v>0.71990845273253101</v>
      </c>
      <c r="L27" s="11">
        <v>0.65983090721806803</v>
      </c>
      <c r="M27" s="11">
        <v>0.75235127173138605</v>
      </c>
      <c r="N27" s="11">
        <v>0.70042447990315004</v>
      </c>
      <c r="O27" s="11">
        <v>6.8100468614959594E-2</v>
      </c>
      <c r="P27" s="11">
        <v>0.18375063494801</v>
      </c>
      <c r="Q27" s="11">
        <v>0.143345808196605</v>
      </c>
      <c r="R27" s="11">
        <v>0.254650823861159</v>
      </c>
      <c r="S27" s="11">
        <v>0.20654491163368999</v>
      </c>
      <c r="T27" s="11">
        <v>7.5039713497131899E-2</v>
      </c>
      <c r="U27" s="9">
        <v>2.65</v>
      </c>
      <c r="V27" s="9"/>
      <c r="W27" s="11">
        <v>0.55600000000001804</v>
      </c>
      <c r="X27" s="9"/>
      <c r="Y27" s="9"/>
      <c r="Z27" s="9"/>
      <c r="AA27" s="9"/>
      <c r="AB27" s="9"/>
    </row>
    <row r="28" spans="1:28" x14ac:dyDescent="0.25">
      <c r="A28" s="9" t="s">
        <v>35</v>
      </c>
      <c r="B28" s="9">
        <v>372.28999999999996</v>
      </c>
      <c r="C28" s="9" t="s">
        <v>38</v>
      </c>
      <c r="D28" s="10">
        <v>0.88589399999999996</v>
      </c>
      <c r="E28" s="10">
        <v>0.46935300000000002</v>
      </c>
      <c r="F28" s="10">
        <v>9.9128923590012005E-2</v>
      </c>
      <c r="G28" s="11">
        <v>9.5271288906516205E-2</v>
      </c>
      <c r="H28" s="11">
        <v>0.102335111927861</v>
      </c>
      <c r="I28" s="11">
        <v>9.8596448084920602E-2</v>
      </c>
      <c r="J28" s="11">
        <v>4.8336486768208401E-3</v>
      </c>
      <c r="K28" s="11">
        <v>0.776105979558671</v>
      </c>
      <c r="L28" s="11">
        <v>0.74620989712917696</v>
      </c>
      <c r="M28" s="11">
        <v>0.80099262586155195</v>
      </c>
      <c r="N28" s="11">
        <v>0.77179866944446796</v>
      </c>
      <c r="O28" s="11">
        <v>3.7565719060929502E-2</v>
      </c>
      <c r="P28" s="11">
        <v>0.120474590546083</v>
      </c>
      <c r="Q28" s="11">
        <v>9.8029870284881304E-2</v>
      </c>
      <c r="R28" s="11">
        <v>0.15576332490917599</v>
      </c>
      <c r="S28" s="11">
        <v>0.129676054100577</v>
      </c>
      <c r="T28" s="11">
        <v>3.6758051043410199E-2</v>
      </c>
      <c r="U28" s="9">
        <v>2.65</v>
      </c>
      <c r="V28" s="9"/>
      <c r="W28" s="11">
        <v>0.46688235294119101</v>
      </c>
      <c r="X28" s="9"/>
      <c r="Y28" s="9"/>
      <c r="Z28" s="9"/>
      <c r="AA28" s="9"/>
      <c r="AB28" s="9"/>
    </row>
    <row r="29" spans="1:28" x14ac:dyDescent="0.25">
      <c r="A29" s="9" t="s">
        <v>35</v>
      </c>
      <c r="B29" s="9">
        <v>372.69</v>
      </c>
      <c r="C29" s="9" t="s">
        <v>38</v>
      </c>
      <c r="D29" s="10">
        <v>0.90363099999999996</v>
      </c>
      <c r="E29" s="10">
        <v>0.38540000000000002</v>
      </c>
      <c r="F29" s="10">
        <v>8.8328424737876596E-2</v>
      </c>
      <c r="G29" s="11">
        <v>8.6416757491369706E-2</v>
      </c>
      <c r="H29" s="11">
        <v>9.0711456171203603E-2</v>
      </c>
      <c r="I29" s="11">
        <v>8.84792377928484E-2</v>
      </c>
      <c r="J29" s="11">
        <v>2.8704009265501E-3</v>
      </c>
      <c r="K29" s="11">
        <v>0.83706968088571498</v>
      </c>
      <c r="L29" s="11">
        <v>0.81879967906774698</v>
      </c>
      <c r="M29" s="11">
        <v>0.85903897319387701</v>
      </c>
      <c r="N29" s="11">
        <v>0.837770219371608</v>
      </c>
      <c r="O29" s="11">
        <v>2.6596594216374898E-2</v>
      </c>
      <c r="P29" s="11">
        <v>7.01721943242265E-2</v>
      </c>
      <c r="Q29" s="11">
        <v>5.8852479444165898E-2</v>
      </c>
      <c r="R29" s="11">
        <v>8.6580514805966194E-2</v>
      </c>
      <c r="S29" s="11">
        <v>7.3826329505506105E-2</v>
      </c>
      <c r="T29" s="11">
        <v>1.7720025086649601E-2</v>
      </c>
      <c r="U29" s="9">
        <v>2.65</v>
      </c>
      <c r="V29" s="9"/>
      <c r="W29" s="11">
        <v>0.38539999999998797</v>
      </c>
      <c r="X29" s="9"/>
      <c r="Y29" s="9"/>
      <c r="Z29" s="9"/>
      <c r="AA29" s="9"/>
      <c r="AB29" s="9"/>
    </row>
    <row r="30" spans="1:28" x14ac:dyDescent="0.25">
      <c r="A30" s="9" t="s">
        <v>35</v>
      </c>
      <c r="B30" s="9">
        <v>373.07</v>
      </c>
      <c r="C30" s="9" t="s">
        <v>38</v>
      </c>
      <c r="D30" s="10">
        <v>1</v>
      </c>
      <c r="E30" s="10">
        <v>0.52400000000000002</v>
      </c>
      <c r="F30" s="10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0.99933260088138798</v>
      </c>
      <c r="L30" s="11">
        <v>0.97493669106585801</v>
      </c>
      <c r="M30" s="11">
        <v>1.02610902137738</v>
      </c>
      <c r="N30" s="11">
        <v>1.0003629621791199</v>
      </c>
      <c r="O30" s="11">
        <v>2.9220190752342601E-2</v>
      </c>
      <c r="P30" s="11">
        <v>6.5605003042825697E-6</v>
      </c>
      <c r="Q30" s="11">
        <v>1.4104488634535201E-6</v>
      </c>
      <c r="R30" s="11">
        <v>1.43902303304726E-5</v>
      </c>
      <c r="S30" s="11">
        <v>1.02533667452943E-5</v>
      </c>
      <c r="T30" s="11">
        <v>1.1834552344764201E-5</v>
      </c>
      <c r="U30" s="9">
        <v>2.65</v>
      </c>
      <c r="V30" s="9"/>
      <c r="W30" s="11">
        <v>0.52400000000000901</v>
      </c>
      <c r="X30" s="9"/>
      <c r="Y30" s="9"/>
      <c r="Z30" s="9"/>
      <c r="AA30" s="9"/>
      <c r="AB30" s="9"/>
    </row>
    <row r="31" spans="1:28" x14ac:dyDescent="0.25">
      <c r="A31" s="9" t="s">
        <v>35</v>
      </c>
      <c r="B31" s="9">
        <v>373.28999999999996</v>
      </c>
      <c r="C31" s="9" t="s">
        <v>38</v>
      </c>
      <c r="D31" s="10">
        <v>0.88243400000000005</v>
      </c>
      <c r="E31" s="10">
        <v>0.463032</v>
      </c>
      <c r="F31" s="10">
        <v>0.10218122359118199</v>
      </c>
      <c r="G31" s="11">
        <v>9.8298065166997795E-2</v>
      </c>
      <c r="H31" s="11">
        <v>0.10545737655555</v>
      </c>
      <c r="I31" s="11">
        <v>0.101680174961654</v>
      </c>
      <c r="J31" s="11">
        <v>4.8867505864727797E-3</v>
      </c>
      <c r="K31" s="11">
        <v>0.77321452210893804</v>
      </c>
      <c r="L31" s="11">
        <v>0.74439061291340802</v>
      </c>
      <c r="M31" s="11">
        <v>0.797760792910304</v>
      </c>
      <c r="N31" s="11">
        <v>0.76930894336594502</v>
      </c>
      <c r="O31" s="11">
        <v>3.6710947117394699E-2</v>
      </c>
      <c r="P31" s="11">
        <v>0.120275403848407</v>
      </c>
      <c r="Q31" s="11">
        <v>9.8156749120381401E-2</v>
      </c>
      <c r="R31" s="11">
        <v>0.15463889324898999</v>
      </c>
      <c r="S31" s="11">
        <v>0.12907055592969599</v>
      </c>
      <c r="T31" s="11">
        <v>3.5868576088675302E-2</v>
      </c>
      <c r="U31" s="9">
        <v>2.65</v>
      </c>
      <c r="V31" s="9"/>
      <c r="W31" s="11">
        <v>0.46370967741935198</v>
      </c>
      <c r="X31" s="9"/>
      <c r="Y31" s="9"/>
      <c r="Z31" s="9"/>
      <c r="AA31" s="9"/>
      <c r="AB31" s="9"/>
    </row>
    <row r="32" spans="1:28" x14ac:dyDescent="0.25">
      <c r="A32" s="9" t="s">
        <v>35</v>
      </c>
      <c r="B32" s="9">
        <v>373.49</v>
      </c>
      <c r="C32" s="9" t="s">
        <v>38</v>
      </c>
      <c r="D32" s="10">
        <v>0.803207</v>
      </c>
      <c r="E32" s="10">
        <v>0.47725800000000002</v>
      </c>
      <c r="F32" s="10">
        <v>0.157043703622056</v>
      </c>
      <c r="G32" s="11">
        <v>0.14691632363943599</v>
      </c>
      <c r="H32" s="11">
        <v>0.16355126132439499</v>
      </c>
      <c r="I32" s="11">
        <v>0.154689997851468</v>
      </c>
      <c r="J32" s="11">
        <v>1.12823607244413E-2</v>
      </c>
      <c r="K32" s="11">
        <v>0.64457230585257297</v>
      </c>
      <c r="L32" s="11">
        <v>0.60141666075898004</v>
      </c>
      <c r="M32" s="11">
        <v>0.67022467310790501</v>
      </c>
      <c r="N32" s="11">
        <v>0.63437469127790802</v>
      </c>
      <c r="O32" s="11">
        <v>4.6197197647327798E-2</v>
      </c>
      <c r="P32" s="11">
        <v>0.19819126178232499</v>
      </c>
      <c r="Q32" s="11">
        <v>0.16300733676231699</v>
      </c>
      <c r="R32" s="11">
        <v>0.250810744890546</v>
      </c>
      <c r="S32" s="11">
        <v>0.21088409177526399</v>
      </c>
      <c r="T32" s="11">
        <v>5.5053307529706899E-2</v>
      </c>
      <c r="U32" s="9">
        <v>2.65</v>
      </c>
      <c r="V32" s="9"/>
      <c r="W32" s="11">
        <v>0.47725806451612601</v>
      </c>
      <c r="X32" s="9"/>
      <c r="Y32" s="9"/>
      <c r="Z32" s="9"/>
      <c r="AA32" s="9"/>
      <c r="AB32" s="9"/>
    </row>
    <row r="33" spans="1:28" x14ac:dyDescent="0.25">
      <c r="A33" s="9" t="s">
        <v>35</v>
      </c>
      <c r="B33" s="9">
        <v>373.69</v>
      </c>
      <c r="C33" s="9" t="s">
        <v>38</v>
      </c>
      <c r="D33" s="10">
        <v>0.971831</v>
      </c>
      <c r="E33" s="10">
        <v>0.49080600000000002</v>
      </c>
      <c r="F33" s="10">
        <v>2.6190513933728E-2</v>
      </c>
      <c r="G33" s="11">
        <v>2.5464781705422601E-2</v>
      </c>
      <c r="H33" s="11">
        <v>2.6892781289687001E-2</v>
      </c>
      <c r="I33" s="11">
        <v>2.61940152150371E-2</v>
      </c>
      <c r="J33" s="11">
        <v>9.8208468858210609E-4</v>
      </c>
      <c r="K33" s="11">
        <v>0.93336446874716095</v>
      </c>
      <c r="L33" s="11">
        <v>0.911398002736998</v>
      </c>
      <c r="M33" s="11">
        <v>0.95868925227683099</v>
      </c>
      <c r="N33" s="11">
        <v>0.93469057688309398</v>
      </c>
      <c r="O33" s="11">
        <v>2.9140017150755301E-2</v>
      </c>
      <c r="P33" s="11">
        <v>3.5545134683759999E-2</v>
      </c>
      <c r="Q33" s="11">
        <v>2.81442613017325E-2</v>
      </c>
      <c r="R33" s="11">
        <v>4.8118207975753599E-2</v>
      </c>
      <c r="S33" s="11">
        <v>3.9401796082147299E-2</v>
      </c>
      <c r="T33" s="11">
        <v>1.34967103690304E-2</v>
      </c>
      <c r="U33" s="9">
        <v>2.65</v>
      </c>
      <c r="V33" s="9"/>
      <c r="W33" s="11">
        <v>0.49080645161290298</v>
      </c>
      <c r="X33" s="9"/>
      <c r="Y33" s="9"/>
      <c r="Z33" s="9"/>
      <c r="AA33" s="9"/>
      <c r="AB33" s="9"/>
    </row>
    <row r="34" spans="1:28" x14ac:dyDescent="0.25">
      <c r="A34" s="9" t="s">
        <v>35</v>
      </c>
      <c r="B34" s="9">
        <v>373.78999999999996</v>
      </c>
      <c r="C34" s="9" t="s">
        <v>38</v>
      </c>
      <c r="D34" s="10">
        <v>0.83454600000000001</v>
      </c>
      <c r="E34" s="10">
        <v>0.49690299999999998</v>
      </c>
      <c r="F34" s="10">
        <v>0.133740812842534</v>
      </c>
      <c r="G34" s="11">
        <v>0.12502211102071001</v>
      </c>
      <c r="H34" s="11">
        <v>0.13917620398530001</v>
      </c>
      <c r="I34" s="11">
        <v>0.13157423418602399</v>
      </c>
      <c r="J34" s="11">
        <v>9.8304045559387005E-3</v>
      </c>
      <c r="K34" s="11">
        <v>0.67849827247842298</v>
      </c>
      <c r="L34" s="11">
        <v>0.63337641608379003</v>
      </c>
      <c r="M34" s="11">
        <v>0.70586165859748196</v>
      </c>
      <c r="N34" s="11">
        <v>0.66742433216299801</v>
      </c>
      <c r="O34" s="11">
        <v>4.9770753325952502E-2</v>
      </c>
      <c r="P34" s="11">
        <v>0.18682484989957199</v>
      </c>
      <c r="Q34" s="11">
        <v>0.15164531954656499</v>
      </c>
      <c r="R34" s="11">
        <v>0.24131894960446201</v>
      </c>
      <c r="S34" s="11">
        <v>0.20101944655791601</v>
      </c>
      <c r="T34" s="11">
        <v>5.70009223362812E-2</v>
      </c>
      <c r="U34" s="9">
        <v>2.65</v>
      </c>
      <c r="V34" s="9"/>
      <c r="W34" s="11">
        <v>0.49758064516128803</v>
      </c>
      <c r="X34" s="9"/>
      <c r="Y34" s="9"/>
      <c r="Z34" s="9"/>
      <c r="AA34" s="9"/>
      <c r="AB34" s="9"/>
    </row>
    <row r="35" spans="1:28" x14ac:dyDescent="0.25">
      <c r="A35" s="9" t="s">
        <v>35</v>
      </c>
      <c r="B35" s="9">
        <v>373.99</v>
      </c>
      <c r="C35" s="9" t="s">
        <v>38</v>
      </c>
      <c r="D35" s="10">
        <v>0.75878999999999996</v>
      </c>
      <c r="E35" s="10">
        <v>0.54059999999999997</v>
      </c>
      <c r="F35" s="10">
        <v>0.16902772528624499</v>
      </c>
      <c r="G35" s="11">
        <v>0.14856019991680899</v>
      </c>
      <c r="H35" s="11">
        <v>0.18150578794387801</v>
      </c>
      <c r="I35" s="11">
        <v>0.163534442545686</v>
      </c>
      <c r="J35" s="11">
        <v>2.1830328262152799E-2</v>
      </c>
      <c r="K35" s="11">
        <v>0.53411713250481396</v>
      </c>
      <c r="L35" s="11">
        <v>0.46907069285013597</v>
      </c>
      <c r="M35" s="11">
        <v>0.57390336066372105</v>
      </c>
      <c r="N35" s="11">
        <v>0.51643936396622403</v>
      </c>
      <c r="O35" s="11">
        <v>6.8905442859148694E-2</v>
      </c>
      <c r="P35" s="11">
        <v>0.29737005588168403</v>
      </c>
      <c r="Q35" s="11">
        <v>0.241813391208961</v>
      </c>
      <c r="R35" s="11">
        <v>0.38377504912878202</v>
      </c>
      <c r="S35" s="11">
        <v>0.32007170058826701</v>
      </c>
      <c r="T35" s="11">
        <v>9.0215626733634202E-2</v>
      </c>
      <c r="U35" s="9">
        <v>2.65</v>
      </c>
      <c r="V35" s="9"/>
      <c r="W35" s="11">
        <v>0.54059999999998198</v>
      </c>
      <c r="X35" s="9"/>
      <c r="Y35" s="9"/>
      <c r="Z35" s="9"/>
      <c r="AA35" s="9"/>
      <c r="AB35" s="9"/>
    </row>
    <row r="36" spans="1:28" x14ac:dyDescent="0.25">
      <c r="A36" s="9" t="s">
        <v>35</v>
      </c>
      <c r="B36" s="9">
        <v>374.19</v>
      </c>
      <c r="C36" s="9" t="s">
        <v>38</v>
      </c>
      <c r="D36" s="10">
        <v>0.77055899999999999</v>
      </c>
      <c r="E36" s="10">
        <v>0.59126699999999999</v>
      </c>
      <c r="F36" s="10">
        <v>0.14891068425403201</v>
      </c>
      <c r="G36" s="11">
        <v>0.121247979488142</v>
      </c>
      <c r="H36" s="11">
        <v>0.164467271871055</v>
      </c>
      <c r="I36" s="11">
        <v>0.14066906064124399</v>
      </c>
      <c r="J36" s="11">
        <v>2.8573096143069798E-2</v>
      </c>
      <c r="K36" s="11">
        <v>0.50172757950911095</v>
      </c>
      <c r="L36" s="11">
        <v>0.409783307220144</v>
      </c>
      <c r="M36" s="11">
        <v>0.55374230189602103</v>
      </c>
      <c r="N36" s="11">
        <v>0.47435425421861799</v>
      </c>
      <c r="O36" s="11">
        <v>9.6321083510003597E-2</v>
      </c>
      <c r="P36" s="11">
        <v>0.34843496364418503</v>
      </c>
      <c r="Q36" s="11">
        <v>0.27867240781259001</v>
      </c>
      <c r="R36" s="11">
        <v>0.46805296313703798</v>
      </c>
      <c r="S36" s="11">
        <v>0.38521828624325499</v>
      </c>
      <c r="T36" s="11">
        <v>0.12516394290393901</v>
      </c>
      <c r="U36" s="9">
        <v>2.65</v>
      </c>
      <c r="V36" s="9"/>
      <c r="W36" s="11">
        <v>0.59126666666667105</v>
      </c>
      <c r="X36" s="9"/>
      <c r="Y36" s="9"/>
      <c r="Z36" s="9"/>
      <c r="AA36" s="9"/>
      <c r="AB36" s="9"/>
    </row>
    <row r="37" spans="1:28" x14ac:dyDescent="0.25">
      <c r="A37" s="9" t="s">
        <v>35</v>
      </c>
      <c r="B37" s="9">
        <v>374.39</v>
      </c>
      <c r="C37" s="9" t="s">
        <v>38</v>
      </c>
      <c r="D37" s="10">
        <v>0.92416500000000001</v>
      </c>
      <c r="E37" s="10">
        <v>0.53393299999999999</v>
      </c>
      <c r="F37" s="10">
        <v>6.6104593349216006E-2</v>
      </c>
      <c r="G37" s="11">
        <v>6.2987004215815198E-2</v>
      </c>
      <c r="H37" s="11">
        <v>6.8448062577334101E-2</v>
      </c>
      <c r="I37" s="11">
        <v>6.54651479608378E-2</v>
      </c>
      <c r="J37" s="11">
        <v>3.9012287913989998E-3</v>
      </c>
      <c r="K37" s="11">
        <v>0.81610576746186902</v>
      </c>
      <c r="L37" s="11">
        <v>0.77793551821626605</v>
      </c>
      <c r="M37" s="11">
        <v>0.84468799539955197</v>
      </c>
      <c r="N37" s="11">
        <v>0.80774148429779202</v>
      </c>
      <c r="O37" s="11">
        <v>4.7664785974735002E-2</v>
      </c>
      <c r="P37" s="11">
        <v>0.112751257193187</v>
      </c>
      <c r="Q37" s="11">
        <v>8.7946108712335394E-2</v>
      </c>
      <c r="R37" s="11">
        <v>0.15653626373495599</v>
      </c>
      <c r="S37" s="11">
        <v>0.12699843527273399</v>
      </c>
      <c r="T37" s="11">
        <v>4.6460225526746099E-2</v>
      </c>
      <c r="U37" s="9">
        <v>2.65</v>
      </c>
      <c r="V37" s="9"/>
      <c r="W37" s="11">
        <v>0.53393333333333803</v>
      </c>
      <c r="X37" s="9"/>
      <c r="Y37" s="9"/>
      <c r="Z37" s="9"/>
      <c r="AA37" s="9"/>
      <c r="AB37" s="9"/>
    </row>
    <row r="38" spans="1:28" x14ac:dyDescent="0.25">
      <c r="A38" s="9" t="s">
        <v>35</v>
      </c>
      <c r="B38" s="9">
        <v>374.57</v>
      </c>
      <c r="C38" s="9" t="s">
        <v>38</v>
      </c>
      <c r="D38" s="10">
        <v>0.85214100000000004</v>
      </c>
      <c r="E38" s="10">
        <v>0.48233300000000001</v>
      </c>
      <c r="F38" s="10">
        <v>0.123120478443137</v>
      </c>
      <c r="G38" s="11">
        <v>0.11659237397550699</v>
      </c>
      <c r="H38" s="11">
        <v>0.12770529765713401</v>
      </c>
      <c r="I38" s="11">
        <v>0.12181756935827601</v>
      </c>
      <c r="J38" s="11">
        <v>7.62140269678267E-3</v>
      </c>
      <c r="K38" s="11">
        <v>0.71457841977214898</v>
      </c>
      <c r="L38" s="11">
        <v>0.67488357410652999</v>
      </c>
      <c r="M38" s="11">
        <v>0.74009191748580505</v>
      </c>
      <c r="N38" s="11">
        <v>0.70652163076540198</v>
      </c>
      <c r="O38" s="11">
        <v>4.4068177135284603E-2</v>
      </c>
      <c r="P38" s="11">
        <v>0.15979074260159001</v>
      </c>
      <c r="Q38" s="11">
        <v>0.13016285693770899</v>
      </c>
      <c r="R38" s="11">
        <v>0.20560739784444401</v>
      </c>
      <c r="S38" s="11">
        <v>0.171684816718644</v>
      </c>
      <c r="T38" s="11">
        <v>4.8118702759675301E-2</v>
      </c>
      <c r="U38" s="9">
        <v>2.65</v>
      </c>
      <c r="V38" s="9"/>
      <c r="W38" s="11">
        <v>0.482333333333333</v>
      </c>
      <c r="X38" s="9"/>
      <c r="Y38" s="9"/>
      <c r="Z38" s="9"/>
      <c r="AA38" s="9"/>
      <c r="AB38" s="9"/>
    </row>
    <row r="39" spans="1:28" x14ac:dyDescent="0.25">
      <c r="A39" s="9" t="s">
        <v>35</v>
      </c>
      <c r="B39" s="9">
        <v>374.78999999999996</v>
      </c>
      <c r="C39" s="9" t="s">
        <v>38</v>
      </c>
      <c r="D39" s="10">
        <v>0.63653300000000002</v>
      </c>
      <c r="E39" s="10">
        <v>0.42966700000000002</v>
      </c>
      <c r="F39" s="10">
        <v>0.267012956136845</v>
      </c>
      <c r="G39" s="11">
        <v>0.24720430432683599</v>
      </c>
      <c r="H39" s="11">
        <v>0.28034979101931301</v>
      </c>
      <c r="I39" s="11">
        <v>0.26311727487427899</v>
      </c>
      <c r="J39" s="11">
        <v>2.1081726780713801E-2</v>
      </c>
      <c r="K39" s="11">
        <v>0.46861718241421602</v>
      </c>
      <c r="L39" s="11">
        <v>0.434430427185931</v>
      </c>
      <c r="M39" s="11">
        <v>0.49249433518538999</v>
      </c>
      <c r="N39" s="11">
        <v>0.46197933056496798</v>
      </c>
      <c r="O39" s="11">
        <v>3.6994662990538697E-2</v>
      </c>
      <c r="P39" s="11">
        <v>0.26420554410441199</v>
      </c>
      <c r="Q39" s="11">
        <v>0.225604300189822</v>
      </c>
      <c r="R39" s="11">
        <v>0.316997612846115</v>
      </c>
      <c r="S39" s="11">
        <v>0.27460854948129998</v>
      </c>
      <c r="T39" s="11">
        <v>5.6726139047214699E-2</v>
      </c>
      <c r="U39" s="9">
        <v>2.65</v>
      </c>
      <c r="V39" s="9"/>
      <c r="W39" s="11">
        <v>0.43433333333332402</v>
      </c>
      <c r="X39" s="9"/>
      <c r="Y39" s="9"/>
      <c r="Z39" s="9"/>
      <c r="AA39" s="9"/>
      <c r="AB39" s="9"/>
    </row>
    <row r="40" spans="1:28" x14ac:dyDescent="0.25">
      <c r="A40" s="9" t="s">
        <v>35</v>
      </c>
      <c r="B40" s="9">
        <v>374.78999999999996</v>
      </c>
      <c r="C40" s="9" t="s">
        <v>38</v>
      </c>
      <c r="D40" s="10">
        <v>0.70867599999999997</v>
      </c>
      <c r="E40" s="10">
        <v>0.42966700000000002</v>
      </c>
      <c r="F40" s="10">
        <v>0.22549394849285401</v>
      </c>
      <c r="G40" s="11">
        <v>0.21140104271579499</v>
      </c>
      <c r="H40" s="11">
        <v>0.235151078350404</v>
      </c>
      <c r="I40" s="11">
        <v>0.22278420441187999</v>
      </c>
      <c r="J40" s="11">
        <v>1.5462254809135901E-2</v>
      </c>
      <c r="K40" s="11">
        <v>0.550189241031524</v>
      </c>
      <c r="L40" s="11">
        <v>0.51585959739945697</v>
      </c>
      <c r="M40" s="11">
        <v>0.57356611536598401</v>
      </c>
      <c r="N40" s="11">
        <v>0.54368869278710497</v>
      </c>
      <c r="O40" s="11">
        <v>3.7699401052581002E-2</v>
      </c>
      <c r="P40" s="11">
        <v>0.223571864186041</v>
      </c>
      <c r="Q40" s="11">
        <v>0.189082797690939</v>
      </c>
      <c r="R40" s="11">
        <v>0.27154962503508001</v>
      </c>
      <c r="S40" s="11">
        <v>0.23329684432797801</v>
      </c>
      <c r="T40" s="11">
        <v>5.1121099792054203E-2</v>
      </c>
      <c r="U40" s="9">
        <v>2.65</v>
      </c>
      <c r="V40" s="9"/>
      <c r="W40" s="11">
        <v>0.43433333333332402</v>
      </c>
      <c r="X40" s="9"/>
      <c r="Y40" s="9"/>
      <c r="Z40" s="9"/>
      <c r="AA40" s="9"/>
      <c r="AB40" s="9"/>
    </row>
    <row r="41" spans="1:28" x14ac:dyDescent="0.25">
      <c r="A41" s="9" t="s">
        <v>35</v>
      </c>
      <c r="B41" s="9">
        <v>374.97999999999996</v>
      </c>
      <c r="C41" s="9" t="s">
        <v>38</v>
      </c>
      <c r="D41" s="10">
        <v>0.891683</v>
      </c>
      <c r="E41" s="10">
        <v>0.51833300000000004</v>
      </c>
      <c r="F41" s="10">
        <v>9.1662372475346005E-2</v>
      </c>
      <c r="G41" s="11">
        <v>8.6513122837167195E-2</v>
      </c>
      <c r="H41" s="11">
        <v>9.5141219412254202E-2</v>
      </c>
      <c r="I41" s="11">
        <v>9.0495277221061599E-2</v>
      </c>
      <c r="J41" s="11">
        <v>6.0002229756360602E-3</v>
      </c>
      <c r="K41" s="11">
        <v>0.76097972551523796</v>
      </c>
      <c r="L41" s="11">
        <v>0.71751907387883695</v>
      </c>
      <c r="M41" s="11">
        <v>0.78905580653721497</v>
      </c>
      <c r="N41" s="11">
        <v>0.75145104153823294</v>
      </c>
      <c r="O41" s="11">
        <v>4.9601965453922203E-2</v>
      </c>
      <c r="P41" s="11">
        <v>0.14373636837832501</v>
      </c>
      <c r="Q41" s="11">
        <v>0.11407269436256801</v>
      </c>
      <c r="R41" s="11">
        <v>0.19254990600596</v>
      </c>
      <c r="S41" s="11">
        <v>0.15818469585858899</v>
      </c>
      <c r="T41" s="11">
        <v>5.1767053755393803E-2</v>
      </c>
      <c r="U41" s="9">
        <v>2.65</v>
      </c>
      <c r="V41" s="9"/>
      <c r="W41" s="11">
        <v>0.52299999999998703</v>
      </c>
      <c r="X41" s="9"/>
      <c r="Y41" s="9"/>
      <c r="Z41" s="9"/>
      <c r="AA41" s="9"/>
      <c r="AB41" s="9"/>
    </row>
    <row r="42" spans="1:28" x14ac:dyDescent="0.25">
      <c r="A42" s="9" t="s">
        <v>35</v>
      </c>
      <c r="B42" s="9">
        <v>374.97999999999996</v>
      </c>
      <c r="C42" s="9" t="s">
        <v>38</v>
      </c>
      <c r="D42" s="10">
        <v>0.74087899999999995</v>
      </c>
      <c r="E42" s="10">
        <v>0.51833300000000004</v>
      </c>
      <c r="F42" s="10">
        <v>0.18424559873839599</v>
      </c>
      <c r="G42" s="11">
        <v>0.16471522500727101</v>
      </c>
      <c r="H42" s="11">
        <v>0.196536534936219</v>
      </c>
      <c r="I42" s="11">
        <v>0.17922788777623599</v>
      </c>
      <c r="J42" s="11">
        <v>2.1001271795214198E-2</v>
      </c>
      <c r="K42" s="11">
        <v>0.52885440371430403</v>
      </c>
      <c r="L42" s="11">
        <v>0.47313165207059898</v>
      </c>
      <c r="M42" s="11">
        <v>0.56447036584655697</v>
      </c>
      <c r="N42" s="11">
        <v>0.51430135944873701</v>
      </c>
      <c r="O42" s="11">
        <v>6.0231515508761498E-2</v>
      </c>
      <c r="P42" s="11">
        <v>0.28762260762125103</v>
      </c>
      <c r="Q42" s="11">
        <v>0.23608035678564401</v>
      </c>
      <c r="R42" s="11">
        <v>0.36460675428837003</v>
      </c>
      <c r="S42" s="11">
        <v>0.30644369891013001</v>
      </c>
      <c r="T42" s="11">
        <v>8.0495437855468394E-2</v>
      </c>
      <c r="U42" s="9">
        <v>2.65</v>
      </c>
      <c r="V42" s="9"/>
      <c r="W42" s="11">
        <v>0.52299999999998703</v>
      </c>
      <c r="X42" s="9"/>
      <c r="Y42" s="9"/>
      <c r="Z42" s="9"/>
      <c r="AA42" s="9"/>
      <c r="AB42" s="9"/>
    </row>
    <row r="43" spans="1:28" x14ac:dyDescent="0.25">
      <c r="A43" s="9" t="s">
        <v>35</v>
      </c>
      <c r="B43" s="9">
        <v>375.19</v>
      </c>
      <c r="C43" s="9" t="s">
        <v>38</v>
      </c>
      <c r="D43" s="10">
        <v>0.85172700000000001</v>
      </c>
      <c r="E43" s="10">
        <v>0.54309499999999999</v>
      </c>
      <c r="F43" s="10">
        <v>0.11649424215269601</v>
      </c>
      <c r="G43" s="11">
        <v>0.106705091658006</v>
      </c>
      <c r="H43" s="11">
        <v>0.122585253114139</v>
      </c>
      <c r="I43" s="11">
        <v>0.113618239478608</v>
      </c>
      <c r="J43" s="11">
        <v>1.14236437228137E-2</v>
      </c>
      <c r="K43" s="11">
        <v>0.67415074786207796</v>
      </c>
      <c r="L43" s="11">
        <v>0.61618725822324305</v>
      </c>
      <c r="M43" s="11">
        <v>0.70809768240785698</v>
      </c>
      <c r="N43" s="11">
        <v>0.65679520580395201</v>
      </c>
      <c r="O43" s="11">
        <v>6.5945424121987506E-2</v>
      </c>
      <c r="P43" s="11">
        <v>0.20792992430169599</v>
      </c>
      <c r="Q43" s="11">
        <v>0.16529298749642701</v>
      </c>
      <c r="R43" s="11">
        <v>0.280087307377687</v>
      </c>
      <c r="S43" s="11">
        <v>0.22971095078777001</v>
      </c>
      <c r="T43" s="11">
        <v>7.5617816165233998E-2</v>
      </c>
      <c r="U43" s="9">
        <v>2.65</v>
      </c>
      <c r="V43" s="9"/>
      <c r="W43" s="11">
        <v>0.54309523809523697</v>
      </c>
      <c r="X43" s="9"/>
      <c r="Y43" s="9"/>
      <c r="Z43" s="9"/>
      <c r="AA43" s="9"/>
      <c r="AB43" s="9"/>
    </row>
    <row r="44" spans="1:28" x14ac:dyDescent="0.25">
      <c r="A44" s="9" t="s">
        <v>35</v>
      </c>
      <c r="B44" s="9">
        <v>375.19</v>
      </c>
      <c r="C44" s="9" t="s">
        <v>38</v>
      </c>
      <c r="D44" s="10">
        <v>0.74072199999999999</v>
      </c>
      <c r="E44" s="10">
        <v>0.54309499999999999</v>
      </c>
      <c r="F44" s="10">
        <v>0.177052446476717</v>
      </c>
      <c r="G44" s="11">
        <v>0.15389682826013801</v>
      </c>
      <c r="H44" s="11">
        <v>0.191355426510915</v>
      </c>
      <c r="I44" s="11">
        <v>0.170974089130803</v>
      </c>
      <c r="J44" s="11">
        <v>2.42840963541168E-2</v>
      </c>
      <c r="K44" s="11">
        <v>0.50764371632529603</v>
      </c>
      <c r="L44" s="11">
        <v>0.44172114627718001</v>
      </c>
      <c r="M44" s="11">
        <v>0.54848470868569199</v>
      </c>
      <c r="N44" s="11">
        <v>0.49021431780039798</v>
      </c>
      <c r="O44" s="11">
        <v>6.9597404510468905E-2</v>
      </c>
      <c r="P44" s="11">
        <v>0.31556719964369301</v>
      </c>
      <c r="Q44" s="11">
        <v>0.257530085475975</v>
      </c>
      <c r="R44" s="11">
        <v>0.40511057358721497</v>
      </c>
      <c r="S44" s="11">
        <v>0.33885514371625802</v>
      </c>
      <c r="T44" s="11">
        <v>9.35518554064423E-2</v>
      </c>
      <c r="U44" s="9">
        <v>2.65</v>
      </c>
      <c r="V44" s="9"/>
      <c r="W44" s="11">
        <v>0.54309523809523697</v>
      </c>
      <c r="X44" s="9"/>
      <c r="Y44" s="9"/>
      <c r="Z44" s="9"/>
      <c r="AA44" s="9"/>
      <c r="AB44" s="9"/>
    </row>
    <row r="45" spans="1:28" x14ac:dyDescent="0.25">
      <c r="A45" s="9" t="s">
        <v>35</v>
      </c>
      <c r="B45" s="9">
        <v>375.33</v>
      </c>
      <c r="C45" s="9" t="s">
        <v>38</v>
      </c>
      <c r="D45" s="10">
        <v>0.65620500000000004</v>
      </c>
      <c r="E45" s="10">
        <v>0.51754</v>
      </c>
      <c r="F45" s="10">
        <v>0.22378382760704599</v>
      </c>
      <c r="G45" s="11">
        <v>0.19538302801052199</v>
      </c>
      <c r="H45" s="11">
        <v>0.242761879599665</v>
      </c>
      <c r="I45" s="11">
        <v>0.217330464556447</v>
      </c>
      <c r="J45" s="11">
        <v>2.9874193518992401E-2</v>
      </c>
      <c r="K45" s="11">
        <v>0.42866800302567798</v>
      </c>
      <c r="L45" s="11">
        <v>0.37420160414263998</v>
      </c>
      <c r="M45" s="11">
        <v>0.46420216591221303</v>
      </c>
      <c r="N45" s="11">
        <v>0.41595003746126902</v>
      </c>
      <c r="O45" s="11">
        <v>5.7158285361206901E-2</v>
      </c>
      <c r="P45" s="11">
        <v>0.34796314420439201</v>
      </c>
      <c r="Q45" s="11">
        <v>0.29049974004725199</v>
      </c>
      <c r="R45" s="11">
        <v>0.43074023437428699</v>
      </c>
      <c r="S45" s="11">
        <v>0.366648274045552</v>
      </c>
      <c r="T45" s="11">
        <v>8.6857572009693698E-2</v>
      </c>
      <c r="U45" s="9">
        <v>2.65</v>
      </c>
      <c r="V45" s="9"/>
      <c r="W45" s="11">
        <v>0.51753968253968397</v>
      </c>
      <c r="X45" s="9"/>
      <c r="Y45" s="9"/>
      <c r="Z45" s="9"/>
      <c r="AA45" s="9"/>
      <c r="AB45" s="9"/>
    </row>
    <row r="46" spans="1:28" x14ac:dyDescent="0.25">
      <c r="A46" s="9" t="s">
        <v>35</v>
      </c>
      <c r="B46" s="9">
        <v>375.52000000000004</v>
      </c>
      <c r="C46" s="9" t="s">
        <v>38</v>
      </c>
      <c r="D46" s="10">
        <v>0.74259200000000003</v>
      </c>
      <c r="E46" s="10">
        <v>0.48285699999999998</v>
      </c>
      <c r="F46" s="10">
        <v>0.19245670375002999</v>
      </c>
      <c r="G46" s="11">
        <v>0.176674335986197</v>
      </c>
      <c r="H46" s="11">
        <v>0.202847938204578</v>
      </c>
      <c r="I46" s="11">
        <v>0.188867881096624</v>
      </c>
      <c r="J46" s="11">
        <v>1.7073295426091699E-2</v>
      </c>
      <c r="K46" s="11">
        <v>0.55730289804967603</v>
      </c>
      <c r="L46" s="11">
        <v>0.51219691449765004</v>
      </c>
      <c r="M46" s="11">
        <v>0.58662209344336202</v>
      </c>
      <c r="N46" s="11">
        <v>0.54684538973560404</v>
      </c>
      <c r="O46" s="11">
        <v>4.9395954426098398E-2</v>
      </c>
      <c r="P46" s="11">
        <v>0.24950159976234701</v>
      </c>
      <c r="Q46" s="11">
        <v>0.207275345207315</v>
      </c>
      <c r="R46" s="11">
        <v>0.31188438492924297</v>
      </c>
      <c r="S46" s="11">
        <v>0.26418107827404602</v>
      </c>
      <c r="T46" s="11">
        <v>6.5086104417691304E-2</v>
      </c>
      <c r="U46" s="9">
        <v>2.65</v>
      </c>
      <c r="V46" s="9"/>
      <c r="W46" s="11">
        <v>0.48285714285714398</v>
      </c>
      <c r="X46" s="9"/>
      <c r="Y46" s="9"/>
      <c r="Z46" s="9"/>
      <c r="AA46" s="9"/>
      <c r="AB46" s="9"/>
    </row>
    <row r="47" spans="1:28" x14ac:dyDescent="0.25">
      <c r="A47" s="9" t="s">
        <v>35</v>
      </c>
      <c r="B47" s="9">
        <v>375.72</v>
      </c>
      <c r="C47" s="9" t="s">
        <v>38</v>
      </c>
      <c r="D47" s="10">
        <v>0.95338400000000001</v>
      </c>
      <c r="E47" s="10">
        <v>0.45540000000000003</v>
      </c>
      <c r="F47" s="10">
        <v>4.3303512423855203E-2</v>
      </c>
      <c r="G47" s="11">
        <v>4.2175076039223498E-2</v>
      </c>
      <c r="H47" s="11">
        <v>4.4429097313971398E-2</v>
      </c>
      <c r="I47" s="11">
        <v>4.3308190249160203E-2</v>
      </c>
      <c r="J47" s="11">
        <v>1.48485300406063E-3</v>
      </c>
      <c r="K47" s="11">
        <v>0.90221107057827299</v>
      </c>
      <c r="L47" s="11">
        <v>0.88241081099862495</v>
      </c>
      <c r="M47" s="11">
        <v>0.92740789653359801</v>
      </c>
      <c r="N47" s="11">
        <v>0.903844098028323</v>
      </c>
      <c r="O47" s="11">
        <v>2.87295837986415E-2</v>
      </c>
      <c r="P47" s="11">
        <v>4.9116113772846297E-2</v>
      </c>
      <c r="Q47" s="11">
        <v>3.96726847729535E-2</v>
      </c>
      <c r="R47" s="11">
        <v>6.3883896752456495E-2</v>
      </c>
      <c r="S47" s="11">
        <v>5.3073642768454103E-2</v>
      </c>
      <c r="T47" s="11">
        <v>1.5814274675117899E-2</v>
      </c>
      <c r="U47" s="9">
        <v>2.65</v>
      </c>
      <c r="V47" s="9"/>
      <c r="W47" s="11">
        <v>0.45539999999999498</v>
      </c>
      <c r="X47" s="9"/>
      <c r="Y47" s="9"/>
      <c r="Z47" s="9"/>
      <c r="AA47" s="9"/>
      <c r="AB47" s="9"/>
    </row>
    <row r="48" spans="1:28" x14ac:dyDescent="0.25">
      <c r="A48" s="9" t="s">
        <v>35</v>
      </c>
      <c r="B48" s="9">
        <v>375.92</v>
      </c>
      <c r="C48" s="9" t="s">
        <v>38</v>
      </c>
      <c r="D48" s="10">
        <v>0.94785900000000001</v>
      </c>
      <c r="E48" s="10">
        <v>0.50939999999999996</v>
      </c>
      <c r="F48" s="10">
        <v>4.7284596261444899E-2</v>
      </c>
      <c r="G48" s="11">
        <v>4.5882619562174098E-2</v>
      </c>
      <c r="H48" s="11">
        <v>4.8585910497946999E-2</v>
      </c>
      <c r="I48" s="11">
        <v>4.7215856649855503E-2</v>
      </c>
      <c r="J48" s="11">
        <v>1.97487156590053E-3</v>
      </c>
      <c r="K48" s="11">
        <v>0.874476467656223</v>
      </c>
      <c r="L48" s="11">
        <v>0.85055012696173704</v>
      </c>
      <c r="M48" s="11">
        <v>0.90167204718649596</v>
      </c>
      <c r="N48" s="11">
        <v>0.87398369373974105</v>
      </c>
      <c r="O48" s="11">
        <v>3.5143637773974799E-2</v>
      </c>
      <c r="P48" s="11">
        <v>7.0788501602053702E-2</v>
      </c>
      <c r="Q48" s="11">
        <v>5.5646670349947698E-2</v>
      </c>
      <c r="R48" s="11">
        <v>9.7149759788002402E-2</v>
      </c>
      <c r="S48" s="11">
        <v>7.9031605517235898E-2</v>
      </c>
      <c r="T48" s="11">
        <v>2.7686406692333201E-2</v>
      </c>
      <c r="U48" s="9">
        <v>2.65</v>
      </c>
      <c r="V48" s="9"/>
      <c r="W48" s="11">
        <v>0.50939999999998997</v>
      </c>
      <c r="X48" s="9"/>
      <c r="Y48" s="9"/>
      <c r="Z48" s="9"/>
      <c r="AA48" s="9"/>
      <c r="AB48" s="9"/>
    </row>
    <row r="49" spans="1:28" x14ac:dyDescent="0.25">
      <c r="A49" s="9" t="s">
        <v>35</v>
      </c>
      <c r="B49" s="9">
        <v>376.1</v>
      </c>
      <c r="C49" s="9" t="s">
        <v>38</v>
      </c>
      <c r="D49" s="10">
        <v>0.97628199999999998</v>
      </c>
      <c r="E49" s="10">
        <v>0.50866699999999998</v>
      </c>
      <c r="F49" s="10">
        <v>2.1985124723959502E-2</v>
      </c>
      <c r="G49" s="11">
        <v>2.1324221195829E-2</v>
      </c>
      <c r="H49" s="11">
        <v>2.2571374259224199E-2</v>
      </c>
      <c r="I49" s="11">
        <v>2.1972026693477701E-2</v>
      </c>
      <c r="J49" s="11">
        <v>8.7709111071234997E-4</v>
      </c>
      <c r="K49" s="11">
        <v>0.94002603288036601</v>
      </c>
      <c r="L49" s="11">
        <v>0.91795794532988195</v>
      </c>
      <c r="M49" s="11">
        <v>0.96589831932890402</v>
      </c>
      <c r="N49" s="11">
        <v>0.94149752458798897</v>
      </c>
      <c r="O49" s="11">
        <v>2.9549939392645001E-2</v>
      </c>
      <c r="P49" s="11">
        <v>3.2766448822836497E-2</v>
      </c>
      <c r="Q49" s="11">
        <v>2.5608611911133099E-2</v>
      </c>
      <c r="R49" s="11">
        <v>4.5365703214261199E-2</v>
      </c>
      <c r="S49" s="11">
        <v>3.6833556987212898E-2</v>
      </c>
      <c r="T49" s="11">
        <v>1.3587714827853099E-2</v>
      </c>
      <c r="U49" s="9">
        <v>2.65</v>
      </c>
      <c r="V49" s="9"/>
      <c r="W49" s="11">
        <v>0.50866666666667504</v>
      </c>
      <c r="X49" s="9"/>
      <c r="Y49" s="9"/>
      <c r="Z49" s="9"/>
      <c r="AA49" s="9"/>
      <c r="AB49" s="9"/>
    </row>
    <row r="50" spans="1:28" x14ac:dyDescent="0.25">
      <c r="A50" s="9" t="s">
        <v>35</v>
      </c>
      <c r="B50" s="9">
        <v>377.57</v>
      </c>
      <c r="C50" s="9" t="s">
        <v>38</v>
      </c>
      <c r="D50" s="10">
        <v>0.90179900000000002</v>
      </c>
      <c r="E50" s="10">
        <v>0.37024600000000002</v>
      </c>
      <c r="F50" s="10">
        <v>9.0384756429786703E-2</v>
      </c>
      <c r="G50" s="11">
        <v>8.8477155469982902E-2</v>
      </c>
      <c r="H50" s="11">
        <v>9.2811974869549202E-2</v>
      </c>
      <c r="I50" s="11">
        <v>9.0585751947720394E-2</v>
      </c>
      <c r="J50" s="11">
        <v>2.8495053675908202E-3</v>
      </c>
      <c r="K50" s="11">
        <v>0.83862482731751997</v>
      </c>
      <c r="L50" s="11">
        <v>0.82099542064172604</v>
      </c>
      <c r="M50" s="11">
        <v>0.86029245510102603</v>
      </c>
      <c r="N50" s="11">
        <v>0.83985480092456899</v>
      </c>
      <c r="O50" s="11">
        <v>2.5836163397818801E-2</v>
      </c>
      <c r="P50" s="11">
        <v>6.6376388686249593E-2</v>
      </c>
      <c r="Q50" s="11">
        <v>5.59415669202405E-2</v>
      </c>
      <c r="R50" s="11">
        <v>8.1307366618009594E-2</v>
      </c>
      <c r="S50" s="11">
        <v>6.9627467212643498E-2</v>
      </c>
      <c r="T50" s="11">
        <v>1.6224392071754301E-2</v>
      </c>
      <c r="U50" s="9">
        <v>2.65</v>
      </c>
      <c r="V50" s="9"/>
      <c r="W50" s="11">
        <v>0.444068062827226</v>
      </c>
      <c r="X50" s="9"/>
      <c r="Y50" s="9"/>
      <c r="Z50" s="9"/>
      <c r="AA50" s="9"/>
      <c r="AB50" s="9"/>
    </row>
    <row r="51" spans="1:28" x14ac:dyDescent="0.25">
      <c r="A51" s="9" t="s">
        <v>35</v>
      </c>
      <c r="B51" s="9">
        <v>377.77</v>
      </c>
      <c r="C51" s="9" t="s">
        <v>38</v>
      </c>
      <c r="D51" s="10">
        <v>0.83661399999999997</v>
      </c>
      <c r="E51" s="10">
        <v>0.35548200000000002</v>
      </c>
      <c r="F51" s="10">
        <v>0.14590541640724999</v>
      </c>
      <c r="G51" s="11">
        <v>0.14236211573521401</v>
      </c>
      <c r="H51" s="11">
        <v>0.14966152798771001</v>
      </c>
      <c r="I51" s="11">
        <v>0.14581168976936501</v>
      </c>
      <c r="J51" s="11">
        <v>5.0229765273596197E-3</v>
      </c>
      <c r="K51" s="11">
        <v>0.75088844680522104</v>
      </c>
      <c r="L51" s="11">
        <v>0.73336349982414195</v>
      </c>
      <c r="M51" s="11">
        <v>0.77072505744963005</v>
      </c>
      <c r="N51" s="11">
        <v>0.75091799777434398</v>
      </c>
      <c r="O51" s="11">
        <v>2.56696486937611E-2</v>
      </c>
      <c r="P51" s="11">
        <v>9.8865487746713498E-2</v>
      </c>
      <c r="Q51" s="11">
        <v>8.41364941678273E-2</v>
      </c>
      <c r="R51" s="11">
        <v>0.119770858263543</v>
      </c>
      <c r="S51" s="11">
        <v>0.10317749232965701</v>
      </c>
      <c r="T51" s="11">
        <v>2.23889205680535E-2</v>
      </c>
      <c r="U51" s="9">
        <v>2.65</v>
      </c>
      <c r="V51" s="9"/>
      <c r="W51" s="11">
        <v>0.42930366492146799</v>
      </c>
      <c r="X51" s="9"/>
      <c r="Y51" s="9"/>
      <c r="Z51" s="9"/>
      <c r="AA51" s="9"/>
      <c r="AB51" s="9"/>
    </row>
    <row r="52" spans="1:28" x14ac:dyDescent="0.25">
      <c r="A52" s="9" t="s">
        <v>35</v>
      </c>
      <c r="B52" s="9">
        <v>377.82</v>
      </c>
      <c r="C52" s="9" t="s">
        <v>38</v>
      </c>
      <c r="D52" s="10">
        <v>0.97894800000000004</v>
      </c>
      <c r="E52" s="10">
        <v>0.35179100000000002</v>
      </c>
      <c r="F52" s="10">
        <v>1.9864792102534699E-2</v>
      </c>
      <c r="G52" s="11">
        <v>1.9252507816606899E-2</v>
      </c>
      <c r="H52" s="11">
        <v>2.0426887002451301E-2</v>
      </c>
      <c r="I52" s="11">
        <v>1.9864143462539501E-2</v>
      </c>
      <c r="J52" s="11">
        <v>7.9695902066913001E-4</v>
      </c>
      <c r="K52" s="11">
        <v>0.96624286640773405</v>
      </c>
      <c r="L52" s="11">
        <v>0.94179063520309703</v>
      </c>
      <c r="M52" s="11">
        <v>0.99041994288926005</v>
      </c>
      <c r="N52" s="11">
        <v>0.96659395388469904</v>
      </c>
      <c r="O52" s="11">
        <v>2.7563062584646299E-2</v>
      </c>
      <c r="P52" s="11">
        <v>1.32162768153413E-2</v>
      </c>
      <c r="Q52" s="11">
        <v>1.1074270987230799E-2</v>
      </c>
      <c r="R52" s="11">
        <v>1.6197448796484701E-2</v>
      </c>
      <c r="S52" s="11">
        <v>1.38431167905413E-2</v>
      </c>
      <c r="T52" s="11">
        <v>3.3259672504835302E-3</v>
      </c>
      <c r="U52" s="9">
        <v>2.65</v>
      </c>
      <c r="V52" s="9"/>
      <c r="W52" s="11">
        <v>0.42561256544502701</v>
      </c>
      <c r="X52" s="9"/>
      <c r="Y52" s="9"/>
      <c r="Z52" s="9"/>
      <c r="AA52" s="9"/>
      <c r="AB52" s="9"/>
    </row>
    <row r="53" spans="1:28" x14ac:dyDescent="0.25">
      <c r="A53" s="9" t="s">
        <v>35</v>
      </c>
      <c r="B53" s="9">
        <v>377.96</v>
      </c>
      <c r="C53" s="9" t="s">
        <v>38</v>
      </c>
      <c r="D53" s="11">
        <v>0.88451100000000005</v>
      </c>
      <c r="E53" s="11">
        <v>0.34145500000000001</v>
      </c>
      <c r="F53" s="11">
        <v>0.106406175483029</v>
      </c>
      <c r="G53" s="11">
        <v>0.104184905199846</v>
      </c>
      <c r="H53" s="11">
        <v>0.109154321283673</v>
      </c>
      <c r="I53" s="11">
        <v>0.106641727939943</v>
      </c>
      <c r="J53" s="11">
        <v>3.2441714012707299E-3</v>
      </c>
      <c r="K53" s="11">
        <v>0.82209143317988898</v>
      </c>
      <c r="L53" s="11">
        <v>0.80515172730338902</v>
      </c>
      <c r="M53" s="11">
        <v>0.84252129559162303</v>
      </c>
      <c r="N53" s="11">
        <v>0.82341058027801295</v>
      </c>
      <c r="O53" s="11">
        <v>2.46045383413643E-2</v>
      </c>
      <c r="P53" s="11">
        <v>6.7080458867918594E-2</v>
      </c>
      <c r="Q53" s="11">
        <v>5.7059176045301203E-2</v>
      </c>
      <c r="R53" s="11">
        <v>8.12318345180367E-2</v>
      </c>
      <c r="S53" s="11">
        <v>6.9965383209558502E-2</v>
      </c>
      <c r="T53" s="11">
        <v>1.53532575684035E-2</v>
      </c>
      <c r="U53" s="9">
        <v>2.65</v>
      </c>
      <c r="V53" s="9"/>
      <c r="W53" s="11">
        <v>0.34145549738219899</v>
      </c>
      <c r="X53" s="22"/>
      <c r="Y53" s="22"/>
      <c r="Z53" s="22"/>
      <c r="AA53" s="22"/>
      <c r="AB53" s="9"/>
    </row>
    <row r="54" spans="1:28" x14ac:dyDescent="0.25">
      <c r="A54" s="9" t="s">
        <v>35</v>
      </c>
      <c r="B54" s="9">
        <v>378.02000000000004</v>
      </c>
      <c r="C54" s="9" t="s">
        <v>38</v>
      </c>
      <c r="D54" s="11">
        <v>0.75259299999999996</v>
      </c>
      <c r="E54" s="11">
        <v>0.33702599999999999</v>
      </c>
      <c r="F54" s="11">
        <v>0.21354747381960201</v>
      </c>
      <c r="G54" s="11">
        <v>0.207532116696199</v>
      </c>
      <c r="H54" s="11">
        <v>0.21920565848377199</v>
      </c>
      <c r="I54" s="11">
        <v>0.21310495706909799</v>
      </c>
      <c r="J54" s="11">
        <v>8.1590762620493296E-3</v>
      </c>
      <c r="K54" s="11">
        <v>0.65161492565377999</v>
      </c>
      <c r="L54" s="11">
        <v>0.63340362380687198</v>
      </c>
      <c r="M54" s="11">
        <v>0.66887609931299497</v>
      </c>
      <c r="N54" s="11">
        <v>0.65070555698986698</v>
      </c>
      <c r="O54" s="11">
        <v>2.48354087093904E-2</v>
      </c>
      <c r="P54" s="11">
        <v>0.131093985154386</v>
      </c>
      <c r="Q54" s="11">
        <v>0.112864005660929</v>
      </c>
      <c r="R54" s="11">
        <v>0.15665773186825899</v>
      </c>
      <c r="S54" s="11">
        <v>0.135922409534046</v>
      </c>
      <c r="T54" s="11">
        <v>2.73315954899047E-2</v>
      </c>
      <c r="U54" s="9">
        <v>2.65</v>
      </c>
      <c r="V54" s="9"/>
      <c r="W54" s="11">
        <v>0.33702617801047102</v>
      </c>
      <c r="X54" s="22"/>
      <c r="Y54" s="22"/>
      <c r="Z54" s="22"/>
      <c r="AA54" s="22"/>
      <c r="AB54" s="9"/>
    </row>
    <row r="55" spans="1:28" x14ac:dyDescent="0.25">
      <c r="A55" s="9" t="s">
        <v>35</v>
      </c>
      <c r="B55" s="9">
        <v>378.25</v>
      </c>
      <c r="C55" s="9" t="s">
        <v>38</v>
      </c>
      <c r="D55" s="11">
        <v>0.83535599999999999</v>
      </c>
      <c r="E55" s="11">
        <v>0.33960000000000001</v>
      </c>
      <c r="F55" s="11">
        <v>0.14814537134277</v>
      </c>
      <c r="G55" s="11">
        <v>0.14462076926604001</v>
      </c>
      <c r="H55" s="11">
        <v>0.15184750171311401</v>
      </c>
      <c r="I55" s="11">
        <v>0.14810943339055399</v>
      </c>
      <c r="J55" s="11">
        <v>4.8539878848799104E-3</v>
      </c>
      <c r="K55" s="11">
        <v>0.75534878380916803</v>
      </c>
      <c r="L55" s="11">
        <v>0.73900843103304104</v>
      </c>
      <c r="M55" s="11">
        <v>0.77490721697821796</v>
      </c>
      <c r="N55" s="11">
        <v>0.75575186577810005</v>
      </c>
      <c r="O55" s="11">
        <v>2.4562283191484301E-2</v>
      </c>
      <c r="P55" s="11">
        <v>9.2312549169052294E-2</v>
      </c>
      <c r="Q55" s="11">
        <v>7.8950510596346293E-2</v>
      </c>
      <c r="R55" s="11">
        <v>0.11108882551084</v>
      </c>
      <c r="S55" s="11">
        <v>9.6037317196792593E-2</v>
      </c>
      <c r="T55" s="11">
        <v>2.0364904617006699E-2</v>
      </c>
      <c r="U55" s="9">
        <v>2.65</v>
      </c>
      <c r="V55" s="9"/>
      <c r="W55" s="11">
        <v>0.33960000000000501</v>
      </c>
      <c r="X55" s="22"/>
      <c r="Y55" s="22"/>
      <c r="Z55" s="22"/>
      <c r="AA55" s="22"/>
      <c r="AB55" s="9"/>
    </row>
    <row r="56" spans="1:28" x14ac:dyDescent="0.25">
      <c r="A56" s="9" t="s">
        <v>35</v>
      </c>
      <c r="B56" s="9">
        <v>378.43</v>
      </c>
      <c r="C56" s="9" t="s">
        <v>38</v>
      </c>
      <c r="D56" s="11">
        <v>0.855294</v>
      </c>
      <c r="E56" s="11">
        <v>0.40539999999999998</v>
      </c>
      <c r="F56" s="11">
        <v>0.12722763983535501</v>
      </c>
      <c r="G56" s="11">
        <v>0.123434369647968</v>
      </c>
      <c r="H56" s="11">
        <v>0.13084011294017101</v>
      </c>
      <c r="I56" s="11">
        <v>0.12696618104086499</v>
      </c>
      <c r="J56" s="11">
        <v>5.0710289806911897E-3</v>
      </c>
      <c r="K56" s="11">
        <v>0.75653854908948004</v>
      </c>
      <c r="L56" s="11">
        <v>0.73532437799731698</v>
      </c>
      <c r="M56" s="11">
        <v>0.77867701919730503</v>
      </c>
      <c r="N56" s="11">
        <v>0.75531691842887005</v>
      </c>
      <c r="O56" s="11">
        <v>2.9952760376673999E-2</v>
      </c>
      <c r="P56" s="11">
        <v>0.11171384704944901</v>
      </c>
      <c r="Q56" s="11">
        <v>9.3587175073222506E-2</v>
      </c>
      <c r="R56" s="11">
        <v>0.13782558321435201</v>
      </c>
      <c r="S56" s="11">
        <v>0.11768626629913501</v>
      </c>
      <c r="T56" s="11">
        <v>2.81384996873928E-2</v>
      </c>
      <c r="U56" s="9">
        <v>2.65</v>
      </c>
      <c r="V56" s="9"/>
      <c r="W56" s="11">
        <v>0.40540000000000198</v>
      </c>
      <c r="X56" s="22"/>
      <c r="Y56" s="22"/>
      <c r="Z56" s="22"/>
      <c r="AA56" s="22"/>
      <c r="AB56" s="9"/>
    </row>
    <row r="57" spans="1:28" x14ac:dyDescent="0.25">
      <c r="A57" s="9" t="s">
        <v>35</v>
      </c>
      <c r="B57" s="9">
        <v>378.66</v>
      </c>
      <c r="C57" s="9" t="s">
        <v>37</v>
      </c>
      <c r="D57" s="11">
        <v>0.94427799999999995</v>
      </c>
      <c r="E57" s="11">
        <v>0.34799999999999998</v>
      </c>
      <c r="F57" s="11">
        <v>5.2868203864886797E-2</v>
      </c>
      <c r="G57" s="11">
        <v>5.158302367815E-2</v>
      </c>
      <c r="H57" s="11">
        <v>5.4176258750552202E-2</v>
      </c>
      <c r="I57" s="11">
        <v>5.2873169925534702E-2</v>
      </c>
      <c r="J57" s="11">
        <v>1.60616457939895E-3</v>
      </c>
      <c r="K57" s="11">
        <v>0.90956565830386005</v>
      </c>
      <c r="L57" s="11">
        <v>0.88930877585794699</v>
      </c>
      <c r="M57" s="11">
        <v>0.93242291251658005</v>
      </c>
      <c r="N57" s="11">
        <v>0.91127551659663097</v>
      </c>
      <c r="O57" s="11">
        <v>2.5806312609913999E-2</v>
      </c>
      <c r="P57" s="11">
        <v>3.4420214921246597E-2</v>
      </c>
      <c r="Q57" s="11">
        <v>2.9025036621302399E-2</v>
      </c>
      <c r="R57" s="11">
        <v>4.2055874029215602E-2</v>
      </c>
      <c r="S57" s="11">
        <v>3.6039148669222101E-2</v>
      </c>
      <c r="T57" s="11">
        <v>8.3336179629603293E-3</v>
      </c>
      <c r="U57" s="9">
        <v>2.65</v>
      </c>
      <c r="V57" s="9">
        <v>5</v>
      </c>
      <c r="W57" s="11">
        <v>0.348000000000044</v>
      </c>
      <c r="X57" s="22">
        <f t="shared" ref="X57:X67" si="0">V57*U57*(W57/100)</f>
        <v>4.6110000000005827E-2</v>
      </c>
      <c r="Y57" s="22">
        <f t="shared" ref="Y57:Y67" si="1">X57*F57</f>
        <v>2.4377528802102381E-3</v>
      </c>
      <c r="Z57" s="22">
        <f t="shared" ref="Z57:Z67" si="2">X57*K57</f>
        <v>4.1940072504396284E-2</v>
      </c>
      <c r="AA57" s="22">
        <f t="shared" ref="AA57:AA67" si="3">X57*P57</f>
        <v>1.5871161100188811E-3</v>
      </c>
      <c r="AB57" s="9" t="s">
        <v>89</v>
      </c>
    </row>
    <row r="58" spans="1:28" x14ac:dyDescent="0.25">
      <c r="A58" s="9" t="s">
        <v>35</v>
      </c>
      <c r="B58" s="9">
        <v>378.66</v>
      </c>
      <c r="C58" s="9" t="s">
        <v>37</v>
      </c>
      <c r="D58" s="11">
        <v>0.94318199999999996</v>
      </c>
      <c r="E58" s="11">
        <v>0.34799999999999998</v>
      </c>
      <c r="F58" s="11">
        <v>5.3887238301815799E-2</v>
      </c>
      <c r="G58" s="11">
        <v>5.2582672120316899E-2</v>
      </c>
      <c r="H58" s="11">
        <v>5.5203684095617801E-2</v>
      </c>
      <c r="I58" s="11">
        <v>5.3891911962273997E-2</v>
      </c>
      <c r="J58" s="11">
        <v>1.6338902374979499E-3</v>
      </c>
      <c r="K58" s="11">
        <v>0.90777728617438902</v>
      </c>
      <c r="L58" s="11">
        <v>0.88771174076914605</v>
      </c>
      <c r="M58" s="11">
        <v>0.93078253749905104</v>
      </c>
      <c r="N58" s="11">
        <v>0.90956040659251103</v>
      </c>
      <c r="O58" s="11">
        <v>2.5768527047730898E-2</v>
      </c>
      <c r="P58" s="11">
        <v>3.5083532621499901E-2</v>
      </c>
      <c r="Q58" s="11">
        <v>2.9583602366241801E-2</v>
      </c>
      <c r="R58" s="11">
        <v>4.2865182939876303E-2</v>
      </c>
      <c r="S58" s="11">
        <v>3.6732127390614398E-2</v>
      </c>
      <c r="T58" s="11">
        <v>8.4869170273347803E-3</v>
      </c>
      <c r="U58" s="9">
        <v>2.65</v>
      </c>
      <c r="V58" s="9">
        <v>5</v>
      </c>
      <c r="W58" s="11">
        <v>0.348000000000044</v>
      </c>
      <c r="X58" s="22">
        <f t="shared" si="0"/>
        <v>4.6110000000005827E-2</v>
      </c>
      <c r="Y58" s="22">
        <f t="shared" si="1"/>
        <v>2.4847405580970404E-3</v>
      </c>
      <c r="Z58" s="22">
        <f t="shared" si="2"/>
        <v>4.1857610665506369E-2</v>
      </c>
      <c r="AA58" s="22">
        <f t="shared" si="3"/>
        <v>1.6177016891775649E-3</v>
      </c>
      <c r="AB58" s="9" t="s">
        <v>90</v>
      </c>
    </row>
    <row r="59" spans="1:28" x14ac:dyDescent="0.25">
      <c r="A59" s="9" t="s">
        <v>35</v>
      </c>
      <c r="B59" s="9">
        <v>378.83</v>
      </c>
      <c r="C59" s="9" t="s">
        <v>37</v>
      </c>
      <c r="D59" s="11">
        <v>0.95989899999999995</v>
      </c>
      <c r="E59" s="11">
        <v>0.1923</v>
      </c>
      <c r="F59" s="11">
        <v>3.8790158307326399E-2</v>
      </c>
      <c r="G59" s="11">
        <v>3.7856078073211799E-2</v>
      </c>
      <c r="H59" s="11">
        <v>3.9799053553724997E-2</v>
      </c>
      <c r="I59" s="11">
        <v>3.8831563033694803E-2</v>
      </c>
      <c r="J59" s="11">
        <v>1.2346676247775501E-3</v>
      </c>
      <c r="K59" s="11">
        <v>0.95095322306835395</v>
      </c>
      <c r="L59" s="11">
        <v>0.92780657405836098</v>
      </c>
      <c r="M59" s="11">
        <v>0.97466589732948605</v>
      </c>
      <c r="N59" s="11">
        <v>0.951675271148683</v>
      </c>
      <c r="O59" s="11">
        <v>2.6596083202844501E-2</v>
      </c>
      <c r="P59" s="11">
        <v>9.4434082601621405E-3</v>
      </c>
      <c r="Q59" s="11">
        <v>8.2096484099673794E-3</v>
      </c>
      <c r="R59" s="11">
        <v>1.1070314436167E-2</v>
      </c>
      <c r="S59" s="11">
        <v>9.7330988432955106E-3</v>
      </c>
      <c r="T59" s="11">
        <v>1.9977193350515601E-3</v>
      </c>
      <c r="U59" s="9">
        <v>2.65</v>
      </c>
      <c r="V59" s="9">
        <v>5</v>
      </c>
      <c r="W59" s="11">
        <v>0.1923</v>
      </c>
      <c r="X59" s="22">
        <f t="shared" si="0"/>
        <v>2.5479749999999999E-2</v>
      </c>
      <c r="Y59" s="22">
        <f t="shared" si="1"/>
        <v>9.8836353613109972E-4</v>
      </c>
      <c r="Z59" s="22">
        <f t="shared" si="2"/>
        <v>2.423005038547589E-2</v>
      </c>
      <c r="AA59" s="22">
        <f t="shared" si="3"/>
        <v>2.4061568161686629E-4</v>
      </c>
      <c r="AB59" s="9" t="s">
        <v>91</v>
      </c>
    </row>
    <row r="60" spans="1:28" x14ac:dyDescent="0.25">
      <c r="A60" s="9" t="s">
        <v>35</v>
      </c>
      <c r="B60" s="9">
        <v>379.06</v>
      </c>
      <c r="C60" s="9" t="s">
        <v>37</v>
      </c>
      <c r="D60" s="11">
        <v>0.95333000000000001</v>
      </c>
      <c r="E60" s="11">
        <v>0.19900000000000001</v>
      </c>
      <c r="F60" s="11">
        <v>4.5170659272418701E-2</v>
      </c>
      <c r="G60" s="11">
        <v>4.4117201938389999E-2</v>
      </c>
      <c r="H60" s="11">
        <v>4.63882297728829E-2</v>
      </c>
      <c r="I60" s="11">
        <v>4.5241122850499603E-2</v>
      </c>
      <c r="J60" s="11">
        <v>1.3893949070287899E-3</v>
      </c>
      <c r="K60" s="11">
        <v>0.94216857747041804</v>
      </c>
      <c r="L60" s="11">
        <v>0.91964063935329798</v>
      </c>
      <c r="M60" s="11">
        <v>0.96532244982354898</v>
      </c>
      <c r="N60" s="11">
        <v>0.943012489523961</v>
      </c>
      <c r="O60" s="11">
        <v>2.61790038938788E-2</v>
      </c>
      <c r="P60" s="11">
        <v>1.16317046244291E-2</v>
      </c>
      <c r="Q60" s="11">
        <v>1.0098635717636801E-2</v>
      </c>
      <c r="R60" s="11">
        <v>1.36106122083775E-2</v>
      </c>
      <c r="S60" s="11">
        <v>1.19645637890774E-2</v>
      </c>
      <c r="T60" s="11">
        <v>2.4372107255219498E-3</v>
      </c>
      <c r="U60" s="9">
        <v>2.65</v>
      </c>
      <c r="V60" s="9">
        <v>5</v>
      </c>
      <c r="W60" s="11">
        <v>0.19900000000000101</v>
      </c>
      <c r="X60" s="22">
        <f t="shared" si="0"/>
        <v>2.6367500000000134E-2</v>
      </c>
      <c r="Y60" s="22">
        <f t="shared" si="1"/>
        <v>1.1910373583655061E-3</v>
      </c>
      <c r="Z60" s="22">
        <f t="shared" si="2"/>
        <v>2.4842629966451375E-2</v>
      </c>
      <c r="AA60" s="22">
        <f t="shared" si="3"/>
        <v>3.0669897168463585E-4</v>
      </c>
      <c r="AB60" s="9" t="s">
        <v>92</v>
      </c>
    </row>
    <row r="61" spans="1:28" x14ac:dyDescent="0.25">
      <c r="A61" s="9" t="s">
        <v>35</v>
      </c>
      <c r="B61" s="9">
        <v>380.65000000000003</v>
      </c>
      <c r="C61" s="9" t="s">
        <v>37</v>
      </c>
      <c r="D61" s="11">
        <v>0.89222199999999996</v>
      </c>
      <c r="E61" s="11">
        <v>0.32865</v>
      </c>
      <c r="F61" s="11">
        <v>0.100264407454142</v>
      </c>
      <c r="G61" s="11">
        <v>9.8004975931273094E-2</v>
      </c>
      <c r="H61" s="11">
        <v>0.10267311122364001</v>
      </c>
      <c r="I61" s="11">
        <v>0.100388351011617</v>
      </c>
      <c r="J61" s="11">
        <v>2.96592962854804E-3</v>
      </c>
      <c r="K61" s="11">
        <v>0.83697566068195905</v>
      </c>
      <c r="L61" s="11">
        <v>0.819677646804014</v>
      </c>
      <c r="M61" s="11">
        <v>0.85765947387571595</v>
      </c>
      <c r="N61" s="11">
        <v>0.83831293762735604</v>
      </c>
      <c r="O61" s="11">
        <v>2.42404011084826E-2</v>
      </c>
      <c r="P61" s="11">
        <v>5.8867359689721697E-2</v>
      </c>
      <c r="Q61" s="11">
        <v>5.0336032559547897E-2</v>
      </c>
      <c r="R61" s="11">
        <v>7.1048151747849397E-2</v>
      </c>
      <c r="S61" s="11">
        <v>6.1334879734918697E-2</v>
      </c>
      <c r="T61" s="11">
        <v>1.3272952754624E-2</v>
      </c>
      <c r="U61" s="9">
        <v>2.65</v>
      </c>
      <c r="V61" s="9">
        <v>5</v>
      </c>
      <c r="W61" s="11">
        <v>0.328649999999997</v>
      </c>
      <c r="X61" s="22">
        <f t="shared" si="0"/>
        <v>4.3546124999999603E-2</v>
      </c>
      <c r="Y61" s="22">
        <f t="shared" si="1"/>
        <v>4.3661264200489597E-3</v>
      </c>
      <c r="Z61" s="22">
        <f t="shared" si="2"/>
        <v>3.6447046742013843E-2</v>
      </c>
      <c r="AA61" s="22">
        <f t="shared" si="3"/>
        <v>2.563445403468559E-3</v>
      </c>
      <c r="AB61" s="9" t="s">
        <v>93</v>
      </c>
    </row>
    <row r="62" spans="1:28" x14ac:dyDescent="0.25">
      <c r="A62" s="9" t="s">
        <v>35</v>
      </c>
      <c r="B62" s="9">
        <v>380.85</v>
      </c>
      <c r="C62" s="9" t="s">
        <v>37</v>
      </c>
      <c r="D62" s="11">
        <v>0.96739900000000001</v>
      </c>
      <c r="E62" s="11">
        <v>0.34815000000000002</v>
      </c>
      <c r="F62" s="11">
        <v>3.1026079925756699E-2</v>
      </c>
      <c r="G62" s="11">
        <v>3.0235615757132E-2</v>
      </c>
      <c r="H62" s="11">
        <v>3.1809238149710997E-2</v>
      </c>
      <c r="I62" s="11">
        <v>3.10333600747324E-2</v>
      </c>
      <c r="J62" s="11">
        <v>1.04658685350863E-3</v>
      </c>
      <c r="K62" s="11">
        <v>0.94725502668935702</v>
      </c>
      <c r="L62" s="11">
        <v>0.92425194123071996</v>
      </c>
      <c r="M62" s="11">
        <v>0.97119163393286201</v>
      </c>
      <c r="N62" s="11">
        <v>0.94804116564105201</v>
      </c>
      <c r="O62" s="11">
        <v>2.68492332103108E-2</v>
      </c>
      <c r="P62" s="11">
        <v>2.0221715663015699E-2</v>
      </c>
      <c r="Q62" s="11">
        <v>1.70069787315087E-2</v>
      </c>
      <c r="R62" s="11">
        <v>2.47291154163728E-2</v>
      </c>
      <c r="S62" s="11">
        <v>2.1187568535588099E-2</v>
      </c>
      <c r="T62" s="11">
        <v>4.9923525733417302E-3</v>
      </c>
      <c r="U62" s="9">
        <v>2.65</v>
      </c>
      <c r="V62" s="9">
        <v>5</v>
      </c>
      <c r="W62" s="11">
        <v>0.34814999999999502</v>
      </c>
      <c r="X62" s="22">
        <f t="shared" si="0"/>
        <v>4.6129874999999342E-2</v>
      </c>
      <c r="Y62" s="22">
        <f t="shared" si="1"/>
        <v>1.4312291887151453E-3</v>
      </c>
      <c r="Z62" s="22">
        <f t="shared" si="2"/>
        <v>4.3696755974301081E-2</v>
      </c>
      <c r="AA62" s="22">
        <f t="shared" si="3"/>
        <v>9.3282521582044298E-4</v>
      </c>
      <c r="AB62" s="9" t="s">
        <v>94</v>
      </c>
    </row>
    <row r="63" spans="1:28" x14ac:dyDescent="0.25">
      <c r="A63" s="9" t="s">
        <v>35</v>
      </c>
      <c r="B63" s="9">
        <v>381.05</v>
      </c>
      <c r="C63" s="9" t="s">
        <v>37</v>
      </c>
      <c r="D63" s="11">
        <v>0.81956399999999996</v>
      </c>
      <c r="E63" s="11">
        <v>0.28050000000000003</v>
      </c>
      <c r="F63" s="11">
        <v>0.165619740723389</v>
      </c>
      <c r="G63" s="11">
        <v>0.16237540775562401</v>
      </c>
      <c r="H63" s="11">
        <v>0.169595448451072</v>
      </c>
      <c r="I63" s="11">
        <v>0.16590490600650101</v>
      </c>
      <c r="J63" s="11">
        <v>4.7761523606751899E-3</v>
      </c>
      <c r="K63" s="11">
        <v>0.75624851193629805</v>
      </c>
      <c r="L63" s="11">
        <v>0.74167864737870404</v>
      </c>
      <c r="M63" s="11">
        <v>0.77413497378652396</v>
      </c>
      <c r="N63" s="11">
        <v>0.75748314148583396</v>
      </c>
      <c r="O63" s="11">
        <v>2.1608302582679501E-2</v>
      </c>
      <c r="P63" s="11">
        <v>7.4339835791642203E-2</v>
      </c>
      <c r="Q63" s="11">
        <v>6.4355157235977095E-2</v>
      </c>
      <c r="R63" s="11">
        <v>8.7239092045889505E-2</v>
      </c>
      <c r="S63" s="11">
        <v>7.6457158215661999E-2</v>
      </c>
      <c r="T63" s="11">
        <v>1.5084230571428599E-2</v>
      </c>
      <c r="U63" s="9">
        <v>2.65</v>
      </c>
      <c r="V63" s="9">
        <v>5</v>
      </c>
      <c r="W63" s="11">
        <v>0.280500000000033</v>
      </c>
      <c r="X63" s="22">
        <f t="shared" si="0"/>
        <v>3.7166250000004369E-2</v>
      </c>
      <c r="Y63" s="22">
        <f t="shared" si="1"/>
        <v>6.1554646886613799E-3</v>
      </c>
      <c r="Z63" s="22">
        <f t="shared" si="2"/>
        <v>2.8106921256755742E-2</v>
      </c>
      <c r="AA63" s="22">
        <f t="shared" si="3"/>
        <v>2.7629329219914468E-3</v>
      </c>
      <c r="AB63" s="9" t="s">
        <v>95</v>
      </c>
    </row>
    <row r="64" spans="1:28" x14ac:dyDescent="0.25">
      <c r="A64" s="9" t="s">
        <v>35</v>
      </c>
      <c r="B64" s="9">
        <v>381.25</v>
      </c>
      <c r="C64" s="9" t="s">
        <v>37</v>
      </c>
      <c r="D64" s="11">
        <v>0.94098700000000002</v>
      </c>
      <c r="E64" s="11">
        <v>0.23780000000000001</v>
      </c>
      <c r="F64" s="11">
        <v>5.6949672135745602E-2</v>
      </c>
      <c r="G64" s="11">
        <v>5.5566737096698501E-2</v>
      </c>
      <c r="H64" s="11">
        <v>5.8400154829606303E-2</v>
      </c>
      <c r="I64" s="11">
        <v>5.6980626920066703E-2</v>
      </c>
      <c r="J64" s="11">
        <v>1.67643483230431E-3</v>
      </c>
      <c r="K64" s="11">
        <v>0.92241529275473799</v>
      </c>
      <c r="L64" s="11">
        <v>0.90056554503640995</v>
      </c>
      <c r="M64" s="11">
        <v>0.94512907859478701</v>
      </c>
      <c r="N64" s="11">
        <v>0.92319021076416796</v>
      </c>
      <c r="O64" s="11">
        <v>2.5364332553365201E-2</v>
      </c>
      <c r="P64" s="11">
        <v>1.9448853306154701E-2</v>
      </c>
      <c r="Q64" s="11">
        <v>1.6789465380574801E-2</v>
      </c>
      <c r="R64" s="11">
        <v>2.2826008868745699E-2</v>
      </c>
      <c r="S64" s="11">
        <v>2.00065490167049E-2</v>
      </c>
      <c r="T64" s="11">
        <v>4.0477930500563003E-3</v>
      </c>
      <c r="U64" s="9">
        <v>2.65</v>
      </c>
      <c r="V64" s="9">
        <v>5</v>
      </c>
      <c r="W64" s="11">
        <v>0.23780000000000001</v>
      </c>
      <c r="X64" s="22">
        <f t="shared" si="0"/>
        <v>3.1508500000000002E-2</v>
      </c>
      <c r="Y64" s="22">
        <f t="shared" si="1"/>
        <v>1.7943987444891405E-3</v>
      </c>
      <c r="Z64" s="22">
        <f t="shared" si="2"/>
        <v>2.9063922251762665E-2</v>
      </c>
      <c r="AA64" s="22">
        <f t="shared" si="3"/>
        <v>6.128041943969754E-4</v>
      </c>
      <c r="AB64" s="9" t="s">
        <v>96</v>
      </c>
    </row>
    <row r="65" spans="1:28" x14ac:dyDescent="0.25">
      <c r="A65" s="9" t="s">
        <v>35</v>
      </c>
      <c r="B65" s="9">
        <v>381.44</v>
      </c>
      <c r="C65" s="9" t="s">
        <v>37</v>
      </c>
      <c r="D65" s="11">
        <v>0.89231000000000005</v>
      </c>
      <c r="E65" s="11">
        <v>0.29344999999999999</v>
      </c>
      <c r="F65" s="11">
        <v>0.10134733516580299</v>
      </c>
      <c r="G65" s="11">
        <v>9.9070534206258595E-2</v>
      </c>
      <c r="H65" s="11">
        <v>0.103770191450274</v>
      </c>
      <c r="I65" s="11">
        <v>0.101452105937409</v>
      </c>
      <c r="J65" s="11">
        <v>2.8756047118274801E-3</v>
      </c>
      <c r="K65" s="11">
        <v>0.846412701260011</v>
      </c>
      <c r="L65" s="11">
        <v>0.82886554285334901</v>
      </c>
      <c r="M65" s="11">
        <v>0.867682088109197</v>
      </c>
      <c r="N65" s="11">
        <v>0.84797794059113696</v>
      </c>
      <c r="O65" s="11">
        <v>2.3476225085638101E-2</v>
      </c>
      <c r="P65" s="11">
        <v>4.8979235604479802E-2</v>
      </c>
      <c r="Q65" s="11">
        <v>4.2108317889784697E-2</v>
      </c>
      <c r="R65" s="11">
        <v>5.8214607714201498E-2</v>
      </c>
      <c r="S65" s="11">
        <v>5.0602844730588702E-2</v>
      </c>
      <c r="T65" s="11">
        <v>1.04696220543777E-2</v>
      </c>
      <c r="U65" s="9">
        <v>2.65</v>
      </c>
      <c r="V65" s="9">
        <v>5</v>
      </c>
      <c r="W65" s="11">
        <v>0.29345000000000099</v>
      </c>
      <c r="X65" s="22">
        <f t="shared" si="0"/>
        <v>3.8882125000000135E-2</v>
      </c>
      <c r="Y65" s="22">
        <f t="shared" si="1"/>
        <v>3.940599754333661E-3</v>
      </c>
      <c r="Z65" s="22">
        <f t="shared" si="2"/>
        <v>3.2910324451979521E-2</v>
      </c>
      <c r="AA65" s="22">
        <f t="shared" si="3"/>
        <v>1.9044167611778409E-3</v>
      </c>
      <c r="AB65" s="9" t="s">
        <v>97</v>
      </c>
    </row>
    <row r="66" spans="1:28" x14ac:dyDescent="0.25">
      <c r="A66" s="9" t="s">
        <v>35</v>
      </c>
      <c r="B66" s="9">
        <v>381.65000000000003</v>
      </c>
      <c r="C66" s="9" t="s">
        <v>36</v>
      </c>
      <c r="D66" s="11">
        <v>0.82280600000000004</v>
      </c>
      <c r="E66" s="11">
        <v>0.21609999999999999</v>
      </c>
      <c r="F66" s="11">
        <v>0.167306728771385</v>
      </c>
      <c r="G66" s="11">
        <v>0.16385618550062001</v>
      </c>
      <c r="H66" s="11">
        <v>0.171016471341978</v>
      </c>
      <c r="I66" s="11">
        <v>0.16750807619991501</v>
      </c>
      <c r="J66" s="11">
        <v>4.4023398513040497E-3</v>
      </c>
      <c r="K66" s="11">
        <v>0.78120084436270198</v>
      </c>
      <c r="L66" s="11">
        <v>0.76577477191356103</v>
      </c>
      <c r="M66" s="11">
        <v>0.79833354761592701</v>
      </c>
      <c r="N66" s="11">
        <v>0.78195108847445005</v>
      </c>
      <c r="O66" s="11">
        <v>2.0319336944459199E-2</v>
      </c>
      <c r="P66" s="11">
        <v>4.8950815452010403E-2</v>
      </c>
      <c r="Q66" s="11">
        <v>4.2884212818021898E-2</v>
      </c>
      <c r="R66" s="11">
        <v>5.7205175666033399E-2</v>
      </c>
      <c r="S66" s="11">
        <v>5.0381958843547597E-2</v>
      </c>
      <c r="T66" s="11">
        <v>9.7641466329069296E-3</v>
      </c>
      <c r="U66" s="9">
        <v>2.65</v>
      </c>
      <c r="V66" s="9">
        <v>5</v>
      </c>
      <c r="W66" s="11">
        <v>0.21610000000000401</v>
      </c>
      <c r="X66" s="22">
        <f t="shared" si="0"/>
        <v>2.863325000000053E-2</v>
      </c>
      <c r="Y66" s="22">
        <f t="shared" si="1"/>
        <v>4.7905353915933483E-3</v>
      </c>
      <c r="Z66" s="22">
        <f t="shared" si="2"/>
        <v>2.2368319076848751E-2</v>
      </c>
      <c r="AA66" s="22">
        <f t="shared" si="3"/>
        <v>1.4016209365413027E-3</v>
      </c>
      <c r="AB66" s="9" t="s">
        <v>98</v>
      </c>
    </row>
    <row r="67" spans="1:28" x14ac:dyDescent="0.25">
      <c r="A67" s="9" t="s">
        <v>35</v>
      </c>
      <c r="B67" s="9">
        <v>381.87</v>
      </c>
      <c r="C67" s="9" t="s">
        <v>36</v>
      </c>
      <c r="D67" s="11">
        <v>0.879027</v>
      </c>
      <c r="E67" s="11">
        <v>0.28825000000000001</v>
      </c>
      <c r="F67" s="11">
        <v>0.113404525190664</v>
      </c>
      <c r="G67" s="11">
        <v>0.110934214522926</v>
      </c>
      <c r="H67" s="11">
        <v>0.116131540449375</v>
      </c>
      <c r="I67" s="11">
        <v>0.113554854316937</v>
      </c>
      <c r="J67" s="11">
        <v>3.2048373543728998E-3</v>
      </c>
      <c r="K67" s="11">
        <v>0.82996784020714498</v>
      </c>
      <c r="L67" s="11">
        <v>0.81325388953178901</v>
      </c>
      <c r="M67" s="11">
        <v>0.85067936409329703</v>
      </c>
      <c r="N67" s="11">
        <v>0.83154471366048499</v>
      </c>
      <c r="O67" s="11">
        <v>2.30205374581283E-2</v>
      </c>
      <c r="P67" s="11">
        <v>5.3258625188623399E-2</v>
      </c>
      <c r="Q67" s="11">
        <v>4.5835707758976198E-2</v>
      </c>
      <c r="R67" s="11">
        <v>6.3065389686218498E-2</v>
      </c>
      <c r="S67" s="11">
        <v>5.48965223030419E-2</v>
      </c>
      <c r="T67" s="11">
        <v>1.1219628058101601E-2</v>
      </c>
      <c r="U67" s="9">
        <v>2.65</v>
      </c>
      <c r="V67" s="9">
        <v>5</v>
      </c>
      <c r="W67" s="11">
        <v>0.28824999999999201</v>
      </c>
      <c r="X67" s="22">
        <f t="shared" si="0"/>
        <v>3.8193124999998947E-2</v>
      </c>
      <c r="Y67" s="22">
        <f t="shared" si="1"/>
        <v>4.33127320617256E-3</v>
      </c>
      <c r="Z67" s="22">
        <f t="shared" si="2"/>
        <v>3.1699065467010637E-2</v>
      </c>
      <c r="AA67" s="22">
        <f t="shared" si="3"/>
        <v>2.034113329157186E-3</v>
      </c>
      <c r="AB67" s="9" t="s">
        <v>99</v>
      </c>
    </row>
    <row r="68" spans="1:28" x14ac:dyDescent="0.25">
      <c r="A68" s="9" t="s">
        <v>35</v>
      </c>
      <c r="B68" s="9">
        <v>382.06</v>
      </c>
      <c r="C68" s="9" t="s">
        <v>36</v>
      </c>
      <c r="D68" s="11">
        <v>0.95557099999999995</v>
      </c>
      <c r="E68" s="11">
        <v>0.2074</v>
      </c>
      <c r="F68" s="11">
        <v>4.2952659862105898E-2</v>
      </c>
      <c r="G68" s="11">
        <v>4.1950449187504998E-2</v>
      </c>
      <c r="H68" s="11">
        <v>4.4095635940406899E-2</v>
      </c>
      <c r="I68" s="11">
        <v>4.3016965675587902E-2</v>
      </c>
      <c r="J68" s="11">
        <v>1.3348547847401599E-3</v>
      </c>
      <c r="K68" s="11">
        <v>0.94425274649194701</v>
      </c>
      <c r="L68" s="11">
        <v>0.92157016546211501</v>
      </c>
      <c r="M68" s="11">
        <v>0.96745659643786497</v>
      </c>
      <c r="N68" s="11">
        <v>0.94506645838326797</v>
      </c>
      <c r="O68" s="11">
        <v>2.6290759135557701E-2</v>
      </c>
      <c r="P68" s="11">
        <v>1.1820695396679E-2</v>
      </c>
      <c r="Q68" s="11">
        <v>1.02497418786048E-2</v>
      </c>
      <c r="R68" s="11">
        <v>1.3835995840888E-2</v>
      </c>
      <c r="S68" s="11">
        <v>1.21418420816642E-2</v>
      </c>
      <c r="T68" s="11">
        <v>2.4658969697989798E-3</v>
      </c>
      <c r="U68" s="9">
        <v>2.65</v>
      </c>
      <c r="V68" s="9">
        <v>5</v>
      </c>
      <c r="W68" s="11">
        <v>0.207400000000002</v>
      </c>
      <c r="X68" s="22">
        <f t="shared" ref="X68:X97" si="4">V68*U68*(W68/100)</f>
        <v>2.7480500000000262E-2</v>
      </c>
      <c r="Y68" s="22">
        <f t="shared" ref="Y68:Y97" si="5">X68*F68</f>
        <v>1.1803605693406123E-3</v>
      </c>
      <c r="Z68" s="22">
        <f t="shared" ref="Z68:Z97" si="6">X68*K68</f>
        <v>2.5948537599972198E-2</v>
      </c>
      <c r="AA68" s="22">
        <f t="shared" ref="AA68:AA97" si="7">X68*P68</f>
        <v>3.2483861984844035E-4</v>
      </c>
      <c r="AB68" s="9" t="s">
        <v>100</v>
      </c>
    </row>
    <row r="69" spans="1:28" x14ac:dyDescent="0.25">
      <c r="A69" s="9" t="s">
        <v>35</v>
      </c>
      <c r="B69" s="9">
        <v>382.26</v>
      </c>
      <c r="C69" s="9" t="s">
        <v>36</v>
      </c>
      <c r="D69" s="11">
        <v>0.76097499999999996</v>
      </c>
      <c r="E69" s="11">
        <v>0.2298</v>
      </c>
      <c r="F69" s="11">
        <v>0.22046830850021801</v>
      </c>
      <c r="G69" s="11">
        <v>0.21658419230118101</v>
      </c>
      <c r="H69" s="11">
        <v>0.22527347814224899</v>
      </c>
      <c r="I69" s="11">
        <v>0.22079780474115501</v>
      </c>
      <c r="J69" s="11">
        <v>5.9776724126527304E-3</v>
      </c>
      <c r="K69" s="11">
        <v>0.704750063426272</v>
      </c>
      <c r="L69" s="11">
        <v>0.691713791995196</v>
      </c>
      <c r="M69" s="11">
        <v>0.720242775481718</v>
      </c>
      <c r="N69" s="11">
        <v>0.70570370435330299</v>
      </c>
      <c r="O69" s="11">
        <v>1.89870094790342E-2</v>
      </c>
      <c r="P69" s="11">
        <v>7.13677995443803E-2</v>
      </c>
      <c r="Q69" s="11">
        <v>6.23336126959705E-2</v>
      </c>
      <c r="R69" s="11">
        <v>8.3140387666965895E-2</v>
      </c>
      <c r="S69" s="11">
        <v>7.3196758186040906E-2</v>
      </c>
      <c r="T69" s="11">
        <v>1.38595912362337E-2</v>
      </c>
      <c r="U69" s="9">
        <v>2.65</v>
      </c>
      <c r="V69" s="9">
        <v>5</v>
      </c>
      <c r="W69" s="11">
        <v>0.22979999999999901</v>
      </c>
      <c r="X69" s="22">
        <f t="shared" si="4"/>
        <v>3.0448499999999868E-2</v>
      </c>
      <c r="Y69" s="22">
        <f t="shared" si="5"/>
        <v>6.712929291368859E-3</v>
      </c>
      <c r="Z69" s="22">
        <f t="shared" si="6"/>
        <v>2.145858230623475E-2</v>
      </c>
      <c r="AA69" s="22">
        <f t="shared" si="7"/>
        <v>2.1730424444270542E-3</v>
      </c>
      <c r="AB69" s="9" t="s">
        <v>101</v>
      </c>
    </row>
    <row r="70" spans="1:28" x14ac:dyDescent="0.25">
      <c r="A70" s="9" t="s">
        <v>35</v>
      </c>
      <c r="B70" s="9">
        <v>382.46</v>
      </c>
      <c r="C70" s="9" t="s">
        <v>36</v>
      </c>
      <c r="D70" s="11">
        <v>0.63173400000000002</v>
      </c>
      <c r="E70" s="11">
        <v>0.217</v>
      </c>
      <c r="F70" s="11">
        <v>0.33057611695492001</v>
      </c>
      <c r="G70" s="11">
        <v>0.32411337492617298</v>
      </c>
      <c r="H70" s="11">
        <v>0.337313214559194</v>
      </c>
      <c r="I70" s="11">
        <v>0.33072872683938898</v>
      </c>
      <c r="J70" s="11">
        <v>9.5344415193460708E-3</v>
      </c>
      <c r="K70" s="11">
        <v>0.56869837852995297</v>
      </c>
      <c r="L70" s="11">
        <v>0.55773556960117798</v>
      </c>
      <c r="M70" s="11">
        <v>0.58028514589169</v>
      </c>
      <c r="N70" s="11">
        <v>0.56878445416717405</v>
      </c>
      <c r="O70" s="11">
        <v>1.63578940200023E-2</v>
      </c>
      <c r="P70" s="11">
        <v>9.7819338130414907E-2</v>
      </c>
      <c r="Q70" s="11">
        <v>8.5829597849481007E-2</v>
      </c>
      <c r="R70" s="11">
        <v>0.112755721732757</v>
      </c>
      <c r="S70" s="11">
        <v>9.9929685989412306E-2</v>
      </c>
      <c r="T70" s="11">
        <v>1.8274586674910501E-2</v>
      </c>
      <c r="U70" s="9">
        <v>2.65</v>
      </c>
      <c r="V70" s="9">
        <v>5</v>
      </c>
      <c r="W70" s="11">
        <v>0.21700000000001399</v>
      </c>
      <c r="X70" s="22">
        <f t="shared" si="4"/>
        <v>2.8752500000001849E-2</v>
      </c>
      <c r="Y70" s="22">
        <f t="shared" si="5"/>
        <v>9.5048898027469495E-3</v>
      </c>
      <c r="Z70" s="22">
        <f t="shared" si="6"/>
        <v>1.6351500128683524E-2</v>
      </c>
      <c r="AA70" s="22">
        <f t="shared" si="7"/>
        <v>2.8125505195949357E-3</v>
      </c>
      <c r="AB70" s="9" t="s">
        <v>102</v>
      </c>
    </row>
    <row r="71" spans="1:28" x14ac:dyDescent="0.25">
      <c r="A71" s="9" t="s">
        <v>35</v>
      </c>
      <c r="B71" s="9">
        <v>382.66</v>
      </c>
      <c r="C71" s="9" t="s">
        <v>36</v>
      </c>
      <c r="D71" s="11">
        <v>0.56211100000000003</v>
      </c>
      <c r="E71" s="11">
        <v>0.1482</v>
      </c>
      <c r="F71" s="11">
        <v>0.40689883207213301</v>
      </c>
      <c r="G71" s="11">
        <v>0.40014609700343801</v>
      </c>
      <c r="H71" s="11">
        <v>0.41463114063017098</v>
      </c>
      <c r="I71" s="11">
        <v>0.407413368656389</v>
      </c>
      <c r="J71" s="11">
        <v>1.03498862356773E-2</v>
      </c>
      <c r="K71" s="11">
        <v>0.52385489767851401</v>
      </c>
      <c r="L71" s="11">
        <v>0.51471747889881903</v>
      </c>
      <c r="M71" s="11">
        <v>0.53339382355926501</v>
      </c>
      <c r="N71" s="11">
        <v>0.52410828264241505</v>
      </c>
      <c r="O71" s="11">
        <v>1.32885920635135E-2</v>
      </c>
      <c r="P71" s="11">
        <v>6.6081325829547496E-2</v>
      </c>
      <c r="Q71" s="11">
        <v>5.7350045294311397E-2</v>
      </c>
      <c r="R71" s="11">
        <v>7.7253910334273798E-2</v>
      </c>
      <c r="S71" s="11">
        <v>6.7755301044620103E-2</v>
      </c>
      <c r="T71" s="11">
        <v>1.41314101023431E-2</v>
      </c>
      <c r="U71" s="9">
        <v>2.65</v>
      </c>
      <c r="V71" s="9">
        <v>5</v>
      </c>
      <c r="W71" s="11">
        <v>0.148200000000004</v>
      </c>
      <c r="X71" s="22">
        <f t="shared" si="4"/>
        <v>1.9636500000000529E-2</v>
      </c>
      <c r="Y71" s="22">
        <f t="shared" si="5"/>
        <v>7.9900689159846557E-3</v>
      </c>
      <c r="Z71" s="22">
        <f t="shared" si="6"/>
        <v>1.0286676698264417E-2</v>
      </c>
      <c r="AA71" s="22">
        <f t="shared" si="7"/>
        <v>1.2976059546519444E-3</v>
      </c>
      <c r="AB71" s="9" t="s">
        <v>103</v>
      </c>
    </row>
    <row r="72" spans="1:28" x14ac:dyDescent="0.25">
      <c r="A72" s="9" t="s">
        <v>35</v>
      </c>
      <c r="B72" s="9">
        <v>382.85</v>
      </c>
      <c r="C72" s="9" t="s">
        <v>36</v>
      </c>
      <c r="D72" s="11">
        <v>0.62123700000000004</v>
      </c>
      <c r="E72" s="11">
        <v>0.12554999999999999</v>
      </c>
      <c r="F72" s="11">
        <v>0.359919236760471</v>
      </c>
      <c r="G72" s="11">
        <v>0.35420340540600698</v>
      </c>
      <c r="H72" s="11">
        <v>0.366772723341658</v>
      </c>
      <c r="I72" s="11">
        <v>0.36052560827638802</v>
      </c>
      <c r="J72" s="11">
        <v>8.65589207933962E-3</v>
      </c>
      <c r="K72" s="11">
        <v>0.59190182559361604</v>
      </c>
      <c r="L72" s="11">
        <v>0.58229199891424599</v>
      </c>
      <c r="M72" s="11">
        <v>0.60315906707705202</v>
      </c>
      <c r="N72" s="11">
        <v>0.59278677343411401</v>
      </c>
      <c r="O72" s="11">
        <v>1.4189134607105599E-2</v>
      </c>
      <c r="P72" s="11">
        <v>4.4948582084647401E-2</v>
      </c>
      <c r="Q72" s="11">
        <v>3.7662413183036897E-2</v>
      </c>
      <c r="R72" s="11">
        <v>5.3569573431204297E-2</v>
      </c>
      <c r="S72" s="11">
        <v>4.6056592278416901E-2</v>
      </c>
      <c r="T72" s="11">
        <v>1.09899654493027E-2</v>
      </c>
      <c r="U72" s="9">
        <v>2.65</v>
      </c>
      <c r="V72" s="9">
        <v>5</v>
      </c>
      <c r="W72" s="11">
        <v>0.12555000000000299</v>
      </c>
      <c r="X72" s="22">
        <f t="shared" si="4"/>
        <v>1.6635375000000396E-2</v>
      </c>
      <c r="Y72" s="22">
        <f t="shared" si="5"/>
        <v>5.9873914732243632E-3</v>
      </c>
      <c r="Z72" s="22">
        <f t="shared" si="6"/>
        <v>9.8465088319346344E-3</v>
      </c>
      <c r="AA72" s="22">
        <f t="shared" si="7"/>
        <v>7.4773651869640911E-4</v>
      </c>
      <c r="AB72" s="9" t="s">
        <v>104</v>
      </c>
    </row>
    <row r="73" spans="1:28" x14ac:dyDescent="0.25">
      <c r="A73" s="9" t="s">
        <v>35</v>
      </c>
      <c r="B73" s="9">
        <v>383.06</v>
      </c>
      <c r="C73" s="9" t="s">
        <v>36</v>
      </c>
      <c r="D73" s="11">
        <v>0.58828000000000003</v>
      </c>
      <c r="E73" s="11">
        <v>0.10100000000000001</v>
      </c>
      <c r="F73" s="11">
        <v>0.395810546474612</v>
      </c>
      <c r="G73" s="11">
        <v>0.38939101298830398</v>
      </c>
      <c r="H73" s="11">
        <v>0.403141982876282</v>
      </c>
      <c r="I73" s="11">
        <v>0.39642519743576698</v>
      </c>
      <c r="J73" s="11">
        <v>9.3657889938704095E-3</v>
      </c>
      <c r="K73" s="11">
        <v>0.56704503849805299</v>
      </c>
      <c r="L73" s="11">
        <v>0.55766250241925597</v>
      </c>
      <c r="M73" s="11">
        <v>0.57741841759533197</v>
      </c>
      <c r="N73" s="11">
        <v>0.56771462878187195</v>
      </c>
      <c r="O73" s="11">
        <v>1.33787637116984E-2</v>
      </c>
      <c r="P73" s="11">
        <v>3.4156463688774202E-2</v>
      </c>
      <c r="Q73" s="11">
        <v>2.6576424791200801E-2</v>
      </c>
      <c r="R73" s="11">
        <v>4.3041774002383203E-2</v>
      </c>
      <c r="S73" s="11">
        <v>3.5153543568840102E-2</v>
      </c>
      <c r="T73" s="11">
        <v>1.0523023968137901E-2</v>
      </c>
      <c r="U73" s="9">
        <v>2.65</v>
      </c>
      <c r="V73" s="9">
        <v>5</v>
      </c>
      <c r="W73" s="11">
        <v>0.10099999999999899</v>
      </c>
      <c r="X73" s="22">
        <f t="shared" si="4"/>
        <v>1.3382499999999865E-2</v>
      </c>
      <c r="Y73" s="22">
        <f t="shared" si="5"/>
        <v>5.2969346381964415E-3</v>
      </c>
      <c r="Z73" s="22">
        <f t="shared" si="6"/>
        <v>7.5884802277001173E-3</v>
      </c>
      <c r="AA73" s="22">
        <f t="shared" si="7"/>
        <v>4.5709887531501613E-4</v>
      </c>
      <c r="AB73" s="9" t="s">
        <v>105</v>
      </c>
    </row>
    <row r="74" spans="1:28" x14ac:dyDescent="0.25">
      <c r="A74" s="9" t="s">
        <v>35</v>
      </c>
      <c r="B74" s="9">
        <v>383.23</v>
      </c>
      <c r="C74" s="9" t="s">
        <v>36</v>
      </c>
      <c r="D74" s="11">
        <v>0.7581</v>
      </c>
      <c r="E74" s="11">
        <v>8.1500000000000003E-2</v>
      </c>
      <c r="F74" s="11">
        <v>0.23741920451732701</v>
      </c>
      <c r="G74" s="11">
        <v>0.23301997548678699</v>
      </c>
      <c r="H74" s="11">
        <v>0.24233019980943701</v>
      </c>
      <c r="I74" s="11">
        <v>0.237688736438082</v>
      </c>
      <c r="J74" s="11">
        <v>5.7515526163899097E-3</v>
      </c>
      <c r="K74" s="11">
        <v>0.74711181198909604</v>
      </c>
      <c r="L74" s="11">
        <v>0.73317156443250198</v>
      </c>
      <c r="M74" s="11">
        <v>0.76214748992543202</v>
      </c>
      <c r="N74" s="11">
        <v>0.747789840213404</v>
      </c>
      <c r="O74" s="11">
        <v>1.7957519708206401E-2</v>
      </c>
      <c r="P74" s="11">
        <v>1.3704379587614401E-2</v>
      </c>
      <c r="Q74" s="11">
        <v>9.2642403617280798E-3</v>
      </c>
      <c r="R74" s="11">
        <v>1.88195355641377E-2</v>
      </c>
      <c r="S74" s="11">
        <v>1.41822089022155E-2</v>
      </c>
      <c r="T74" s="11">
        <v>5.85227172185442E-3</v>
      </c>
      <c r="U74" s="9">
        <v>2.65</v>
      </c>
      <c r="V74" s="9">
        <v>5</v>
      </c>
      <c r="W74" s="11">
        <v>8.1499999999996894E-2</v>
      </c>
      <c r="X74" s="22">
        <f t="shared" si="4"/>
        <v>1.0798749999999588E-2</v>
      </c>
      <c r="Y74" s="22">
        <f t="shared" si="5"/>
        <v>2.5638306347813872E-3</v>
      </c>
      <c r="Z74" s="22">
        <f t="shared" si="6"/>
        <v>8.0678736797169439E-3</v>
      </c>
      <c r="AA74" s="22">
        <f t="shared" si="7"/>
        <v>1.4799016907174537E-4</v>
      </c>
      <c r="AB74" s="9" t="s">
        <v>106</v>
      </c>
    </row>
    <row r="75" spans="1:28" x14ac:dyDescent="0.25">
      <c r="A75" s="9" t="s">
        <v>35</v>
      </c>
      <c r="B75" s="9">
        <v>383.38</v>
      </c>
      <c r="C75" s="9" t="s">
        <v>36</v>
      </c>
      <c r="D75" s="11">
        <v>0.48311900000000002</v>
      </c>
      <c r="E75" s="11">
        <v>8.8400000000000006E-2</v>
      </c>
      <c r="F75" s="11">
        <v>0.49728397445849898</v>
      </c>
      <c r="G75" s="11">
        <v>0.489248278319805</v>
      </c>
      <c r="H75" s="11">
        <v>0.50688518341366195</v>
      </c>
      <c r="I75" s="11">
        <v>0.49806052185295402</v>
      </c>
      <c r="J75" s="11">
        <v>1.21130961154084E-2</v>
      </c>
      <c r="K75" s="11">
        <v>0.46574795202324998</v>
      </c>
      <c r="L75" s="11">
        <v>0.45818322125986299</v>
      </c>
      <c r="M75" s="11">
        <v>0.47453361645395897</v>
      </c>
      <c r="N75" s="11">
        <v>0.46637103809845898</v>
      </c>
      <c r="O75" s="11">
        <v>1.1328924413654001E-2</v>
      </c>
      <c r="P75" s="11">
        <v>3.3548618273481497E-2</v>
      </c>
      <c r="Q75" s="11">
        <v>2.4431471135378999E-2</v>
      </c>
      <c r="R75" s="11">
        <v>4.4276117292498897E-2</v>
      </c>
      <c r="S75" s="11">
        <v>3.46720289626661E-2</v>
      </c>
      <c r="T75" s="11">
        <v>1.2364403558535899E-2</v>
      </c>
      <c r="U75" s="9">
        <v>2.65</v>
      </c>
      <c r="V75" s="9">
        <v>5</v>
      </c>
      <c r="W75" s="11">
        <v>8.8400000000000395E-2</v>
      </c>
      <c r="X75" s="22">
        <f t="shared" si="4"/>
        <v>1.1713000000000051E-2</v>
      </c>
      <c r="Y75" s="22">
        <f t="shared" si="5"/>
        <v>5.8246871928324239E-3</v>
      </c>
      <c r="Z75" s="22">
        <f t="shared" si="6"/>
        <v>5.4553057620483512E-3</v>
      </c>
      <c r="AA75" s="22">
        <f t="shared" si="7"/>
        <v>3.9295496583729051E-4</v>
      </c>
      <c r="AB75" s="9" t="s">
        <v>107</v>
      </c>
    </row>
    <row r="76" spans="1:28" x14ac:dyDescent="0.25">
      <c r="A76" s="9" t="s">
        <v>35</v>
      </c>
      <c r="B76" s="9">
        <v>383.58</v>
      </c>
      <c r="C76" s="9" t="s">
        <v>36</v>
      </c>
      <c r="D76" s="11">
        <v>0.60736999999999997</v>
      </c>
      <c r="E76" s="11">
        <v>9.1399999999999995E-2</v>
      </c>
      <c r="F76" s="11">
        <v>0.380381683277625</v>
      </c>
      <c r="G76" s="11">
        <v>0.37382283579908099</v>
      </c>
      <c r="H76" s="11">
        <v>0.38711984385339399</v>
      </c>
      <c r="I76" s="11">
        <v>0.380728259243791</v>
      </c>
      <c r="J76" s="11">
        <v>8.9153774974895204E-3</v>
      </c>
      <c r="K76" s="11">
        <v>0.58980638044400502</v>
      </c>
      <c r="L76" s="11">
        <v>0.57982842749949604</v>
      </c>
      <c r="M76" s="11">
        <v>0.60030954034541695</v>
      </c>
      <c r="N76" s="11">
        <v>0.59036375988604906</v>
      </c>
      <c r="O76" s="11">
        <v>1.37844764643633E-2</v>
      </c>
      <c r="P76" s="11">
        <v>2.7258935312104202E-2</v>
      </c>
      <c r="Q76" s="11">
        <v>2.0227533136859498E-2</v>
      </c>
      <c r="R76" s="11">
        <v>3.5644224495975603E-2</v>
      </c>
      <c r="S76" s="11">
        <v>2.8233298053809801E-2</v>
      </c>
      <c r="T76" s="11">
        <v>9.6729445984146192E-3</v>
      </c>
      <c r="U76" s="9">
        <v>2.65</v>
      </c>
      <c r="V76" s="9">
        <v>5</v>
      </c>
      <c r="W76" s="11">
        <v>9.1400000000002202E-2</v>
      </c>
      <c r="X76" s="22">
        <f t="shared" si="4"/>
        <v>1.2110500000000291E-2</v>
      </c>
      <c r="Y76" s="22">
        <f t="shared" si="5"/>
        <v>4.6066123753337887E-3</v>
      </c>
      <c r="Z76" s="22">
        <f t="shared" si="6"/>
        <v>7.1428501703672941E-3</v>
      </c>
      <c r="AA76" s="22">
        <f t="shared" si="7"/>
        <v>3.3011933609724587E-4</v>
      </c>
      <c r="AB76" s="9" t="s">
        <v>108</v>
      </c>
    </row>
    <row r="77" spans="1:28" x14ac:dyDescent="0.25">
      <c r="A77" s="9" t="s">
        <v>35</v>
      </c>
      <c r="B77" s="9">
        <v>383.78</v>
      </c>
      <c r="C77" s="9" t="s">
        <v>36</v>
      </c>
      <c r="D77" s="11">
        <v>0.70065500000000003</v>
      </c>
      <c r="E77" s="11">
        <v>8.5000000000000006E-2</v>
      </c>
      <c r="F77" s="11">
        <v>0.29247655594751298</v>
      </c>
      <c r="G77" s="11">
        <v>0.287412133368881</v>
      </c>
      <c r="H77" s="11">
        <v>0.29816636570282301</v>
      </c>
      <c r="I77" s="11">
        <v>0.29288353573978598</v>
      </c>
      <c r="J77" s="11">
        <v>6.9148704241744898E-3</v>
      </c>
      <c r="K77" s="11">
        <v>0.68697277346330599</v>
      </c>
      <c r="L77" s="11">
        <v>0.674942862927573</v>
      </c>
      <c r="M77" s="11">
        <v>0.70010801612080897</v>
      </c>
      <c r="N77" s="11">
        <v>0.68767725817330105</v>
      </c>
      <c r="O77" s="11">
        <v>1.6151103481802001E-2</v>
      </c>
      <c r="P77" s="11">
        <v>1.8246141628863101E-2</v>
      </c>
      <c r="Q77" s="11">
        <v>1.28789467299451E-2</v>
      </c>
      <c r="R77" s="11">
        <v>2.46756485512587E-2</v>
      </c>
      <c r="S77" s="11">
        <v>1.89619441877194E-2</v>
      </c>
      <c r="T77" s="11">
        <v>7.2883586771877798E-3</v>
      </c>
      <c r="U77" s="9">
        <v>2.65</v>
      </c>
      <c r="V77" s="9">
        <v>5</v>
      </c>
      <c r="W77" s="11">
        <v>8.4999999999996606E-2</v>
      </c>
      <c r="X77" s="22">
        <f t="shared" si="4"/>
        <v>1.1262499999999549E-2</v>
      </c>
      <c r="Y77" s="22">
        <f t="shared" si="5"/>
        <v>3.2940172113587332E-3</v>
      </c>
      <c r="Z77" s="22">
        <f t="shared" si="6"/>
        <v>7.7370308611301739E-3</v>
      </c>
      <c r="AA77" s="22">
        <f t="shared" si="7"/>
        <v>2.0549717009506245E-4</v>
      </c>
      <c r="AB77" s="9" t="s">
        <v>109</v>
      </c>
    </row>
    <row r="78" spans="1:28" x14ac:dyDescent="0.25">
      <c r="A78" s="9" t="s">
        <v>35</v>
      </c>
      <c r="B78" s="9">
        <v>383.97999999999996</v>
      </c>
      <c r="C78" s="9" t="s">
        <v>36</v>
      </c>
      <c r="D78" s="11">
        <v>0.465304</v>
      </c>
      <c r="E78" s="11">
        <v>0.1043</v>
      </c>
      <c r="F78" s="11">
        <v>0.50760538629229102</v>
      </c>
      <c r="G78" s="11">
        <v>0.49942553082208702</v>
      </c>
      <c r="H78" s="11">
        <v>0.51723233905459598</v>
      </c>
      <c r="I78" s="11">
        <v>0.50833447556417899</v>
      </c>
      <c r="J78" s="11">
        <v>1.2699646822796E-2</v>
      </c>
      <c r="K78" s="11">
        <v>0.44245298245955</v>
      </c>
      <c r="L78" s="11">
        <v>0.43541882119964098</v>
      </c>
      <c r="M78" s="11">
        <v>0.45099367311508598</v>
      </c>
      <c r="N78" s="11">
        <v>0.44313813315685502</v>
      </c>
      <c r="O78" s="11">
        <v>1.1059542561767201E-2</v>
      </c>
      <c r="P78" s="11">
        <v>4.6427892839786301E-2</v>
      </c>
      <c r="Q78" s="11">
        <v>3.6865784460423899E-2</v>
      </c>
      <c r="R78" s="11">
        <v>5.7928222079921203E-2</v>
      </c>
      <c r="S78" s="11">
        <v>4.7617365978116298E-2</v>
      </c>
      <c r="T78" s="11">
        <v>1.35468740134432E-2</v>
      </c>
      <c r="U78" s="9">
        <v>2.65</v>
      </c>
      <c r="V78" s="9">
        <v>5</v>
      </c>
      <c r="W78" s="11">
        <v>0.105399999999996</v>
      </c>
      <c r="X78" s="22">
        <f t="shared" si="4"/>
        <v>1.396549999999947E-2</v>
      </c>
      <c r="Y78" s="22">
        <f t="shared" si="5"/>
        <v>7.0889630222647207E-3</v>
      </c>
      <c r="Z78" s="22">
        <f t="shared" si="6"/>
        <v>6.179077126538611E-3</v>
      </c>
      <c r="AA78" s="22">
        <f t="shared" si="7"/>
        <v>6.4838873745401101E-4</v>
      </c>
      <c r="AB78" s="9" t="s">
        <v>110</v>
      </c>
    </row>
    <row r="79" spans="1:28" x14ac:dyDescent="0.25">
      <c r="A79" s="9" t="s">
        <v>35</v>
      </c>
      <c r="B79" s="9">
        <v>384.18</v>
      </c>
      <c r="C79" s="9" t="s">
        <v>36</v>
      </c>
      <c r="D79" s="11">
        <v>0.74509199999999998</v>
      </c>
      <c r="E79" s="11">
        <v>0.1158</v>
      </c>
      <c r="F79" s="11">
        <v>0.246798814639449</v>
      </c>
      <c r="G79" s="11">
        <v>0.242275624807614</v>
      </c>
      <c r="H79" s="11">
        <v>0.251778705582544</v>
      </c>
      <c r="I79" s="11">
        <v>0.247082607656434</v>
      </c>
      <c r="J79" s="11">
        <v>5.9705201468530401E-3</v>
      </c>
      <c r="K79" s="11">
        <v>0.72407441421771801</v>
      </c>
      <c r="L79" s="11">
        <v>0.71106692360286605</v>
      </c>
      <c r="M79" s="11">
        <v>0.73855511448542399</v>
      </c>
      <c r="N79" s="11">
        <v>0.72487492315643098</v>
      </c>
      <c r="O79" s="11">
        <v>1.7395877514721301E-2</v>
      </c>
      <c r="P79" s="11">
        <v>2.6951109120178101E-2</v>
      </c>
      <c r="Q79" s="11">
        <v>2.2156008464451302E-2</v>
      </c>
      <c r="R79" s="11">
        <v>3.28473293016842E-2</v>
      </c>
      <c r="S79" s="11">
        <v>2.76763900545276E-2</v>
      </c>
      <c r="T79" s="11">
        <v>7.2338635498041103E-3</v>
      </c>
      <c r="U79" s="9">
        <v>2.65</v>
      </c>
      <c r="V79" s="9">
        <v>5</v>
      </c>
      <c r="W79" s="11">
        <v>0.115800000000006</v>
      </c>
      <c r="X79" s="22">
        <f t="shared" si="4"/>
        <v>1.5343500000000796E-2</v>
      </c>
      <c r="Y79" s="22">
        <f t="shared" si="5"/>
        <v>3.7867576124205821E-3</v>
      </c>
      <c r="Z79" s="22">
        <f t="shared" si="6"/>
        <v>1.1109835774550133E-2</v>
      </c>
      <c r="AA79" s="22">
        <f t="shared" si="7"/>
        <v>4.1352434278547413E-4</v>
      </c>
      <c r="AB79" s="9" t="s">
        <v>111</v>
      </c>
    </row>
    <row r="80" spans="1:28" x14ac:dyDescent="0.25">
      <c r="A80" s="9" t="s">
        <v>35</v>
      </c>
      <c r="B80" s="9">
        <v>384.38</v>
      </c>
      <c r="C80" s="9" t="s">
        <v>36</v>
      </c>
      <c r="D80" s="11">
        <v>0.74299700000000002</v>
      </c>
      <c r="E80" s="11">
        <v>8.7356000000000003E-2</v>
      </c>
      <c r="F80" s="11">
        <v>0.25144882208140901</v>
      </c>
      <c r="G80" s="11">
        <v>0.24689501336601399</v>
      </c>
      <c r="H80" s="11">
        <v>0.25663654560731097</v>
      </c>
      <c r="I80" s="11">
        <v>0.251807751775249</v>
      </c>
      <c r="J80" s="11">
        <v>6.04746751875819E-3</v>
      </c>
      <c r="K80" s="11">
        <v>0.729862557943461</v>
      </c>
      <c r="L80" s="11">
        <v>0.71673980358047096</v>
      </c>
      <c r="M80" s="11">
        <v>0.74448421188877401</v>
      </c>
      <c r="N80" s="11">
        <v>0.73063320436733903</v>
      </c>
      <c r="O80" s="11">
        <v>1.7426868472399701E-2</v>
      </c>
      <c r="P80" s="11">
        <v>1.6522319239925001E-2</v>
      </c>
      <c r="Q80" s="11">
        <v>1.1876755164115601E-2</v>
      </c>
      <c r="R80" s="11">
        <v>2.2136316553381798E-2</v>
      </c>
      <c r="S80" s="11">
        <v>1.7183085271919099E-2</v>
      </c>
      <c r="T80" s="11">
        <v>6.3532394850606697E-3</v>
      </c>
      <c r="U80" s="9">
        <v>2.65</v>
      </c>
      <c r="V80" s="9">
        <v>5</v>
      </c>
      <c r="W80" s="11">
        <v>8.7356164383561793E-2</v>
      </c>
      <c r="X80" s="22">
        <f t="shared" si="4"/>
        <v>1.1574691780821938E-2</v>
      </c>
      <c r="Y80" s="22">
        <f t="shared" si="5"/>
        <v>2.9104426142430428E-3</v>
      </c>
      <c r="Z80" s="22">
        <f t="shared" si="6"/>
        <v>8.4479341505578533E-3</v>
      </c>
      <c r="AA80" s="22">
        <f t="shared" si="7"/>
        <v>1.9124075270647608E-4</v>
      </c>
      <c r="AB80" s="9" t="s">
        <v>112</v>
      </c>
    </row>
    <row r="81" spans="1:28" x14ac:dyDescent="0.25">
      <c r="A81" s="9" t="s">
        <v>35</v>
      </c>
      <c r="B81" s="9">
        <v>384.75</v>
      </c>
      <c r="C81" s="9" t="s">
        <v>36</v>
      </c>
      <c r="D81" s="11">
        <v>0.72711499999999996</v>
      </c>
      <c r="E81" s="11">
        <v>9.0650999999999995E-2</v>
      </c>
      <c r="F81" s="11">
        <v>0.26640091854584103</v>
      </c>
      <c r="G81" s="11">
        <v>0.26165137207132</v>
      </c>
      <c r="H81" s="11">
        <v>0.27174457530566098</v>
      </c>
      <c r="I81" s="11">
        <v>0.26678259437727903</v>
      </c>
      <c r="J81" s="11">
        <v>6.3642909991013501E-3</v>
      </c>
      <c r="K81" s="11">
        <v>0.71255036002329397</v>
      </c>
      <c r="L81" s="11">
        <v>0.70000850882060495</v>
      </c>
      <c r="M81" s="11">
        <v>0.72650299870353297</v>
      </c>
      <c r="N81" s="11">
        <v>0.71329669589403299</v>
      </c>
      <c r="O81" s="11">
        <v>1.6911312270430801E-2</v>
      </c>
      <c r="P81" s="11">
        <v>1.8755821964479301E-2</v>
      </c>
      <c r="Q81" s="11">
        <v>1.38556602535741E-2</v>
      </c>
      <c r="R81" s="11">
        <v>2.4738647851087599E-2</v>
      </c>
      <c r="S81" s="11">
        <v>1.9506838528993199E-2</v>
      </c>
      <c r="T81" s="11">
        <v>6.8247527146520796E-3</v>
      </c>
      <c r="U81" s="9">
        <v>2.65</v>
      </c>
      <c r="V81" s="9">
        <v>5</v>
      </c>
      <c r="W81" s="11">
        <v>9.0650684931507006E-2</v>
      </c>
      <c r="X81" s="22">
        <f t="shared" si="4"/>
        <v>1.2011215753424679E-2</v>
      </c>
      <c r="Y81" s="22">
        <f t="shared" si="5"/>
        <v>3.1997989095646105E-3</v>
      </c>
      <c r="Z81" s="22">
        <f t="shared" si="6"/>
        <v>8.5585961094202159E-3</v>
      </c>
      <c r="AA81" s="22">
        <f t="shared" si="7"/>
        <v>2.252802242481824E-4</v>
      </c>
      <c r="AB81" s="9" t="s">
        <v>113</v>
      </c>
    </row>
    <row r="82" spans="1:28" x14ac:dyDescent="0.25">
      <c r="A82" s="9" t="s">
        <v>35</v>
      </c>
      <c r="B82" s="9">
        <v>385</v>
      </c>
      <c r="C82" s="9" t="s">
        <v>36</v>
      </c>
      <c r="D82" s="11">
        <v>0.695546</v>
      </c>
      <c r="E82" s="11">
        <v>9.2877000000000001E-2</v>
      </c>
      <c r="F82" s="11">
        <v>0.29637034937239898</v>
      </c>
      <c r="G82" s="11">
        <v>0.29123385155432302</v>
      </c>
      <c r="H82" s="11">
        <v>0.30211257987343398</v>
      </c>
      <c r="I82" s="11">
        <v>0.29676513999144</v>
      </c>
      <c r="J82" s="11">
        <v>7.0070194775547498E-3</v>
      </c>
      <c r="K82" s="11">
        <v>0.67957083869357404</v>
      </c>
      <c r="L82" s="11">
        <v>0.66750390954113004</v>
      </c>
      <c r="M82" s="11">
        <v>0.69225653820056399</v>
      </c>
      <c r="N82" s="11">
        <v>0.68006706049951704</v>
      </c>
      <c r="O82" s="11">
        <v>1.59764517255171E-2</v>
      </c>
      <c r="P82" s="11">
        <v>2.1847592002988699E-2</v>
      </c>
      <c r="Q82" s="11">
        <v>1.62918160343485E-2</v>
      </c>
      <c r="R82" s="11">
        <v>2.84132897636072E-2</v>
      </c>
      <c r="S82" s="11">
        <v>2.2680783746023898E-2</v>
      </c>
      <c r="T82" s="11">
        <v>7.6503672655903396E-3</v>
      </c>
      <c r="U82" s="9">
        <v>2.65</v>
      </c>
      <c r="V82" s="9">
        <v>5</v>
      </c>
      <c r="W82" s="11">
        <v>9.2876712328767194E-2</v>
      </c>
      <c r="X82" s="22">
        <f t="shared" si="4"/>
        <v>1.2306164383561653E-2</v>
      </c>
      <c r="Y82" s="22">
        <f t="shared" si="5"/>
        <v>3.6471822377903401E-3</v>
      </c>
      <c r="Z82" s="22">
        <f t="shared" si="6"/>
        <v>8.3629104512379822E-3</v>
      </c>
      <c r="AA82" s="22">
        <f t="shared" si="7"/>
        <v>2.688600585737659E-4</v>
      </c>
      <c r="AB82" s="9" t="s">
        <v>114</v>
      </c>
    </row>
    <row r="83" spans="1:28" x14ac:dyDescent="0.25">
      <c r="A83" s="9" t="s">
        <v>35</v>
      </c>
      <c r="B83" s="9">
        <v>385.18</v>
      </c>
      <c r="C83" s="9" t="s">
        <v>36</v>
      </c>
      <c r="D83" s="11">
        <v>0.68304100000000001</v>
      </c>
      <c r="E83" s="11">
        <v>9.4478999999999994E-2</v>
      </c>
      <c r="F83" s="11">
        <v>0.30807728961161801</v>
      </c>
      <c r="G83" s="11">
        <v>0.302800622527925</v>
      </c>
      <c r="H83" s="11">
        <v>0.313915416103551</v>
      </c>
      <c r="I83" s="11">
        <v>0.30846600401181801</v>
      </c>
      <c r="J83" s="11">
        <v>7.2644963999932101E-3</v>
      </c>
      <c r="K83" s="11">
        <v>0.66604690996791704</v>
      </c>
      <c r="L83" s="11">
        <v>0.65444978855398805</v>
      </c>
      <c r="M83" s="11">
        <v>0.67832409201188604</v>
      </c>
      <c r="N83" s="11">
        <v>0.66670385162356904</v>
      </c>
      <c r="O83" s="11">
        <v>1.56281456319401E-2</v>
      </c>
      <c r="P83" s="11">
        <v>2.3484156415159801E-2</v>
      </c>
      <c r="Q83" s="11">
        <v>1.7624540484607501E-2</v>
      </c>
      <c r="R83" s="11">
        <v>3.0296785604481201E-2</v>
      </c>
      <c r="S83" s="11">
        <v>2.4315426014516601E-2</v>
      </c>
      <c r="T83" s="11">
        <v>8.0039358380384895E-3</v>
      </c>
      <c r="U83" s="9">
        <v>2.65</v>
      </c>
      <c r="V83" s="9">
        <v>5</v>
      </c>
      <c r="W83" s="11">
        <v>9.4479452054794105E-2</v>
      </c>
      <c r="X83" s="22">
        <f t="shared" si="4"/>
        <v>1.2518527397260218E-2</v>
      </c>
      <c r="Y83" s="22">
        <f t="shared" si="5"/>
        <v>3.8566739904767108E-3</v>
      </c>
      <c r="Z83" s="22">
        <f t="shared" si="6"/>
        <v>8.3379264902938791E-3</v>
      </c>
      <c r="AA83" s="22">
        <f t="shared" si="7"/>
        <v>2.9398705548472229E-4</v>
      </c>
      <c r="AB83" s="9" t="s">
        <v>115</v>
      </c>
    </row>
    <row r="84" spans="1:28" x14ac:dyDescent="0.25">
      <c r="A84" s="9" t="s">
        <v>35</v>
      </c>
      <c r="B84" s="9">
        <v>388.06</v>
      </c>
      <c r="C84" s="9" t="s">
        <v>42</v>
      </c>
      <c r="D84" s="11">
        <v>0.63097700000000001</v>
      </c>
      <c r="E84" s="11">
        <v>0.2505</v>
      </c>
      <c r="F84" s="11">
        <v>0.323400336792107</v>
      </c>
      <c r="G84" s="11">
        <v>0.31600617130485698</v>
      </c>
      <c r="H84" s="11">
        <v>0.330576135832513</v>
      </c>
      <c r="I84" s="11">
        <v>0.322952883442581</v>
      </c>
      <c r="J84" s="11">
        <v>1.04625005421049E-2</v>
      </c>
      <c r="K84" s="11">
        <v>0.55435859810051002</v>
      </c>
      <c r="L84" s="11">
        <v>0.54142041448563605</v>
      </c>
      <c r="M84" s="11">
        <v>0.56688650987834199</v>
      </c>
      <c r="N84" s="11">
        <v>0.55360516786902902</v>
      </c>
      <c r="O84" s="11">
        <v>1.7899292026911501E-2</v>
      </c>
      <c r="P84" s="11">
        <v>0.11978864236632</v>
      </c>
      <c r="Q84" s="11">
        <v>0.10522098893644399</v>
      </c>
      <c r="R84" s="11">
        <v>0.138989244752937</v>
      </c>
      <c r="S84" s="11">
        <v>0.122909368037023</v>
      </c>
      <c r="T84" s="11">
        <v>2.22270958193319E-2</v>
      </c>
      <c r="U84" s="9">
        <v>2.65</v>
      </c>
      <c r="V84" s="9">
        <v>1.2</v>
      </c>
      <c r="W84" s="11">
        <v>0.25050000000001299</v>
      </c>
      <c r="X84" s="22">
        <f t="shared" si="4"/>
        <v>7.9659000000004126E-3</v>
      </c>
      <c r="Y84" s="22">
        <f t="shared" si="5"/>
        <v>2.5761747428523787E-3</v>
      </c>
      <c r="Z84" s="22">
        <f t="shared" si="6"/>
        <v>4.4159651566090816E-3</v>
      </c>
      <c r="AA84" s="22">
        <f t="shared" si="7"/>
        <v>9.5422434622591788E-4</v>
      </c>
      <c r="AB84" s="9" t="s">
        <v>116</v>
      </c>
    </row>
    <row r="85" spans="1:28" x14ac:dyDescent="0.25">
      <c r="A85" s="9" t="s">
        <v>35</v>
      </c>
      <c r="B85" s="9">
        <v>388.26</v>
      </c>
      <c r="C85" s="9" t="s">
        <v>42</v>
      </c>
      <c r="D85" s="11">
        <v>0.92239300000000002</v>
      </c>
      <c r="E85" s="11">
        <v>0.3805</v>
      </c>
      <c r="F85" s="11">
        <v>7.2133067196684594E-2</v>
      </c>
      <c r="G85" s="11">
        <v>7.0447412628116504E-2</v>
      </c>
      <c r="H85" s="11">
        <v>7.3920698627211096E-2</v>
      </c>
      <c r="I85" s="11">
        <v>7.2245065246392903E-2</v>
      </c>
      <c r="J85" s="11">
        <v>2.2509495533586102E-3</v>
      </c>
      <c r="K85" s="11">
        <v>0.86750228489796399</v>
      </c>
      <c r="L85" s="11">
        <v>0.84931211270845397</v>
      </c>
      <c r="M85" s="11">
        <v>0.88993900621737598</v>
      </c>
      <c r="N85" s="11">
        <v>0.86912417873213799</v>
      </c>
      <c r="O85" s="11">
        <v>2.6149985115642298E-2</v>
      </c>
      <c r="P85" s="11">
        <v>5.5976278391578503E-2</v>
      </c>
      <c r="Q85" s="11">
        <v>4.6732644930192101E-2</v>
      </c>
      <c r="R85" s="11">
        <v>6.8924258162799804E-2</v>
      </c>
      <c r="S85" s="11">
        <v>5.8756439755842799E-2</v>
      </c>
      <c r="T85" s="11">
        <v>1.41915675778643E-2</v>
      </c>
      <c r="U85" s="9">
        <v>2.65</v>
      </c>
      <c r="V85" s="9">
        <v>1.2</v>
      </c>
      <c r="W85" s="11">
        <v>0.3805</v>
      </c>
      <c r="X85" s="22">
        <f t="shared" si="4"/>
        <v>1.20999E-2</v>
      </c>
      <c r="Y85" s="22">
        <f t="shared" si="5"/>
        <v>8.7280289977316396E-4</v>
      </c>
      <c r="Z85" s="22">
        <f t="shared" si="6"/>
        <v>1.0496690897036875E-2</v>
      </c>
      <c r="AA85" s="22">
        <f t="shared" si="7"/>
        <v>6.7730737091026077E-4</v>
      </c>
      <c r="AB85" s="9" t="s">
        <v>117</v>
      </c>
    </row>
    <row r="86" spans="1:28" x14ac:dyDescent="0.25">
      <c r="A86" s="9" t="s">
        <v>35</v>
      </c>
      <c r="B86" s="9">
        <v>388.46</v>
      </c>
      <c r="C86" s="9" t="s">
        <v>42</v>
      </c>
      <c r="D86" s="11">
        <v>0.85392900000000005</v>
      </c>
      <c r="E86" s="11">
        <v>0.3775</v>
      </c>
      <c r="F86" s="11">
        <v>0.13026386551067701</v>
      </c>
      <c r="G86" s="11">
        <v>0.12702544495801199</v>
      </c>
      <c r="H86" s="11">
        <v>0.13375570617635801</v>
      </c>
      <c r="I86" s="11">
        <v>0.130177703248614</v>
      </c>
      <c r="J86" s="11">
        <v>4.6560889129867696E-3</v>
      </c>
      <c r="K86" s="11">
        <v>0.76598454607905597</v>
      </c>
      <c r="L86" s="11">
        <v>0.74763482254400504</v>
      </c>
      <c r="M86" s="11">
        <v>0.78724941403323501</v>
      </c>
      <c r="N86" s="11">
        <v>0.76591453007849497</v>
      </c>
      <c r="O86" s="11">
        <v>2.7158253079129301E-2</v>
      </c>
      <c r="P86" s="11">
        <v>9.9125414256731895E-2</v>
      </c>
      <c r="Q86" s="11">
        <v>8.3728085387426099E-2</v>
      </c>
      <c r="R86" s="11">
        <v>0.121257652558902</v>
      </c>
      <c r="S86" s="11">
        <v>0.103861657845844</v>
      </c>
      <c r="T86" s="11">
        <v>2.3617972345664699E-2</v>
      </c>
      <c r="U86" s="9">
        <v>2.65</v>
      </c>
      <c r="V86" s="9">
        <v>1.2</v>
      </c>
      <c r="W86" s="11">
        <v>0.37749999999997802</v>
      </c>
      <c r="X86" s="22">
        <f t="shared" si="4"/>
        <v>1.20044999999993E-2</v>
      </c>
      <c r="Y86" s="22">
        <f t="shared" si="5"/>
        <v>1.5637525735228311E-3</v>
      </c>
      <c r="Z86" s="22">
        <f t="shared" si="6"/>
        <v>9.1952614834054924E-3</v>
      </c>
      <c r="AA86" s="22">
        <f t="shared" si="7"/>
        <v>1.1899510354448687E-3</v>
      </c>
      <c r="AB86" s="9" t="s">
        <v>118</v>
      </c>
    </row>
    <row r="87" spans="1:28" x14ac:dyDescent="0.25">
      <c r="A87" s="9" t="s">
        <v>35</v>
      </c>
      <c r="B87" s="9">
        <v>388.64</v>
      </c>
      <c r="C87" s="9" t="s">
        <v>42</v>
      </c>
      <c r="D87" s="11">
        <v>0.754027</v>
      </c>
      <c r="E87" s="11">
        <v>0.44214999999999999</v>
      </c>
      <c r="F87" s="11">
        <v>0.19475507187644001</v>
      </c>
      <c r="G87" s="11">
        <v>0.182840084424365</v>
      </c>
      <c r="H87" s="11">
        <v>0.20250890591715701</v>
      </c>
      <c r="I87" s="11">
        <v>0.192304144975525</v>
      </c>
      <c r="J87" s="11">
        <v>1.2907082037948299E-2</v>
      </c>
      <c r="K87" s="11">
        <v>0.59903639696721001</v>
      </c>
      <c r="L87" s="11">
        <v>0.56297512287468299</v>
      </c>
      <c r="M87" s="11">
        <v>0.62293834490031297</v>
      </c>
      <c r="N87" s="11">
        <v>0.59175254826160495</v>
      </c>
      <c r="O87" s="11">
        <v>3.9667286579044697E-2</v>
      </c>
      <c r="P87" s="11">
        <v>0.20574031106415699</v>
      </c>
      <c r="Q87" s="11">
        <v>0.17225676185604799</v>
      </c>
      <c r="R87" s="11">
        <v>0.25253215622285302</v>
      </c>
      <c r="S87" s="11">
        <v>0.215782068662522</v>
      </c>
      <c r="T87" s="11">
        <v>5.0172404533302802E-2</v>
      </c>
      <c r="U87" s="9">
        <v>2.65</v>
      </c>
      <c r="V87" s="9">
        <v>1.2</v>
      </c>
      <c r="W87" s="11">
        <v>0.44215000000000998</v>
      </c>
      <c r="X87" s="22">
        <f t="shared" si="4"/>
        <v>1.4060370000000317E-2</v>
      </c>
      <c r="Y87" s="22">
        <f t="shared" si="5"/>
        <v>2.7383283699594025E-3</v>
      </c>
      <c r="Z87" s="22">
        <f t="shared" si="6"/>
        <v>8.4226733848260394E-3</v>
      </c>
      <c r="AA87" s="22">
        <f t="shared" si="7"/>
        <v>2.8927848974772061E-3</v>
      </c>
      <c r="AB87" s="9" t="s">
        <v>119</v>
      </c>
    </row>
    <row r="88" spans="1:28" x14ac:dyDescent="0.25">
      <c r="A88" s="9" t="s">
        <v>35</v>
      </c>
      <c r="B88" s="9">
        <v>388.9</v>
      </c>
      <c r="C88" s="9" t="s">
        <v>42</v>
      </c>
      <c r="D88" s="11">
        <v>0.93500799999999995</v>
      </c>
      <c r="E88" s="11">
        <v>0.40244999999999997</v>
      </c>
      <c r="F88" s="11">
        <v>6.0493761499612199E-2</v>
      </c>
      <c r="G88" s="11">
        <v>5.90852499551551E-2</v>
      </c>
      <c r="H88" s="11">
        <v>6.2020128712528599E-2</v>
      </c>
      <c r="I88" s="11">
        <v>6.0569712075495503E-2</v>
      </c>
      <c r="J88" s="11">
        <v>1.9293844296499E-3</v>
      </c>
      <c r="K88" s="11">
        <v>0.88206660286052496</v>
      </c>
      <c r="L88" s="11">
        <v>0.86343971329915103</v>
      </c>
      <c r="M88" s="11">
        <v>0.90589889148980196</v>
      </c>
      <c r="N88" s="11">
        <v>0.88409239073712398</v>
      </c>
      <c r="O88" s="11">
        <v>2.6883365775760198E-2</v>
      </c>
      <c r="P88" s="11">
        <v>5.2304082189909201E-2</v>
      </c>
      <c r="Q88" s="11">
        <v>4.3469677412279702E-2</v>
      </c>
      <c r="R88" s="11">
        <v>6.5596809537568995E-2</v>
      </c>
      <c r="S88" s="11">
        <v>5.5502283653090699E-2</v>
      </c>
      <c r="T88" s="11">
        <v>1.41912475159545E-2</v>
      </c>
      <c r="U88" s="9">
        <v>2.65</v>
      </c>
      <c r="V88" s="9">
        <v>1.2</v>
      </c>
      <c r="W88" s="11">
        <v>0.40244999999999398</v>
      </c>
      <c r="X88" s="22">
        <f t="shared" si="4"/>
        <v>1.2797909999999807E-2</v>
      </c>
      <c r="Y88" s="22">
        <f t="shared" si="5"/>
        <v>7.7419371523349022E-4</v>
      </c>
      <c r="Z88" s="22">
        <f t="shared" si="6"/>
        <v>1.128860899741457E-2</v>
      </c>
      <c r="AA88" s="22">
        <f t="shared" si="7"/>
        <v>6.6938293649905078E-4</v>
      </c>
      <c r="AB88" s="9" t="s">
        <v>120</v>
      </c>
    </row>
    <row r="89" spans="1:28" x14ac:dyDescent="0.25">
      <c r="A89" s="9" t="s">
        <v>35</v>
      </c>
      <c r="B89" s="9">
        <v>389.06</v>
      </c>
      <c r="C89" s="9" t="s">
        <v>42</v>
      </c>
      <c r="D89" s="11">
        <v>0.91824499999999998</v>
      </c>
      <c r="E89" s="11">
        <v>0.44424999999999998</v>
      </c>
      <c r="F89" s="11">
        <v>7.4059680698978295E-2</v>
      </c>
      <c r="G89" s="11">
        <v>7.2166544091158594E-2</v>
      </c>
      <c r="H89" s="11">
        <v>7.6084345184757707E-2</v>
      </c>
      <c r="I89" s="11">
        <v>7.4029486832716401E-2</v>
      </c>
      <c r="J89" s="11">
        <v>2.7478924142222798E-3</v>
      </c>
      <c r="K89" s="11">
        <v>0.84070301998792396</v>
      </c>
      <c r="L89" s="11">
        <v>0.82040880627249702</v>
      </c>
      <c r="M89" s="11">
        <v>0.86496750879070305</v>
      </c>
      <c r="N89" s="11">
        <v>0.84108386812170099</v>
      </c>
      <c r="O89" s="11">
        <v>3.05393979965237E-2</v>
      </c>
      <c r="P89" s="11">
        <v>7.9546457433136E-2</v>
      </c>
      <c r="Q89" s="11">
        <v>6.4771728718016702E-2</v>
      </c>
      <c r="R89" s="11">
        <v>0.101452841420168</v>
      </c>
      <c r="S89" s="11">
        <v>8.5016048153914905E-2</v>
      </c>
      <c r="T89" s="11">
        <v>2.3546342156950999E-2</v>
      </c>
      <c r="U89" s="9">
        <v>2.65</v>
      </c>
      <c r="V89" s="9">
        <v>1.2</v>
      </c>
      <c r="W89" s="11">
        <v>0.44425000000000198</v>
      </c>
      <c r="X89" s="22">
        <f t="shared" si="4"/>
        <v>1.412715000000006E-2</v>
      </c>
      <c r="Y89" s="22">
        <f t="shared" si="5"/>
        <v>1.0462522181865757E-3</v>
      </c>
      <c r="Z89" s="22">
        <f t="shared" si="6"/>
        <v>1.1876737668822451E-2</v>
      </c>
      <c r="AA89" s="22">
        <f t="shared" si="7"/>
        <v>1.1237647361265321E-3</v>
      </c>
      <c r="AB89" s="9" t="s">
        <v>121</v>
      </c>
    </row>
    <row r="90" spans="1:28" x14ac:dyDescent="0.25">
      <c r="A90" s="9" t="s">
        <v>35</v>
      </c>
      <c r="B90" s="9">
        <v>389.26</v>
      </c>
      <c r="C90" s="9" t="s">
        <v>42</v>
      </c>
      <c r="D90" s="11">
        <v>0.89971100000000004</v>
      </c>
      <c r="E90" s="11">
        <v>0.467667</v>
      </c>
      <c r="F90" s="11">
        <v>8.8374528201610403E-2</v>
      </c>
      <c r="G90" s="11">
        <v>8.5357598792754202E-2</v>
      </c>
      <c r="H90" s="11">
        <v>9.1121305433379707E-2</v>
      </c>
      <c r="I90" s="11">
        <v>8.8034365966947595E-2</v>
      </c>
      <c r="J90" s="11">
        <v>3.9808614360000699E-3</v>
      </c>
      <c r="K90" s="11">
        <v>0.80054745174441699</v>
      </c>
      <c r="L90" s="11">
        <v>0.77280429145470197</v>
      </c>
      <c r="M90" s="11">
        <v>0.82455050357169302</v>
      </c>
      <c r="N90" s="11">
        <v>0.79719693422208704</v>
      </c>
      <c r="O90" s="11">
        <v>3.5674715038403998E-2</v>
      </c>
      <c r="P90" s="11">
        <v>0.106526785284403</v>
      </c>
      <c r="Q90" s="11">
        <v>8.6519903594359002E-2</v>
      </c>
      <c r="R90" s="11">
        <v>0.13811876386383701</v>
      </c>
      <c r="S90" s="11">
        <v>0.114866931541604</v>
      </c>
      <c r="T90" s="11">
        <v>3.2996330716365103E-2</v>
      </c>
      <c r="U90" s="9">
        <v>2.65</v>
      </c>
      <c r="V90" s="9">
        <v>1.2</v>
      </c>
      <c r="W90" s="11">
        <v>0.46766666666666601</v>
      </c>
      <c r="X90" s="22">
        <f t="shared" si="4"/>
        <v>1.4871799999999977E-2</v>
      </c>
      <c r="Y90" s="22">
        <f t="shared" si="5"/>
        <v>1.3142883085087076E-3</v>
      </c>
      <c r="Z90" s="22">
        <f t="shared" si="6"/>
        <v>1.1905581592852602E-2</v>
      </c>
      <c r="AA90" s="22">
        <f t="shared" si="7"/>
        <v>1.584245045392582E-3</v>
      </c>
      <c r="AB90" s="9" t="s">
        <v>122</v>
      </c>
    </row>
    <row r="91" spans="1:28" x14ac:dyDescent="0.25">
      <c r="A91" s="9" t="s">
        <v>35</v>
      </c>
      <c r="B91" s="9">
        <v>389.46</v>
      </c>
      <c r="C91" s="9" t="s">
        <v>42</v>
      </c>
      <c r="D91" s="11">
        <v>0.78390499999999996</v>
      </c>
      <c r="E91" s="11">
        <v>0.46233299999999999</v>
      </c>
      <c r="F91" s="11">
        <v>0.17193636783347099</v>
      </c>
      <c r="G91" s="11">
        <v>0.16111988120013801</v>
      </c>
      <c r="H91" s="11">
        <v>0.17896915619159301</v>
      </c>
      <c r="I91" s="11">
        <v>0.16955520186662101</v>
      </c>
      <c r="J91" s="11">
        <v>1.18982622439285E-2</v>
      </c>
      <c r="K91" s="11">
        <v>0.62659071547745304</v>
      </c>
      <c r="L91" s="11">
        <v>0.58643383849282105</v>
      </c>
      <c r="M91" s="11">
        <v>0.65138611594419404</v>
      </c>
      <c r="N91" s="11">
        <v>0.61774711340464905</v>
      </c>
      <c r="O91" s="11">
        <v>4.3287686046037797E-2</v>
      </c>
      <c r="P91" s="11">
        <v>0.20128948284022299</v>
      </c>
      <c r="Q91" s="11">
        <v>0.16674060716338701</v>
      </c>
      <c r="R91" s="11">
        <v>0.25135620882041698</v>
      </c>
      <c r="S91" s="11">
        <v>0.21260102574126899</v>
      </c>
      <c r="T91" s="11">
        <v>5.2756461623922002E-2</v>
      </c>
      <c r="U91" s="9">
        <v>2.65</v>
      </c>
      <c r="V91" s="9">
        <v>1.2</v>
      </c>
      <c r="W91" s="11">
        <v>0.46233333333333398</v>
      </c>
      <c r="X91" s="22">
        <f t="shared" si="4"/>
        <v>1.4702200000000018E-2</v>
      </c>
      <c r="Y91" s="22">
        <f t="shared" si="5"/>
        <v>2.5278428671612601E-3</v>
      </c>
      <c r="Z91" s="22">
        <f t="shared" si="6"/>
        <v>9.2122620170926213E-3</v>
      </c>
      <c r="AA91" s="22">
        <f t="shared" si="7"/>
        <v>2.9593982346135302E-3</v>
      </c>
      <c r="AB91" s="9" t="s">
        <v>123</v>
      </c>
    </row>
    <row r="92" spans="1:28" x14ac:dyDescent="0.25">
      <c r="A92" s="9" t="s">
        <v>35</v>
      </c>
      <c r="B92" s="9">
        <v>389.64</v>
      </c>
      <c r="C92" s="9" t="s">
        <v>42</v>
      </c>
      <c r="D92" s="11">
        <v>0.87811700000000004</v>
      </c>
      <c r="E92" s="11">
        <v>0.47594999999999998</v>
      </c>
      <c r="F92" s="11">
        <v>0.104683176017143</v>
      </c>
      <c r="G92" s="11">
        <v>0.100165603865811</v>
      </c>
      <c r="H92" s="11">
        <v>0.108253717381561</v>
      </c>
      <c r="I92" s="11">
        <v>0.103915749553117</v>
      </c>
      <c r="J92" s="11">
        <v>5.5159792725801102E-3</v>
      </c>
      <c r="K92" s="11">
        <v>0.75994556459820795</v>
      </c>
      <c r="L92" s="11">
        <v>0.72692592833851399</v>
      </c>
      <c r="M92" s="11">
        <v>0.78479937578135694</v>
      </c>
      <c r="N92" s="11">
        <v>0.75445162615461403</v>
      </c>
      <c r="O92" s="11">
        <v>3.9824837113444499E-2</v>
      </c>
      <c r="P92" s="11">
        <v>0.131673962680222</v>
      </c>
      <c r="Q92" s="11">
        <v>0.106907310581769</v>
      </c>
      <c r="R92" s="11">
        <v>0.170309339406606</v>
      </c>
      <c r="S92" s="11">
        <v>0.14169435376251199</v>
      </c>
      <c r="T92" s="11">
        <v>4.0428474848755301E-2</v>
      </c>
      <c r="U92" s="9">
        <v>2.65</v>
      </c>
      <c r="V92" s="9">
        <v>1.2</v>
      </c>
      <c r="W92" s="11">
        <v>0.47594999999999998</v>
      </c>
      <c r="X92" s="22">
        <f t="shared" si="4"/>
        <v>1.5135209999999998E-2</v>
      </c>
      <c r="Y92" s="22">
        <f t="shared" si="5"/>
        <v>1.5844018524864226E-3</v>
      </c>
      <c r="Z92" s="22">
        <f t="shared" si="6"/>
        <v>1.1501935708762441E-2</v>
      </c>
      <c r="AA92" s="22">
        <f t="shared" si="7"/>
        <v>1.9929130766973223E-3</v>
      </c>
      <c r="AB92" s="9" t="s">
        <v>124</v>
      </c>
    </row>
    <row r="93" spans="1:28" x14ac:dyDescent="0.25">
      <c r="A93" s="9" t="s">
        <v>35</v>
      </c>
      <c r="B93" s="9">
        <v>389.84</v>
      </c>
      <c r="C93" s="9" t="s">
        <v>42</v>
      </c>
      <c r="D93" s="11">
        <v>0.92142900000000005</v>
      </c>
      <c r="E93" s="11">
        <v>0.43719999999999998</v>
      </c>
      <c r="F93" s="11">
        <v>7.1518744077497795E-2</v>
      </c>
      <c r="G93" s="11">
        <v>6.9839541352627293E-2</v>
      </c>
      <c r="H93" s="11">
        <v>7.3487630664223702E-2</v>
      </c>
      <c r="I93" s="11">
        <v>7.1572655590776996E-2</v>
      </c>
      <c r="J93" s="11">
        <v>2.5593567710129302E-3</v>
      </c>
      <c r="K93" s="11">
        <v>0.84871215528695398</v>
      </c>
      <c r="L93" s="11">
        <v>0.82869412344478799</v>
      </c>
      <c r="M93" s="11">
        <v>0.87321560244753005</v>
      </c>
      <c r="N93" s="11">
        <v>0.84945521282900704</v>
      </c>
      <c r="O93" s="11">
        <v>2.96089630174706E-2</v>
      </c>
      <c r="P93" s="11">
        <v>7.4045532526530594E-2</v>
      </c>
      <c r="Q93" s="11">
        <v>6.0547043913972198E-2</v>
      </c>
      <c r="R93" s="11">
        <v>9.40624883692876E-2</v>
      </c>
      <c r="S93" s="11">
        <v>7.9107182490894698E-2</v>
      </c>
      <c r="T93" s="11">
        <v>2.1612864355482E-2</v>
      </c>
      <c r="U93" s="9">
        <v>2.65</v>
      </c>
      <c r="V93" s="9">
        <v>1.2</v>
      </c>
      <c r="W93" s="11">
        <v>0.43720000000001202</v>
      </c>
      <c r="X93" s="22">
        <f t="shared" si="4"/>
        <v>1.3902960000000382E-2</v>
      </c>
      <c r="Y93" s="22">
        <f t="shared" si="5"/>
        <v>9.9432223815971608E-4</v>
      </c>
      <c r="Z93" s="22">
        <f t="shared" si="6"/>
        <v>1.1799611146468634E-2</v>
      </c>
      <c r="AA93" s="22">
        <f t="shared" si="7"/>
        <v>1.029452076895082E-3</v>
      </c>
      <c r="AB93" s="9" t="s">
        <v>125</v>
      </c>
    </row>
    <row r="94" spans="1:28" x14ac:dyDescent="0.25">
      <c r="A94" s="9" t="s">
        <v>35</v>
      </c>
      <c r="B94" s="9">
        <v>390.04</v>
      </c>
      <c r="C94" s="9" t="s">
        <v>42</v>
      </c>
      <c r="D94" s="11">
        <v>0.97577499999999995</v>
      </c>
      <c r="E94" s="11">
        <v>0.39510000000000001</v>
      </c>
      <c r="F94" s="11">
        <v>2.2837461933177601E-2</v>
      </c>
      <c r="G94" s="11">
        <v>2.22059482340328E-2</v>
      </c>
      <c r="H94" s="11">
        <v>2.3434550240299699E-2</v>
      </c>
      <c r="I94" s="11">
        <v>2.28493578515249E-2</v>
      </c>
      <c r="J94" s="11">
        <v>8.6029618145676496E-4</v>
      </c>
      <c r="K94" s="11">
        <v>0.95664319940727705</v>
      </c>
      <c r="L94" s="11">
        <v>0.93321524053556704</v>
      </c>
      <c r="M94" s="11">
        <v>0.98131639227514</v>
      </c>
      <c r="N94" s="11">
        <v>0.95727323006438003</v>
      </c>
      <c r="O94" s="11">
        <v>2.7414013190074901E-2</v>
      </c>
      <c r="P94" s="11">
        <v>1.9088984860422702E-2</v>
      </c>
      <c r="Q94" s="11">
        <v>1.5724183349783E-2</v>
      </c>
      <c r="R94" s="11">
        <v>2.39377731877197E-2</v>
      </c>
      <c r="S94" s="11">
        <v>2.0167984026147799E-2</v>
      </c>
      <c r="T94" s="11">
        <v>5.2903132443491898E-3</v>
      </c>
      <c r="U94" s="9">
        <v>2.65</v>
      </c>
      <c r="V94" s="9">
        <v>1.2</v>
      </c>
      <c r="W94" s="11">
        <v>0.395100000000007</v>
      </c>
      <c r="X94" s="22">
        <f t="shared" si="4"/>
        <v>1.2564180000000221E-2</v>
      </c>
      <c r="Y94" s="22">
        <f t="shared" si="5"/>
        <v>2.8693398247159639E-4</v>
      </c>
      <c r="Z94" s="22">
        <f t="shared" si="6"/>
        <v>1.2019437353129134E-2</v>
      </c>
      <c r="AA94" s="22">
        <f t="shared" si="7"/>
        <v>2.3983744180362994E-4</v>
      </c>
      <c r="AB94" s="9" t="s">
        <v>126</v>
      </c>
    </row>
    <row r="95" spans="1:28" x14ac:dyDescent="0.25">
      <c r="A95" s="9" t="s">
        <v>35</v>
      </c>
      <c r="B95" s="9">
        <v>390.24</v>
      </c>
      <c r="C95" s="9" t="s">
        <v>42</v>
      </c>
      <c r="D95" s="11">
        <v>0.94043399999999999</v>
      </c>
      <c r="E95" s="11">
        <v>0.3795</v>
      </c>
      <c r="F95" s="11">
        <v>5.6034634020157903E-2</v>
      </c>
      <c r="G95" s="11">
        <v>5.4643842497405698E-2</v>
      </c>
      <c r="H95" s="11">
        <v>5.73989841698508E-2</v>
      </c>
      <c r="I95" s="11">
        <v>5.6034923958677499E-2</v>
      </c>
      <c r="J95" s="11">
        <v>1.73219081202687E-3</v>
      </c>
      <c r="K95" s="11">
        <v>0.89726194199575005</v>
      </c>
      <c r="L95" s="11">
        <v>0.87734025433770202</v>
      </c>
      <c r="M95" s="11">
        <v>0.92023868450941404</v>
      </c>
      <c r="N95" s="11">
        <v>0.89877813654337602</v>
      </c>
      <c r="O95" s="11">
        <v>2.6195322954236398E-2</v>
      </c>
      <c r="P95" s="11">
        <v>4.3082182087152199E-2</v>
      </c>
      <c r="Q95" s="11">
        <v>3.5981388144099499E-2</v>
      </c>
      <c r="R95" s="11">
        <v>5.3278196401206401E-2</v>
      </c>
      <c r="S95" s="11">
        <v>4.5364765247177398E-2</v>
      </c>
      <c r="T95" s="11">
        <v>1.11045256453134E-2</v>
      </c>
      <c r="U95" s="9">
        <v>2.65</v>
      </c>
      <c r="V95" s="9">
        <v>1.2</v>
      </c>
      <c r="W95" s="11">
        <v>0.379500000000003</v>
      </c>
      <c r="X95" s="22">
        <f t="shared" si="4"/>
        <v>1.2068100000000095E-2</v>
      </c>
      <c r="Y95" s="22">
        <f t="shared" si="5"/>
        <v>6.7623156681867296E-4</v>
      </c>
      <c r="Z95" s="22">
        <f t="shared" si="6"/>
        <v>1.0828246842198996E-2</v>
      </c>
      <c r="AA95" s="22">
        <f t="shared" si="7"/>
        <v>5.1992008164596559E-4</v>
      </c>
      <c r="AB95" s="9" t="s">
        <v>127</v>
      </c>
    </row>
    <row r="96" spans="1:28" x14ac:dyDescent="0.25">
      <c r="A96" s="9" t="s">
        <v>35</v>
      </c>
      <c r="B96" s="9">
        <v>390.46</v>
      </c>
      <c r="C96" s="9" t="s">
        <v>42</v>
      </c>
      <c r="D96" s="11">
        <v>0.806419</v>
      </c>
      <c r="E96" s="11">
        <v>0.45924999999999999</v>
      </c>
      <c r="F96" s="11">
        <v>0.157436235038135</v>
      </c>
      <c r="G96" s="11">
        <v>0.14869432274675101</v>
      </c>
      <c r="H96" s="11">
        <v>0.163472109949753</v>
      </c>
      <c r="I96" s="11">
        <v>0.155725380111537</v>
      </c>
      <c r="J96" s="11">
        <v>9.9632684520006894E-3</v>
      </c>
      <c r="K96" s="11">
        <v>0.65979030672404804</v>
      </c>
      <c r="L96" s="11">
        <v>0.62205906245609799</v>
      </c>
      <c r="M96" s="11">
        <v>0.68407191103527298</v>
      </c>
      <c r="N96" s="11">
        <v>0.65186502606988195</v>
      </c>
      <c r="O96" s="11">
        <v>4.1625010105880801E-2</v>
      </c>
      <c r="P96" s="11">
        <v>0.181835792294958</v>
      </c>
      <c r="Q96" s="11">
        <v>0.150183647098069</v>
      </c>
      <c r="R96" s="11">
        <v>0.22778750334313899</v>
      </c>
      <c r="S96" s="11">
        <v>0.19233850658320101</v>
      </c>
      <c r="T96" s="11">
        <v>4.8601621796243603E-2</v>
      </c>
      <c r="U96" s="9">
        <v>2.65</v>
      </c>
      <c r="V96" s="9">
        <v>1.2</v>
      </c>
      <c r="W96" s="11">
        <v>0.459249999999992</v>
      </c>
      <c r="X96" s="22">
        <f t="shared" si="4"/>
        <v>1.4604149999999743E-2</v>
      </c>
      <c r="Y96" s="22">
        <f t="shared" si="5"/>
        <v>2.2992223919321387E-3</v>
      </c>
      <c r="Z96" s="22">
        <f t="shared" si="6"/>
        <v>9.6356766079438369E-3</v>
      </c>
      <c r="AA96" s="22">
        <f t="shared" si="7"/>
        <v>2.6555571860443642E-3</v>
      </c>
      <c r="AB96" s="9" t="s">
        <v>128</v>
      </c>
    </row>
    <row r="97" spans="1:28" x14ac:dyDescent="0.25">
      <c r="A97" s="9" t="s">
        <v>35</v>
      </c>
      <c r="B97" s="9">
        <v>390.63</v>
      </c>
      <c r="C97" s="9" t="s">
        <v>42</v>
      </c>
      <c r="D97" s="11">
        <v>0.72039600000000004</v>
      </c>
      <c r="E97" s="11">
        <v>0.45579999999999998</v>
      </c>
      <c r="F97" s="11">
        <v>0.21183632275136099</v>
      </c>
      <c r="G97" s="11">
        <v>0.19660621409123599</v>
      </c>
      <c r="H97" s="11">
        <v>0.222136908851361</v>
      </c>
      <c r="I97" s="11">
        <v>0.20872754746646299</v>
      </c>
      <c r="J97" s="11">
        <v>1.66194323478904E-2</v>
      </c>
      <c r="K97" s="11">
        <v>0.54801986325989605</v>
      </c>
      <c r="L97" s="11">
        <v>0.508839000941949</v>
      </c>
      <c r="M97" s="11">
        <v>0.57377939994708704</v>
      </c>
      <c r="N97" s="11">
        <v>0.53958583977786401</v>
      </c>
      <c r="O97" s="11">
        <v>4.2928295528678599E-2</v>
      </c>
      <c r="P97" s="11">
        <v>0.23991717252688999</v>
      </c>
      <c r="Q97" s="11">
        <v>0.201193070789144</v>
      </c>
      <c r="R97" s="11">
        <v>0.29444609135973099</v>
      </c>
      <c r="S97" s="11">
        <v>0.251510779790592</v>
      </c>
      <c r="T97" s="11">
        <v>5.7897161788132201E-2</v>
      </c>
      <c r="U97" s="9">
        <v>2.65</v>
      </c>
      <c r="V97" s="9">
        <v>1.2</v>
      </c>
      <c r="W97" s="11">
        <v>0.45579999999999699</v>
      </c>
      <c r="X97" s="22">
        <f t="shared" si="4"/>
        <v>1.4494439999999904E-2</v>
      </c>
      <c r="Y97" s="22">
        <f t="shared" si="5"/>
        <v>3.0704488699402166E-3</v>
      </c>
      <c r="Z97" s="22">
        <f t="shared" si="6"/>
        <v>7.9432410268287148E-3</v>
      </c>
      <c r="AA97" s="22">
        <f t="shared" si="7"/>
        <v>3.477465062160632E-3</v>
      </c>
      <c r="AB97" s="9" t="s">
        <v>129</v>
      </c>
    </row>
    <row r="98" spans="1:28" x14ac:dyDescent="0.25">
      <c r="A98" s="9" t="s">
        <v>35</v>
      </c>
      <c r="B98" s="9">
        <v>390.85</v>
      </c>
      <c r="C98" s="9" t="s">
        <v>42</v>
      </c>
      <c r="D98" s="11">
        <v>0.84463999999999995</v>
      </c>
      <c r="E98" s="11">
        <v>0.435</v>
      </c>
      <c r="F98" s="11">
        <v>0.13304527653623699</v>
      </c>
      <c r="G98" s="11">
        <v>0.12791149292912601</v>
      </c>
      <c r="H98" s="11">
        <v>0.137276149007905</v>
      </c>
      <c r="I98" s="11">
        <v>0.132348950943011</v>
      </c>
      <c r="J98" s="11">
        <v>6.3718631521645502E-3</v>
      </c>
      <c r="K98" s="11">
        <v>0.72770566359581601</v>
      </c>
      <c r="L98" s="11">
        <v>0.699189085149166</v>
      </c>
      <c r="M98" s="11">
        <v>0.75022818877137198</v>
      </c>
      <c r="N98" s="11">
        <v>0.72388850671117599</v>
      </c>
      <c r="O98" s="11">
        <v>3.46948297226417E-2</v>
      </c>
      <c r="P98" s="11">
        <v>0.135995637628437</v>
      </c>
      <c r="Q98" s="11">
        <v>0.112532381195824</v>
      </c>
      <c r="R98" s="11">
        <v>0.16954729089270101</v>
      </c>
      <c r="S98" s="11">
        <v>0.14372944893635001</v>
      </c>
      <c r="T98" s="11">
        <v>3.6018109177624102E-2</v>
      </c>
      <c r="U98" s="9">
        <v>2.65</v>
      </c>
      <c r="V98" s="9">
        <v>1.2</v>
      </c>
      <c r="W98" s="11">
        <v>1.4558</v>
      </c>
      <c r="X98" s="22">
        <f t="shared" ref="X98" si="8">V98*U98*(W98/100)</f>
        <v>4.6294439999999992E-2</v>
      </c>
      <c r="Y98" s="22">
        <f t="shared" ref="Y98" si="9">X98*F98</f>
        <v>6.1592565718902297E-3</v>
      </c>
      <c r="Z98" s="22">
        <f t="shared" ref="Z98" si="10">X98*K98</f>
        <v>3.3688726180996685E-2</v>
      </c>
      <c r="AA98" s="22">
        <f t="shared" ref="AA98" si="11">X98*P98</f>
        <v>6.2958418864514183E-3</v>
      </c>
      <c r="AB98" s="9" t="s">
        <v>130</v>
      </c>
    </row>
    <row r="99" spans="1:28" x14ac:dyDescent="0.25"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</row>
  </sheetData>
  <mergeCells count="1">
    <mergeCell ref="B1:L1"/>
  </mergeCells>
  <phoneticPr fontId="2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697B-6120-483E-9129-33C78762F61D}">
  <dimension ref="A1:AC32"/>
  <sheetViews>
    <sheetView topLeftCell="K1" workbookViewId="0">
      <selection activeCell="AA19" sqref="AA19"/>
    </sheetView>
  </sheetViews>
  <sheetFormatPr defaultRowHeight="13.5" x14ac:dyDescent="0.25"/>
  <cols>
    <col min="1" max="1" width="9.140625" style="5"/>
    <col min="2" max="2" width="9.28515625" style="5" bestFit="1" customWidth="1"/>
    <col min="3" max="3" width="13.85546875" style="5" bestFit="1" customWidth="1"/>
    <col min="4" max="5" width="9.28515625" style="5" bestFit="1" customWidth="1"/>
    <col min="6" max="20" width="12" style="5" bestFit="1" customWidth="1"/>
    <col min="21" max="23" width="9.28515625" style="5" bestFit="1" customWidth="1"/>
    <col min="24" max="27" width="13.42578125" style="5" bestFit="1" customWidth="1"/>
    <col min="28" max="28" width="28.42578125" style="5" bestFit="1" customWidth="1"/>
    <col min="29" max="16384" width="9.140625" style="5"/>
  </cols>
  <sheetData>
    <row r="1" spans="1:29" s="16" customFormat="1" x14ac:dyDescent="0.25">
      <c r="A1" s="17" t="s">
        <v>176</v>
      </c>
      <c r="B1" s="87" t="s">
        <v>193</v>
      </c>
      <c r="C1" s="87"/>
      <c r="D1" s="87"/>
      <c r="E1" s="87"/>
      <c r="F1" s="87"/>
      <c r="G1" s="87"/>
      <c r="H1" s="87"/>
      <c r="I1" s="87"/>
      <c r="J1" s="87"/>
    </row>
    <row r="2" spans="1:29" s="45" customFormat="1" x14ac:dyDescent="0.25">
      <c r="A2" s="29" t="s">
        <v>30</v>
      </c>
      <c r="B2" s="31" t="s">
        <v>135</v>
      </c>
      <c r="C2" s="31" t="s">
        <v>18</v>
      </c>
      <c r="D2" s="31" t="s">
        <v>16</v>
      </c>
      <c r="E2" s="31" t="s">
        <v>17</v>
      </c>
      <c r="F2" s="32" t="s">
        <v>1</v>
      </c>
      <c r="G2" s="32" t="s">
        <v>2</v>
      </c>
      <c r="H2" s="32" t="s">
        <v>3</v>
      </c>
      <c r="I2" s="32" t="s">
        <v>4</v>
      </c>
      <c r="J2" s="32" t="s">
        <v>5</v>
      </c>
      <c r="K2" s="32" t="s">
        <v>6</v>
      </c>
      <c r="L2" s="32" t="s">
        <v>7</v>
      </c>
      <c r="M2" s="32" t="s">
        <v>8</v>
      </c>
      <c r="N2" s="32" t="s">
        <v>9</v>
      </c>
      <c r="O2" s="32" t="s">
        <v>10</v>
      </c>
      <c r="P2" s="32" t="s">
        <v>11</v>
      </c>
      <c r="Q2" s="32" t="s">
        <v>12</v>
      </c>
      <c r="R2" s="32" t="s">
        <v>13</v>
      </c>
      <c r="S2" s="32" t="s">
        <v>14</v>
      </c>
      <c r="T2" s="32" t="s">
        <v>15</v>
      </c>
      <c r="U2" s="31" t="s">
        <v>25</v>
      </c>
      <c r="V2" s="31" t="s">
        <v>24</v>
      </c>
      <c r="W2" s="31" t="s">
        <v>23</v>
      </c>
      <c r="X2" s="44" t="s">
        <v>26</v>
      </c>
      <c r="Y2" s="44" t="s">
        <v>27</v>
      </c>
      <c r="Z2" s="44" t="s">
        <v>28</v>
      </c>
      <c r="AA2" s="44" t="s">
        <v>29</v>
      </c>
      <c r="AB2" s="44" t="s">
        <v>87</v>
      </c>
      <c r="AC2" s="46" t="s">
        <v>44</v>
      </c>
    </row>
    <row r="3" spans="1:29" x14ac:dyDescent="0.25">
      <c r="A3" s="9" t="s">
        <v>40</v>
      </c>
      <c r="B3" s="9">
        <v>41</v>
      </c>
      <c r="C3" s="9" t="s">
        <v>38</v>
      </c>
      <c r="D3" s="9">
        <v>0.04</v>
      </c>
      <c r="E3" s="11">
        <v>0.58099999999999996</v>
      </c>
      <c r="F3" s="11">
        <v>0.39559561173951302</v>
      </c>
      <c r="G3" s="11">
        <v>0.38206581393411598</v>
      </c>
      <c r="H3" s="11">
        <v>0.408791631628668</v>
      </c>
      <c r="I3" s="11">
        <v>0.39553656895467998</v>
      </c>
      <c r="J3" s="11">
        <v>1.7284840638646701E-2</v>
      </c>
      <c r="K3" s="11">
        <v>1.8082703043123101E-2</v>
      </c>
      <c r="L3" s="11">
        <v>1.7181760907607899E-2</v>
      </c>
      <c r="M3" s="11">
        <v>1.9039121144930098E-2</v>
      </c>
      <c r="N3" s="11">
        <v>1.8133758184268298E-2</v>
      </c>
      <c r="O3" s="11">
        <v>1.2766651895192299E-3</v>
      </c>
      <c r="P3" s="11">
        <v>0.58655093394701396</v>
      </c>
      <c r="Q3" s="11">
        <v>0.572292811857117</v>
      </c>
      <c r="R3" s="11">
        <v>0.60090045061771602</v>
      </c>
      <c r="S3" s="11">
        <v>0.586895462599207</v>
      </c>
      <c r="T3" s="11">
        <v>1.9596859015931101E-2</v>
      </c>
      <c r="U3" s="9">
        <v>2.65</v>
      </c>
      <c r="V3" s="9"/>
      <c r="W3" s="47">
        <v>0.53571965054869819</v>
      </c>
      <c r="X3" s="9"/>
      <c r="Y3" s="9"/>
      <c r="Z3" s="9"/>
      <c r="AA3" s="9"/>
      <c r="AB3" s="9" t="s">
        <v>41</v>
      </c>
    </row>
    <row r="4" spans="1:29" x14ac:dyDescent="0.25">
      <c r="A4" s="9" t="s">
        <v>40</v>
      </c>
      <c r="B4" s="9">
        <v>39</v>
      </c>
      <c r="C4" s="9" t="s">
        <v>38</v>
      </c>
      <c r="D4" s="9">
        <v>0.19</v>
      </c>
      <c r="E4" s="11">
        <v>0.74299999999999999</v>
      </c>
      <c r="F4" s="11">
        <v>0.216491913866075</v>
      </c>
      <c r="G4" s="11">
        <v>0.20093204013872501</v>
      </c>
      <c r="H4" s="11">
        <v>0.23191281294444399</v>
      </c>
      <c r="I4" s="11">
        <v>0.21638929254066999</v>
      </c>
      <c r="J4" s="11">
        <v>1.83984498313698E-2</v>
      </c>
      <c r="K4" s="11">
        <v>5.6734735355255798E-2</v>
      </c>
      <c r="L4" s="11">
        <v>5.2455912357783997E-2</v>
      </c>
      <c r="M4" s="11">
        <v>6.1197861148011803E-2</v>
      </c>
      <c r="N4" s="11">
        <v>5.6939684229886003E-2</v>
      </c>
      <c r="O4" s="11">
        <v>6.0570568945016601E-3</v>
      </c>
      <c r="P4" s="11">
        <v>0.72676431178117595</v>
      </c>
      <c r="Q4" s="11">
        <v>0.70694543818947997</v>
      </c>
      <c r="R4" s="11">
        <v>0.74701497520804805</v>
      </c>
      <c r="S4" s="11">
        <v>0.72729758636890596</v>
      </c>
      <c r="T4" s="11">
        <v>2.72930499550392E-2</v>
      </c>
      <c r="U4" s="9">
        <v>2.65</v>
      </c>
      <c r="V4" s="9"/>
      <c r="W4" s="47">
        <v>0.27851828126135747</v>
      </c>
      <c r="X4" s="9"/>
      <c r="Y4" s="9"/>
      <c r="Z4" s="9"/>
      <c r="AA4" s="9"/>
      <c r="AB4" s="9" t="s">
        <v>41</v>
      </c>
    </row>
    <row r="5" spans="1:29" x14ac:dyDescent="0.25">
      <c r="A5" s="9" t="s">
        <v>40</v>
      </c>
      <c r="B5" s="9">
        <v>38</v>
      </c>
      <c r="C5" s="9" t="s">
        <v>38</v>
      </c>
      <c r="D5" s="9">
        <v>0.12</v>
      </c>
      <c r="E5" s="11">
        <v>0.44</v>
      </c>
      <c r="F5" s="11">
        <v>0.5106440600187</v>
      </c>
      <c r="G5" s="11">
        <v>0.50038016154778497</v>
      </c>
      <c r="H5" s="11">
        <v>0.52117150638785503</v>
      </c>
      <c r="I5" s="11">
        <v>0.51083069984588803</v>
      </c>
      <c r="J5" s="11">
        <v>1.46707038255039E-2</v>
      </c>
      <c r="K5" s="11">
        <v>7.7137735270115595E-2</v>
      </c>
      <c r="L5" s="11">
        <v>7.3452182784401701E-2</v>
      </c>
      <c r="M5" s="11">
        <v>8.1106167405682605E-2</v>
      </c>
      <c r="N5" s="11">
        <v>7.7360477962504601E-2</v>
      </c>
      <c r="O5" s="11">
        <v>4.9342858653536499E-3</v>
      </c>
      <c r="P5" s="11">
        <v>0.411871367699782</v>
      </c>
      <c r="Q5" s="11">
        <v>0.40165534020156701</v>
      </c>
      <c r="R5" s="11">
        <v>0.42269749275819501</v>
      </c>
      <c r="S5" s="11">
        <v>0.41230239626170001</v>
      </c>
      <c r="T5" s="11">
        <v>1.43159679703488E-2</v>
      </c>
      <c r="U5" s="9">
        <v>2.65</v>
      </c>
      <c r="V5" s="9"/>
      <c r="W5" s="47">
        <v>0.56740440494022992</v>
      </c>
      <c r="X5" s="9"/>
      <c r="Y5" s="9"/>
      <c r="Z5" s="9"/>
      <c r="AA5" s="9"/>
      <c r="AB5" s="9" t="s">
        <v>41</v>
      </c>
    </row>
    <row r="6" spans="1:29" x14ac:dyDescent="0.25">
      <c r="A6" s="9" t="s">
        <v>40</v>
      </c>
      <c r="B6" s="9">
        <v>35</v>
      </c>
      <c r="C6" s="9" t="s">
        <v>38</v>
      </c>
      <c r="D6" s="9">
        <v>7.0000000000000007E-2</v>
      </c>
      <c r="E6" s="11">
        <v>0.77400000000000002</v>
      </c>
      <c r="F6" s="11">
        <v>0.19337315555653001</v>
      </c>
      <c r="G6" s="11">
        <v>0.17564045352250601</v>
      </c>
      <c r="H6" s="11">
        <v>0.21082948050053801</v>
      </c>
      <c r="I6" s="11">
        <v>0.193205874473586</v>
      </c>
      <c r="J6" s="11">
        <v>2.0609424791219098E-2</v>
      </c>
      <c r="K6" s="11">
        <v>1.6000802103716402E-2</v>
      </c>
      <c r="L6" s="11">
        <v>1.45581435636094E-2</v>
      </c>
      <c r="M6" s="11">
        <v>1.7472393658094498E-2</v>
      </c>
      <c r="N6" s="11">
        <v>1.6054650889663999E-2</v>
      </c>
      <c r="O6" s="11">
        <v>1.94404635687024E-3</v>
      </c>
      <c r="P6" s="11">
        <v>0.79074496386383597</v>
      </c>
      <c r="Q6" s="11">
        <v>0.77088169847085097</v>
      </c>
      <c r="R6" s="11">
        <v>0.81133693552059205</v>
      </c>
      <c r="S6" s="11">
        <v>0.79144769137037696</v>
      </c>
      <c r="T6" s="11">
        <v>2.8315708886334098E-2</v>
      </c>
      <c r="U6" s="9">
        <v>2.65</v>
      </c>
      <c r="V6" s="9"/>
      <c r="W6" s="47">
        <v>0.33120970198340965</v>
      </c>
      <c r="X6" s="9"/>
      <c r="Y6" s="9"/>
      <c r="Z6" s="8"/>
      <c r="AA6" s="9"/>
      <c r="AB6" s="9" t="s">
        <v>41</v>
      </c>
    </row>
    <row r="7" spans="1:29" x14ac:dyDescent="0.25">
      <c r="A7" s="9" t="s">
        <v>40</v>
      </c>
      <c r="B7" s="9">
        <v>32</v>
      </c>
      <c r="C7" s="9" t="s">
        <v>38</v>
      </c>
      <c r="D7" s="9">
        <v>0.08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9">
        <v>2.65</v>
      </c>
      <c r="V7" s="9"/>
      <c r="W7" s="47">
        <v>0.35215598070377957</v>
      </c>
      <c r="X7" s="9"/>
      <c r="Y7" s="9"/>
      <c r="Z7" s="9"/>
      <c r="AA7" s="9"/>
      <c r="AB7" s="9" t="s">
        <v>41</v>
      </c>
    </row>
    <row r="8" spans="1:29" x14ac:dyDescent="0.25">
      <c r="A8" s="9" t="s">
        <v>40</v>
      </c>
      <c r="B8" s="9">
        <v>24.9</v>
      </c>
      <c r="C8" s="9" t="s">
        <v>38</v>
      </c>
      <c r="D8" s="9">
        <v>0.31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9">
        <v>2.65</v>
      </c>
      <c r="V8" s="9">
        <v>9</v>
      </c>
      <c r="W8" s="47">
        <v>0.53463157322977795</v>
      </c>
      <c r="X8" s="10">
        <f>(W8/100)*V8*U8</f>
        <v>0.12750963021530204</v>
      </c>
      <c r="Y8" s="10"/>
      <c r="Z8" s="10"/>
      <c r="AA8" s="10"/>
      <c r="AB8" s="9" t="s">
        <v>41</v>
      </c>
    </row>
    <row r="9" spans="1:29" x14ac:dyDescent="0.25">
      <c r="A9" s="9" t="s">
        <v>40</v>
      </c>
      <c r="B9" s="9">
        <v>23.9</v>
      </c>
      <c r="C9" s="9" t="s">
        <v>38</v>
      </c>
      <c r="D9" s="9">
        <v>0.35</v>
      </c>
      <c r="E9" s="11">
        <v>0.91700000000000004</v>
      </c>
      <c r="F9" s="11">
        <v>4.2588485920723902E-2</v>
      </c>
      <c r="G9" s="11">
        <v>2.1812141489375401E-2</v>
      </c>
      <c r="H9" s="11">
        <v>6.2574650303815496E-2</v>
      </c>
      <c r="I9" s="11">
        <v>4.18956807302409E-2</v>
      </c>
      <c r="J9" s="11">
        <v>2.3341749055728001E-2</v>
      </c>
      <c r="K9" s="11">
        <v>2.62322954597752E-2</v>
      </c>
      <c r="L9" s="11">
        <v>1.34211239449349E-2</v>
      </c>
      <c r="M9" s="11">
        <v>3.8779678952199199E-2</v>
      </c>
      <c r="N9" s="11">
        <v>2.6129209134083699E-2</v>
      </c>
      <c r="O9" s="11">
        <v>1.47731611935595E-2</v>
      </c>
      <c r="P9" s="11">
        <v>0.930784866877859</v>
      </c>
      <c r="Q9" s="11">
        <v>0.898745834553905</v>
      </c>
      <c r="R9" s="11">
        <v>0.96509000686366098</v>
      </c>
      <c r="S9" s="11">
        <v>0.93286179188121998</v>
      </c>
      <c r="T9" s="11">
        <v>4.5221096417904602E-2</v>
      </c>
      <c r="U9" s="9">
        <v>2.65</v>
      </c>
      <c r="V9" s="9">
        <v>9</v>
      </c>
      <c r="W9" s="47">
        <v>0.55579784768481011</v>
      </c>
      <c r="X9" s="10">
        <f>(W9/100)*V9*U9</f>
        <v>0.13255778667282719</v>
      </c>
      <c r="Y9" s="10">
        <f t="shared" ref="Y9:Y26" si="0">X9*F9</f>
        <v>5.6454354313980231E-3</v>
      </c>
      <c r="Z9" s="10">
        <f t="shared" ref="Z9:Z26" si="1">X9*K9</f>
        <v>3.4772950254954543E-3</v>
      </c>
      <c r="AA9" s="10">
        <f t="shared" ref="AA9:AA26" si="2">X9*P9</f>
        <v>0.12338278182189109</v>
      </c>
      <c r="AB9" s="9" t="s">
        <v>41</v>
      </c>
    </row>
    <row r="10" spans="1:29" x14ac:dyDescent="0.25">
      <c r="A10" s="9" t="s">
        <v>40</v>
      </c>
      <c r="B10" s="9">
        <v>21.9</v>
      </c>
      <c r="C10" s="9" t="s">
        <v>38</v>
      </c>
      <c r="D10" s="9">
        <v>0.12</v>
      </c>
      <c r="E10" s="11">
        <v>0.79800000000000004</v>
      </c>
      <c r="F10" s="11">
        <v>0.16653207067852699</v>
      </c>
      <c r="G10" s="11">
        <v>0.148745020439043</v>
      </c>
      <c r="H10" s="11">
        <v>0.184218630452049</v>
      </c>
      <c r="I10" s="11">
        <v>0.16634930853093499</v>
      </c>
      <c r="J10" s="11">
        <v>2.0716903182903999E-2</v>
      </c>
      <c r="K10" s="11">
        <v>2.5104392422787902E-2</v>
      </c>
      <c r="L10" s="11">
        <v>2.24214595787019E-2</v>
      </c>
      <c r="M10" s="11">
        <v>2.7795679468427099E-2</v>
      </c>
      <c r="N10" s="11">
        <v>2.5196374557792001E-2</v>
      </c>
      <c r="O10" s="11">
        <v>3.48745744894E-3</v>
      </c>
      <c r="P10" s="11">
        <v>0.80846853182388001</v>
      </c>
      <c r="Q10" s="11">
        <v>0.78722418307916397</v>
      </c>
      <c r="R10" s="11">
        <v>0.83029637777076204</v>
      </c>
      <c r="S10" s="11">
        <v>0.80917710951244604</v>
      </c>
      <c r="T10" s="11">
        <v>3.0029239337617E-2</v>
      </c>
      <c r="U10" s="9">
        <v>2.65</v>
      </c>
      <c r="V10" s="9">
        <v>9</v>
      </c>
      <c r="W10" s="47">
        <v>0.66244584983439059</v>
      </c>
      <c r="X10" s="10">
        <f>(W10/100)*V10*U10</f>
        <v>0.15799333518550215</v>
      </c>
      <c r="Y10" s="10">
        <f t="shared" si="0"/>
        <v>2.6310957261848251E-2</v>
      </c>
      <c r="Z10" s="10">
        <f t="shared" si="1"/>
        <v>3.9663266866819093E-3</v>
      </c>
      <c r="AA10" s="10">
        <f t="shared" si="2"/>
        <v>0.1277326397353811</v>
      </c>
      <c r="AB10" s="9" t="s">
        <v>41</v>
      </c>
    </row>
    <row r="11" spans="1:29" x14ac:dyDescent="0.25">
      <c r="A11" s="9" t="s">
        <v>40</v>
      </c>
      <c r="B11" s="9">
        <v>11.1</v>
      </c>
      <c r="C11" s="9" t="s">
        <v>38</v>
      </c>
      <c r="D11" s="9">
        <v>0.22</v>
      </c>
      <c r="E11" s="11">
        <v>0.29399999999999998</v>
      </c>
      <c r="F11" s="11">
        <v>0.57880660155029195</v>
      </c>
      <c r="G11" s="11">
        <v>0.56872343735653297</v>
      </c>
      <c r="H11" s="11">
        <v>0.589611028094148</v>
      </c>
      <c r="I11" s="11">
        <v>0.57922028749174403</v>
      </c>
      <c r="J11" s="11">
        <v>1.4756270333551201E-2</v>
      </c>
      <c r="K11" s="11">
        <v>0.18345051989828701</v>
      </c>
      <c r="L11" s="11">
        <v>0.17468766685855699</v>
      </c>
      <c r="M11" s="11">
        <v>0.193053869499026</v>
      </c>
      <c r="N11" s="11">
        <v>0.18405103143344401</v>
      </c>
      <c r="O11" s="11">
        <v>1.1391050416516699E-2</v>
      </c>
      <c r="P11" s="11">
        <v>0.23697209255263799</v>
      </c>
      <c r="Q11" s="11">
        <v>0.230084436312433</v>
      </c>
      <c r="R11" s="11">
        <v>0.24394371541339899</v>
      </c>
      <c r="S11" s="11">
        <v>0.23718383431253201</v>
      </c>
      <c r="T11" s="11">
        <v>9.7110197249412403E-3</v>
      </c>
      <c r="U11" s="9">
        <v>2.65</v>
      </c>
      <c r="V11" s="9">
        <v>9</v>
      </c>
      <c r="W11" s="47">
        <v>0.9435351301729088</v>
      </c>
      <c r="X11" s="10">
        <f>(W11/100)*V11*U11</f>
        <v>0.22503312854623875</v>
      </c>
      <c r="Y11" s="10">
        <f t="shared" si="0"/>
        <v>0.13025066037007843</v>
      </c>
      <c r="Z11" s="10">
        <f t="shared" si="1"/>
        <v>4.1282444426145551E-2</v>
      </c>
      <c r="AA11" s="10">
        <f t="shared" si="2"/>
        <v>5.3326571365268971E-2</v>
      </c>
      <c r="AB11" s="9" t="s">
        <v>41</v>
      </c>
    </row>
    <row r="12" spans="1:29" x14ac:dyDescent="0.25">
      <c r="A12" s="9" t="s">
        <v>40</v>
      </c>
      <c r="B12" s="9">
        <v>8.65</v>
      </c>
      <c r="C12" s="9" t="s">
        <v>38</v>
      </c>
      <c r="D12" s="9">
        <v>0.61</v>
      </c>
      <c r="E12" s="11">
        <v>0.114</v>
      </c>
      <c r="F12" s="11">
        <v>0.32208746865230198</v>
      </c>
      <c r="G12" s="11">
        <v>0.29199436361810399</v>
      </c>
      <c r="H12" s="11">
        <v>0.349164212960205</v>
      </c>
      <c r="I12" s="11">
        <v>0.32000998950605902</v>
      </c>
      <c r="J12" s="11">
        <v>3.4104145828249798E-2</v>
      </c>
      <c r="K12" s="11">
        <v>0.64326602264192001</v>
      </c>
      <c r="L12" s="11">
        <v>0.61316421207241101</v>
      </c>
      <c r="M12" s="11">
        <v>0.67695729515744796</v>
      </c>
      <c r="N12" s="11">
        <v>0.64562155061166404</v>
      </c>
      <c r="O12" s="11">
        <v>3.9791659247573302E-2</v>
      </c>
      <c r="P12" s="11">
        <v>3.45933768768594E-2</v>
      </c>
      <c r="Q12" s="11">
        <v>3.1334241215169797E-2</v>
      </c>
      <c r="R12" s="11">
        <v>3.8108868373254098E-2</v>
      </c>
      <c r="S12" s="11">
        <v>3.47977214324557E-2</v>
      </c>
      <c r="T12" s="11">
        <v>4.6894224012742503E-3</v>
      </c>
      <c r="U12" s="9">
        <v>2.65</v>
      </c>
      <c r="V12" s="9"/>
      <c r="W12" s="47">
        <v>1.0977753797693433</v>
      </c>
      <c r="X12" s="10"/>
      <c r="Y12" s="10"/>
      <c r="Z12" s="10"/>
      <c r="AA12" s="10"/>
      <c r="AB12" s="9" t="s">
        <v>41</v>
      </c>
    </row>
    <row r="13" spans="1:29" x14ac:dyDescent="0.25">
      <c r="A13" s="9" t="s">
        <v>40</v>
      </c>
      <c r="B13" s="9">
        <v>5.5</v>
      </c>
      <c r="C13" s="9" t="s">
        <v>38</v>
      </c>
      <c r="D13" s="9">
        <v>0.13</v>
      </c>
      <c r="E13" s="11">
        <v>0.13</v>
      </c>
      <c r="F13" s="11">
        <v>0.77143433778859805</v>
      </c>
      <c r="G13" s="11">
        <v>0.75661165678353903</v>
      </c>
      <c r="H13" s="11">
        <v>0.78722324623500595</v>
      </c>
      <c r="I13" s="11">
        <v>0.77193080441567596</v>
      </c>
      <c r="J13" s="11">
        <v>1.9600021796417198E-2</v>
      </c>
      <c r="K13" s="11">
        <v>0.127879298824015</v>
      </c>
      <c r="L13" s="11">
        <v>0.122058333044763</v>
      </c>
      <c r="M13" s="11">
        <v>0.134113108572842</v>
      </c>
      <c r="N13" s="11">
        <v>0.128242012376863</v>
      </c>
      <c r="O13" s="11">
        <v>7.6574083859378E-3</v>
      </c>
      <c r="P13" s="11">
        <v>0.100273218061201</v>
      </c>
      <c r="Q13" s="11">
        <v>9.4961895077534803E-2</v>
      </c>
      <c r="R13" s="11">
        <v>0.105849547075621</v>
      </c>
      <c r="S13" s="11">
        <v>0.10045486203119899</v>
      </c>
      <c r="T13" s="11">
        <v>7.1092859870739798E-3</v>
      </c>
      <c r="U13" s="9">
        <v>2.65</v>
      </c>
      <c r="V13" s="9"/>
      <c r="W13" s="47">
        <v>1.2314641855665358</v>
      </c>
      <c r="X13" s="10"/>
      <c r="Y13" s="10"/>
      <c r="Z13" s="10"/>
      <c r="AA13" s="10"/>
      <c r="AB13" s="9" t="s">
        <v>41</v>
      </c>
    </row>
    <row r="14" spans="1:29" x14ac:dyDescent="0.25">
      <c r="A14" s="9" t="s">
        <v>40</v>
      </c>
      <c r="B14" s="9">
        <v>1.71</v>
      </c>
      <c r="C14" s="9" t="s">
        <v>32</v>
      </c>
      <c r="D14" s="9">
        <v>0.1</v>
      </c>
      <c r="E14" s="11">
        <v>0.20399999999999999</v>
      </c>
      <c r="F14" s="11">
        <v>0.73317329287208199</v>
      </c>
      <c r="G14" s="11">
        <v>0.71948539800897904</v>
      </c>
      <c r="H14" s="11">
        <v>0.74723685171203902</v>
      </c>
      <c r="I14" s="11">
        <v>0.73347418378953599</v>
      </c>
      <c r="J14" s="11">
        <v>1.79988710142494E-2</v>
      </c>
      <c r="K14" s="11">
        <v>9.0018557722083406E-2</v>
      </c>
      <c r="L14" s="11">
        <v>8.5917165344841298E-2</v>
      </c>
      <c r="M14" s="11">
        <v>9.4417769283339295E-2</v>
      </c>
      <c r="N14" s="11">
        <v>9.0273826934450102E-2</v>
      </c>
      <c r="O14" s="11">
        <v>5.4077016516473004E-3</v>
      </c>
      <c r="P14" s="11">
        <v>0.176730384505114</v>
      </c>
      <c r="Q14" s="11">
        <v>0.170733544443151</v>
      </c>
      <c r="R14" s="11">
        <v>0.18269899210516199</v>
      </c>
      <c r="S14" s="11">
        <v>0.17685286033870601</v>
      </c>
      <c r="T14" s="11">
        <v>8.4385016020091293E-3</v>
      </c>
      <c r="U14" s="9">
        <v>2.65</v>
      </c>
      <c r="V14" s="9">
        <v>2.8</v>
      </c>
      <c r="W14" s="47">
        <v>0.9095710813999176</v>
      </c>
      <c r="X14" s="10">
        <f t="shared" ref="X14:X26" si="3">(W14/100)*V14*U14</f>
        <v>6.7490174239873871E-2</v>
      </c>
      <c r="Y14" s="10">
        <f t="shared" si="0"/>
        <v>4.9481993283958886E-2</v>
      </c>
      <c r="Z14" s="10">
        <f t="shared" si="1"/>
        <v>6.0753681454855527E-3</v>
      </c>
      <c r="AA14" s="10">
        <f t="shared" si="2"/>
        <v>1.1927564443730049E-2</v>
      </c>
      <c r="AB14" s="9" t="s">
        <v>41</v>
      </c>
    </row>
    <row r="15" spans="1:29" x14ac:dyDescent="0.25">
      <c r="A15" s="9" t="s">
        <v>40</v>
      </c>
      <c r="B15" s="9">
        <v>0.51</v>
      </c>
      <c r="C15" s="9" t="s">
        <v>32</v>
      </c>
      <c r="D15" s="9">
        <v>0.08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9">
        <v>2.65</v>
      </c>
      <c r="V15" s="9">
        <v>2.8</v>
      </c>
      <c r="W15" s="47">
        <v>0.50466571748256683</v>
      </c>
      <c r="X15" s="10">
        <f t="shared" si="3"/>
        <v>3.7446196237206457E-2</v>
      </c>
      <c r="Y15" s="10"/>
      <c r="Z15" s="10"/>
      <c r="AA15" s="10"/>
      <c r="AB15" s="9" t="s">
        <v>41</v>
      </c>
    </row>
    <row r="16" spans="1:29" x14ac:dyDescent="0.25">
      <c r="A16" s="9" t="s">
        <v>40</v>
      </c>
      <c r="B16" s="9">
        <v>-0.17</v>
      </c>
      <c r="C16" s="9" t="s">
        <v>39</v>
      </c>
      <c r="D16" s="9">
        <v>0.2</v>
      </c>
      <c r="E16" s="11">
        <v>5.8000000000000003E-2</v>
      </c>
      <c r="F16" s="11">
        <v>0.75706921490326895</v>
      </c>
      <c r="G16" s="11">
        <v>0.74239902929173596</v>
      </c>
      <c r="H16" s="11">
        <v>0.773428763120379</v>
      </c>
      <c r="I16" s="11">
        <v>0.75782143912821398</v>
      </c>
      <c r="J16" s="11">
        <v>2.10817565488821E-2</v>
      </c>
      <c r="K16" s="11">
        <v>0.21207518148576701</v>
      </c>
      <c r="L16" s="11">
        <v>0.202521365182534</v>
      </c>
      <c r="M16" s="11">
        <v>0.222349648550937</v>
      </c>
      <c r="N16" s="11">
        <v>0.212711948677137</v>
      </c>
      <c r="O16" s="11">
        <v>1.2582030870959099E-2</v>
      </c>
      <c r="P16" s="11">
        <v>3.0022425372330599E-2</v>
      </c>
      <c r="Q16" s="11">
        <v>2.48416060319008E-2</v>
      </c>
      <c r="R16" s="11">
        <v>3.5255790062400601E-2</v>
      </c>
      <c r="S16" s="11">
        <v>3.0071892701298199E-2</v>
      </c>
      <c r="T16" s="11">
        <v>6.1178248801582397E-3</v>
      </c>
      <c r="U16" s="9">
        <v>2.65</v>
      </c>
      <c r="V16" s="11">
        <v>23.8</v>
      </c>
      <c r="W16" s="47">
        <v>3.4033631086349487</v>
      </c>
      <c r="X16" s="10">
        <f t="shared" si="3"/>
        <v>2.146501112616062</v>
      </c>
      <c r="Y16" s="10">
        <f t="shared" si="0"/>
        <v>1.6250499121172353</v>
      </c>
      <c r="Z16" s="10">
        <f t="shared" si="1"/>
        <v>0.45521961301745217</v>
      </c>
      <c r="AA16" s="10">
        <f t="shared" si="2"/>
        <v>6.4443169465140324E-2</v>
      </c>
      <c r="AB16" s="9" t="s">
        <v>41</v>
      </c>
    </row>
    <row r="17" spans="1:28" x14ac:dyDescent="0.25">
      <c r="A17" s="9" t="s">
        <v>40</v>
      </c>
      <c r="B17" s="9">
        <v>-2.91</v>
      </c>
      <c r="C17" s="9" t="s">
        <v>39</v>
      </c>
      <c r="D17" s="9">
        <v>7.0000000000000007E-2</v>
      </c>
      <c r="E17" s="11">
        <v>5.8999999999999997E-2</v>
      </c>
      <c r="F17" s="11">
        <v>0.88980051554332695</v>
      </c>
      <c r="G17" s="11">
        <v>0.87036222940402497</v>
      </c>
      <c r="H17" s="11">
        <v>0.91045572457790103</v>
      </c>
      <c r="I17" s="11">
        <v>0.89044949692715802</v>
      </c>
      <c r="J17" s="11">
        <v>2.42822269147813E-2</v>
      </c>
      <c r="K17" s="11">
        <v>7.3786407156857803E-2</v>
      </c>
      <c r="L17" s="11">
        <v>7.0453048389752998E-2</v>
      </c>
      <c r="M17" s="11">
        <v>7.7309600727948999E-2</v>
      </c>
      <c r="N17" s="11">
        <v>7.3979393975339494E-2</v>
      </c>
      <c r="O17" s="11">
        <v>4.4538437432204E-3</v>
      </c>
      <c r="P17" s="11">
        <v>3.6268874710393299E-2</v>
      </c>
      <c r="Q17" s="11">
        <v>3.0214866116168099E-2</v>
      </c>
      <c r="R17" s="11">
        <v>4.2440087079604401E-2</v>
      </c>
      <c r="S17" s="11">
        <v>3.6356947989015301E-2</v>
      </c>
      <c r="T17" s="11">
        <v>7.1522728888329E-3</v>
      </c>
      <c r="U17" s="9">
        <v>2.65</v>
      </c>
      <c r="V17" s="11">
        <v>23.8</v>
      </c>
      <c r="W17" s="47">
        <v>3.1376384991907464</v>
      </c>
      <c r="X17" s="10">
        <f t="shared" si="3"/>
        <v>1.9789086014396038</v>
      </c>
      <c r="Y17" s="10">
        <f t="shared" si="0"/>
        <v>1.7608338937740835</v>
      </c>
      <c r="Z17" s="10">
        <f t="shared" si="1"/>
        <v>0.14601655579203066</v>
      </c>
      <c r="AA17" s="10">
        <f t="shared" si="2"/>
        <v>7.1772788128932619E-2</v>
      </c>
      <c r="AB17" s="9" t="s">
        <v>41</v>
      </c>
    </row>
    <row r="18" spans="1:28" x14ac:dyDescent="0.25">
      <c r="A18" s="9" t="s">
        <v>40</v>
      </c>
      <c r="B18" s="9">
        <v>-5.93</v>
      </c>
      <c r="C18" s="9" t="s">
        <v>39</v>
      </c>
      <c r="D18" s="9">
        <v>0.38</v>
      </c>
      <c r="E18" s="11">
        <v>5.2999999999999999E-2</v>
      </c>
      <c r="F18" s="11">
        <v>0.57306413909704002</v>
      </c>
      <c r="G18" s="11">
        <v>0.55378535935594597</v>
      </c>
      <c r="H18" s="11">
        <v>0.59117128865429602</v>
      </c>
      <c r="I18" s="11">
        <v>0.572492556947646</v>
      </c>
      <c r="J18" s="11">
        <v>2.4591205424393001E-2</v>
      </c>
      <c r="K18" s="11">
        <v>0.40723355267293199</v>
      </c>
      <c r="L18" s="11">
        <v>0.38907872837354202</v>
      </c>
      <c r="M18" s="11">
        <v>0.42739625499955702</v>
      </c>
      <c r="N18" s="11">
        <v>0.408530064254785</v>
      </c>
      <c r="O18" s="11">
        <v>2.3900261155614399E-2</v>
      </c>
      <c r="P18" s="11">
        <v>1.9350030403963901E-2</v>
      </c>
      <c r="Q18" s="11">
        <v>1.54768644283857E-2</v>
      </c>
      <c r="R18" s="11">
        <v>2.3359451866831402E-2</v>
      </c>
      <c r="S18" s="11">
        <v>1.9435050248437599E-2</v>
      </c>
      <c r="T18" s="11">
        <v>4.6736275157631003E-3</v>
      </c>
      <c r="U18" s="9">
        <v>2.65</v>
      </c>
      <c r="V18" s="11">
        <v>23.8</v>
      </c>
      <c r="W18" s="47">
        <v>2.3085247183527637</v>
      </c>
      <c r="X18" s="10">
        <f t="shared" si="3"/>
        <v>1.455986539865088</v>
      </c>
      <c r="Y18" s="10">
        <f t="shared" si="0"/>
        <v>0.83437367300466481</v>
      </c>
      <c r="Z18" s="10">
        <f t="shared" si="1"/>
        <v>0.59292657127322934</v>
      </c>
      <c r="AA18" s="10">
        <f t="shared" si="2"/>
        <v>2.8173383814151652E-2</v>
      </c>
      <c r="AB18" s="9" t="s">
        <v>41</v>
      </c>
    </row>
    <row r="19" spans="1:28" x14ac:dyDescent="0.25">
      <c r="A19" s="9" t="s">
        <v>40</v>
      </c>
      <c r="B19" s="9">
        <v>-11.13</v>
      </c>
      <c r="C19" s="9" t="s">
        <v>39</v>
      </c>
      <c r="D19" s="9">
        <v>0.38</v>
      </c>
      <c r="E19" s="11">
        <v>4.5999999999999999E-2</v>
      </c>
      <c r="F19" s="11">
        <v>0.57568551775955601</v>
      </c>
      <c r="G19" s="11">
        <v>0.55621048354827796</v>
      </c>
      <c r="H19" s="11">
        <v>0.593946093160021</v>
      </c>
      <c r="I19" s="11">
        <v>0.57511108451975101</v>
      </c>
      <c r="J19" s="11">
        <v>2.4811786604955002E-2</v>
      </c>
      <c r="K19" s="11">
        <v>0.40912725012190598</v>
      </c>
      <c r="L19" s="11">
        <v>0.39094865358435898</v>
      </c>
      <c r="M19" s="11">
        <v>0.429269441328052</v>
      </c>
      <c r="N19" s="11">
        <v>0.41039212076544701</v>
      </c>
      <c r="O19" s="11">
        <v>2.3954255445089299E-2</v>
      </c>
      <c r="P19" s="11">
        <v>1.49038673766903E-2</v>
      </c>
      <c r="Q19" s="11">
        <v>1.1018967288632499E-2</v>
      </c>
      <c r="R19" s="11">
        <v>1.8873435516686798E-2</v>
      </c>
      <c r="S19" s="11">
        <v>1.49575818681813E-2</v>
      </c>
      <c r="T19" s="11">
        <v>4.63951468271976E-3</v>
      </c>
      <c r="U19" s="9">
        <v>2.65</v>
      </c>
      <c r="V19" s="11">
        <v>23.8</v>
      </c>
      <c r="W19" s="47">
        <v>2.4524451000817749</v>
      </c>
      <c r="X19" s="10">
        <f t="shared" si="3"/>
        <v>1.5467571246215754</v>
      </c>
      <c r="Y19" s="10">
        <f t="shared" si="0"/>
        <v>0.89044567613605374</v>
      </c>
      <c r="Z19" s="10">
        <f t="shared" si="1"/>
        <v>0.63282048900289145</v>
      </c>
      <c r="AA19" s="10">
        <f t="shared" si="2"/>
        <v>2.3052663049310793E-2</v>
      </c>
      <c r="AB19" s="9" t="s">
        <v>41</v>
      </c>
    </row>
    <row r="20" spans="1:28" x14ac:dyDescent="0.25">
      <c r="A20" s="9" t="s">
        <v>40</v>
      </c>
      <c r="B20" s="9">
        <v>-19.09</v>
      </c>
      <c r="C20" s="9" t="s">
        <v>39</v>
      </c>
      <c r="D20" s="9">
        <v>0.49</v>
      </c>
      <c r="E20" s="11">
        <v>0.05</v>
      </c>
      <c r="F20" s="11">
        <v>0.45817381190436102</v>
      </c>
      <c r="G20" s="11">
        <v>0.43280667249703703</v>
      </c>
      <c r="H20" s="11">
        <v>0.48101999205039397</v>
      </c>
      <c r="I20" s="11">
        <v>0.45675379271914102</v>
      </c>
      <c r="J20" s="11">
        <v>2.95412176839881E-2</v>
      </c>
      <c r="K20" s="11">
        <v>0.52807962916311901</v>
      </c>
      <c r="L20" s="11">
        <v>0.50453380975930795</v>
      </c>
      <c r="M20" s="11">
        <v>0.55428250672239698</v>
      </c>
      <c r="N20" s="11">
        <v>0.52972444798970697</v>
      </c>
      <c r="O20" s="11">
        <v>3.10419806230504E-2</v>
      </c>
      <c r="P20" s="11">
        <v>1.38215678026438E-2</v>
      </c>
      <c r="Q20" s="11">
        <v>1.0780349013690901E-2</v>
      </c>
      <c r="R20" s="11">
        <v>1.7033414753546E-2</v>
      </c>
      <c r="S20" s="11">
        <v>1.3948650127742801E-2</v>
      </c>
      <c r="T20" s="11">
        <v>3.78784182296195E-3</v>
      </c>
      <c r="U20" s="9">
        <v>2.65</v>
      </c>
      <c r="V20" s="11">
        <v>23.8</v>
      </c>
      <c r="W20" s="47">
        <v>1.5510183056723259</v>
      </c>
      <c r="X20" s="10">
        <f t="shared" si="3"/>
        <v>0.97822724538753592</v>
      </c>
      <c r="Y20" s="10">
        <f t="shared" si="0"/>
        <v>0.4481981059279101</v>
      </c>
      <c r="Z20" s="10">
        <f t="shared" si="1"/>
        <v>0.51658188098150937</v>
      </c>
      <c r="AA20" s="10">
        <f t="shared" si="2"/>
        <v>1.3520634198517302E-2</v>
      </c>
      <c r="AB20" s="9" t="s">
        <v>41</v>
      </c>
    </row>
    <row r="21" spans="1:28" x14ac:dyDescent="0.25">
      <c r="A21" s="9" t="s">
        <v>40</v>
      </c>
      <c r="B21" s="9">
        <v>-22.58</v>
      </c>
      <c r="C21" s="9" t="s">
        <v>39</v>
      </c>
      <c r="D21" s="9">
        <v>0.27</v>
      </c>
      <c r="E21" s="11">
        <v>3.5000000000000003E-2</v>
      </c>
      <c r="F21" s="11">
        <v>0.69742030557699697</v>
      </c>
      <c r="G21" s="11">
        <v>0.68186442699480998</v>
      </c>
      <c r="H21" s="11">
        <v>0.713499508455959</v>
      </c>
      <c r="I21" s="11">
        <v>0.69774519937350399</v>
      </c>
      <c r="J21" s="11">
        <v>2.2180553696257599E-2</v>
      </c>
      <c r="K21" s="11">
        <v>0.29231651971391198</v>
      </c>
      <c r="L21" s="11">
        <v>0.27932163653326803</v>
      </c>
      <c r="M21" s="11">
        <v>0.30647570787440698</v>
      </c>
      <c r="N21" s="11">
        <v>0.293196569830113</v>
      </c>
      <c r="O21" s="11">
        <v>1.71694547882188E-2</v>
      </c>
      <c r="P21" s="11">
        <v>9.5850422154661608E-3</v>
      </c>
      <c r="Q21" s="11">
        <v>4.8391217383304402E-3</v>
      </c>
      <c r="R21" s="11">
        <v>1.4378910739978899E-2</v>
      </c>
      <c r="S21" s="11">
        <v>9.6056139567588499E-3</v>
      </c>
      <c r="T21" s="11">
        <v>5.53001852847385E-3</v>
      </c>
      <c r="U21" s="9">
        <v>2.65</v>
      </c>
      <c r="V21" s="11">
        <v>23.8</v>
      </c>
      <c r="W21" s="48">
        <v>1.41</v>
      </c>
      <c r="X21" s="10">
        <f t="shared" si="3"/>
        <v>0.88928699999999994</v>
      </c>
      <c r="Y21" s="10">
        <f t="shared" si="0"/>
        <v>0.62020681128565081</v>
      </c>
      <c r="Z21" s="10">
        <f t="shared" si="1"/>
        <v>0.25995328086682562</v>
      </c>
      <c r="AA21" s="10">
        <f t="shared" si="2"/>
        <v>8.5238534366652557E-3</v>
      </c>
      <c r="AB21" s="9" t="s">
        <v>41</v>
      </c>
    </row>
    <row r="22" spans="1:28" x14ac:dyDescent="0.25">
      <c r="A22" s="9" t="s">
        <v>40</v>
      </c>
      <c r="B22" s="9">
        <v>-23.75</v>
      </c>
      <c r="C22" s="9" t="s">
        <v>39</v>
      </c>
      <c r="D22" s="9">
        <v>0.49</v>
      </c>
      <c r="E22" s="11">
        <v>5.8000000000000003E-2</v>
      </c>
      <c r="F22" s="11">
        <v>0.45627804198756999</v>
      </c>
      <c r="G22" s="11">
        <v>0.43109274237044998</v>
      </c>
      <c r="H22" s="11">
        <v>0.47891198551185599</v>
      </c>
      <c r="I22" s="11">
        <v>0.45484216426103302</v>
      </c>
      <c r="J22" s="11">
        <v>2.9297845914498601E-2</v>
      </c>
      <c r="K22" s="11">
        <v>0.52587388480006303</v>
      </c>
      <c r="L22" s="11">
        <v>0.50234245615777096</v>
      </c>
      <c r="M22" s="11">
        <v>0.55212778021474096</v>
      </c>
      <c r="N22" s="11">
        <v>0.52752314127270705</v>
      </c>
      <c r="O22" s="11">
        <v>3.1027271483116899E-2</v>
      </c>
      <c r="P22" s="11">
        <v>1.7928401290640002E-2</v>
      </c>
      <c r="Q22" s="11">
        <v>1.48537409114278E-2</v>
      </c>
      <c r="R22" s="11">
        <v>2.1129032162421801E-2</v>
      </c>
      <c r="S22" s="11">
        <v>1.8058907135530999E-2</v>
      </c>
      <c r="T22" s="11">
        <v>3.87127917792666E-3</v>
      </c>
      <c r="U22" s="9">
        <v>2.65</v>
      </c>
      <c r="V22" s="11">
        <v>23.8</v>
      </c>
      <c r="W22" s="47">
        <v>1.006595051396584</v>
      </c>
      <c r="X22" s="10">
        <f t="shared" si="3"/>
        <v>0.63485949891582549</v>
      </c>
      <c r="Y22" s="10">
        <f t="shared" si="0"/>
        <v>0.28967244910252266</v>
      </c>
      <c r="Z22" s="10">
        <f t="shared" si="1"/>
        <v>0.33385603099708655</v>
      </c>
      <c r="AA22" s="10">
        <f t="shared" si="2"/>
        <v>1.1382015859737551E-2</v>
      </c>
      <c r="AB22" s="9" t="s">
        <v>41</v>
      </c>
    </row>
    <row r="23" spans="1:28" x14ac:dyDescent="0.25">
      <c r="A23" s="9" t="s">
        <v>40</v>
      </c>
      <c r="B23" s="9">
        <v>-24.2</v>
      </c>
      <c r="C23" s="9" t="s">
        <v>39</v>
      </c>
      <c r="D23" s="9">
        <v>0.56000000000000005</v>
      </c>
      <c r="E23" s="11">
        <v>7.4999999999999997E-2</v>
      </c>
      <c r="F23" s="11">
        <v>0.37951055326060401</v>
      </c>
      <c r="G23" s="11">
        <v>0.35125119163690299</v>
      </c>
      <c r="H23" s="11">
        <v>0.40500098342324298</v>
      </c>
      <c r="I23" s="11">
        <v>0.37771367690440399</v>
      </c>
      <c r="J23" s="11">
        <v>3.2421892535781198E-2</v>
      </c>
      <c r="K23" s="11">
        <v>0.59817200892336397</v>
      </c>
      <c r="L23" s="11">
        <v>0.57097634276559595</v>
      </c>
      <c r="M23" s="11">
        <v>0.62849892530914497</v>
      </c>
      <c r="N23" s="11">
        <v>0.600146751608158</v>
      </c>
      <c r="O23" s="11">
        <v>3.5848063317635501E-2</v>
      </c>
      <c r="P23" s="11">
        <v>2.2336574214357099E-2</v>
      </c>
      <c r="Q23" s="11">
        <v>1.97165654996075E-2</v>
      </c>
      <c r="R23" s="11">
        <v>2.5285054326484101E-2</v>
      </c>
      <c r="S23" s="11">
        <v>2.2563512892041501E-2</v>
      </c>
      <c r="T23" s="11">
        <v>3.6962715906310498E-3</v>
      </c>
      <c r="U23" s="9">
        <v>2.65</v>
      </c>
      <c r="V23" s="11">
        <v>23.8</v>
      </c>
      <c r="W23" s="47">
        <v>1.293778145353141</v>
      </c>
      <c r="X23" s="10">
        <f t="shared" si="3"/>
        <v>0.81598587627422592</v>
      </c>
      <c r="Y23" s="10">
        <f t="shared" si="0"/>
        <v>0.30967525135767027</v>
      </c>
      <c r="Z23" s="10">
        <f t="shared" si="1"/>
        <v>0.48809991086404525</v>
      </c>
      <c r="AA23" s="10">
        <f t="shared" si="2"/>
        <v>1.8226329083266456E-2</v>
      </c>
      <c r="AB23" s="9" t="s">
        <v>41</v>
      </c>
    </row>
    <row r="24" spans="1:28" x14ac:dyDescent="0.25">
      <c r="A24" s="9" t="s">
        <v>40</v>
      </c>
      <c r="B24" s="9">
        <v>-24.3</v>
      </c>
      <c r="C24" s="9" t="s">
        <v>39</v>
      </c>
      <c r="D24" s="9">
        <v>0.38</v>
      </c>
      <c r="E24" s="11">
        <v>5.3999999999999999E-2</v>
      </c>
      <c r="F24" s="11">
        <v>0.57269584052392797</v>
      </c>
      <c r="G24" s="11">
        <v>0.55344078134052399</v>
      </c>
      <c r="H24" s="11">
        <v>0.590769199270756</v>
      </c>
      <c r="I24" s="11">
        <v>0.57211713837363498</v>
      </c>
      <c r="J24" s="11">
        <v>2.4559701922235899E-2</v>
      </c>
      <c r="K24" s="11">
        <v>0.40696535157000202</v>
      </c>
      <c r="L24" s="11">
        <v>0.38880930835928601</v>
      </c>
      <c r="M24" s="11">
        <v>0.42712292652157902</v>
      </c>
      <c r="N24" s="11">
        <v>0.40826309614231598</v>
      </c>
      <c r="O24" s="11">
        <v>2.3892509595211699E-2</v>
      </c>
      <c r="P24" s="11">
        <v>1.9993538300659499E-2</v>
      </c>
      <c r="Q24" s="11">
        <v>1.6111436588029399E-2</v>
      </c>
      <c r="R24" s="11">
        <v>2.4002429033049201E-2</v>
      </c>
      <c r="S24" s="11">
        <v>2.0076994419500001E-2</v>
      </c>
      <c r="T24" s="11">
        <v>4.6793180522633404E-3</v>
      </c>
      <c r="U24" s="9">
        <v>2.65</v>
      </c>
      <c r="V24" s="11">
        <v>23.8</v>
      </c>
      <c r="W24" s="47">
        <v>1.2177706310265572</v>
      </c>
      <c r="X24" s="10">
        <f t="shared" si="3"/>
        <v>0.76804793698844964</v>
      </c>
      <c r="Y24" s="10">
        <f t="shared" si="0"/>
        <v>0.43985785883626904</v>
      </c>
      <c r="Z24" s="10">
        <f t="shared" si="1"/>
        <v>0.31256889869911919</v>
      </c>
      <c r="AA24" s="10">
        <f t="shared" si="2"/>
        <v>1.5355995844921082E-2</v>
      </c>
      <c r="AB24" s="9" t="s">
        <v>41</v>
      </c>
    </row>
    <row r="25" spans="1:28" x14ac:dyDescent="0.25">
      <c r="A25" s="9" t="s">
        <v>40</v>
      </c>
      <c r="B25" s="9">
        <v>-24.35</v>
      </c>
      <c r="C25" s="9" t="s">
        <v>39</v>
      </c>
      <c r="D25" s="9">
        <v>0.16</v>
      </c>
      <c r="E25" s="11">
        <v>5.0999999999999997E-2</v>
      </c>
      <c r="F25" s="11">
        <v>0.80341951141561796</v>
      </c>
      <c r="G25" s="11">
        <v>0.78758530663054305</v>
      </c>
      <c r="H25" s="11">
        <v>0.82079663998575902</v>
      </c>
      <c r="I25" s="11">
        <v>0.80421958982431296</v>
      </c>
      <c r="J25" s="11">
        <v>2.1803411485183499E-2</v>
      </c>
      <c r="K25" s="11">
        <v>0.17045963137297601</v>
      </c>
      <c r="L25" s="11">
        <v>0.16285302653077899</v>
      </c>
      <c r="M25" s="11">
        <v>0.17878154403500601</v>
      </c>
      <c r="N25" s="11">
        <v>0.17098719978521401</v>
      </c>
      <c r="O25" s="11">
        <v>1.01577076973213E-2</v>
      </c>
      <c r="P25" s="11">
        <v>2.5419669946203802E-2</v>
      </c>
      <c r="Q25" s="11">
        <v>1.9889053756863499E-2</v>
      </c>
      <c r="R25" s="11">
        <v>3.0955030411211799E-2</v>
      </c>
      <c r="S25" s="11">
        <v>2.5454470692486599E-2</v>
      </c>
      <c r="T25" s="11">
        <v>6.4319123389299498E-3</v>
      </c>
      <c r="U25" s="9">
        <v>2.65</v>
      </c>
      <c r="V25" s="11">
        <v>23.8</v>
      </c>
      <c r="W25" s="48">
        <v>0.38</v>
      </c>
      <c r="X25" s="10">
        <f t="shared" si="3"/>
        <v>0.23966600000000002</v>
      </c>
      <c r="Y25" s="10">
        <f t="shared" si="0"/>
        <v>0.1925523406229355</v>
      </c>
      <c r="Z25" s="10">
        <f t="shared" si="1"/>
        <v>4.0853378012635673E-2</v>
      </c>
      <c r="AA25" s="10">
        <f t="shared" si="2"/>
        <v>6.0922306173268811E-3</v>
      </c>
      <c r="AB25" s="9" t="s">
        <v>41</v>
      </c>
    </row>
    <row r="26" spans="1:28" x14ac:dyDescent="0.25">
      <c r="A26" s="9" t="s">
        <v>40</v>
      </c>
      <c r="B26" s="9">
        <v>-24.45</v>
      </c>
      <c r="C26" s="9" t="s">
        <v>43</v>
      </c>
      <c r="D26" s="9">
        <v>0.36</v>
      </c>
      <c r="E26" s="11">
        <v>0.42899999999999999</v>
      </c>
      <c r="F26" s="11">
        <v>0.41302343665982599</v>
      </c>
      <c r="G26" s="11">
        <v>0.40307247963465598</v>
      </c>
      <c r="H26" s="11">
        <v>0.422808762562361</v>
      </c>
      <c r="I26" s="11">
        <v>0.41306471882501899</v>
      </c>
      <c r="J26" s="11">
        <v>1.3787010974447299E-2</v>
      </c>
      <c r="K26" s="11">
        <v>0.26821024111722203</v>
      </c>
      <c r="L26" s="11">
        <v>0.25409489013883202</v>
      </c>
      <c r="M26" s="11">
        <v>0.28423341611456598</v>
      </c>
      <c r="N26" s="11">
        <v>0.26938885994924999</v>
      </c>
      <c r="O26" s="11">
        <v>1.8623806630334101E-2</v>
      </c>
      <c r="P26" s="11">
        <v>0.31775816735833201</v>
      </c>
      <c r="Q26" s="11">
        <v>0.30792754026265001</v>
      </c>
      <c r="R26" s="11">
        <v>0.327716910482718</v>
      </c>
      <c r="S26" s="11">
        <v>0.31791783272685598</v>
      </c>
      <c r="T26" s="11">
        <v>1.39422577510379E-2</v>
      </c>
      <c r="U26" s="9">
        <v>2.65</v>
      </c>
      <c r="V26" s="9">
        <v>2.2000000000000002</v>
      </c>
      <c r="W26" s="47">
        <v>0.43845074734321371</v>
      </c>
      <c r="X26" s="10">
        <f t="shared" si="3"/>
        <v>2.5561678570109363E-2</v>
      </c>
      <c r="Y26" s="10">
        <f t="shared" si="0"/>
        <v>1.0557572329820396E-2</v>
      </c>
      <c r="Z26" s="10">
        <f t="shared" si="1"/>
        <v>6.8559039726499597E-3</v>
      </c>
      <c r="AA26" s="10">
        <f t="shared" si="2"/>
        <v>8.1224321370407006E-3</v>
      </c>
      <c r="AB26" s="9" t="s">
        <v>41</v>
      </c>
    </row>
    <row r="27" spans="1:28" x14ac:dyDescent="0.25">
      <c r="A27" s="9" t="s">
        <v>40</v>
      </c>
      <c r="B27" s="9">
        <v>-24.57</v>
      </c>
      <c r="C27" s="9" t="s">
        <v>42</v>
      </c>
      <c r="D27" s="9">
        <v>0.25</v>
      </c>
      <c r="E27" s="11">
        <v>0.54200000000000004</v>
      </c>
      <c r="F27" s="11">
        <v>0.38038791024804802</v>
      </c>
      <c r="G27" s="11">
        <v>0.37058783267037199</v>
      </c>
      <c r="H27" s="11">
        <v>0.39059277835369799</v>
      </c>
      <c r="I27" s="11">
        <v>0.38060417534513702</v>
      </c>
      <c r="J27" s="11">
        <v>1.35535188849447E-2</v>
      </c>
      <c r="K27" s="11">
        <v>0.14322865921389299</v>
      </c>
      <c r="L27" s="11">
        <v>0.135580074712638</v>
      </c>
      <c r="M27" s="11">
        <v>0.15149292431834699</v>
      </c>
      <c r="N27" s="11">
        <v>0.14371545441304101</v>
      </c>
      <c r="O27" s="11">
        <v>1.0351834921427499E-2</v>
      </c>
      <c r="P27" s="11">
        <v>0.47572892017225499</v>
      </c>
      <c r="Q27" s="11">
        <v>0.46283371516419403</v>
      </c>
      <c r="R27" s="11">
        <v>0.48910213416602599</v>
      </c>
      <c r="S27" s="11">
        <v>0.47612399851762799</v>
      </c>
      <c r="T27" s="11">
        <v>1.76449798185054E-2</v>
      </c>
      <c r="U27" s="9">
        <v>2.65</v>
      </c>
      <c r="V27" s="9"/>
      <c r="W27" s="48">
        <v>0.27</v>
      </c>
      <c r="X27" s="9"/>
      <c r="Y27" s="9"/>
      <c r="Z27" s="9"/>
      <c r="AA27" s="9"/>
      <c r="AB27" s="9" t="s">
        <v>41</v>
      </c>
    </row>
    <row r="28" spans="1:28" x14ac:dyDescent="0.25">
      <c r="A28" s="9" t="s">
        <v>40</v>
      </c>
      <c r="B28" s="9">
        <v>-24.58</v>
      </c>
      <c r="C28" s="9" t="s">
        <v>42</v>
      </c>
      <c r="D28" s="9">
        <v>0.52</v>
      </c>
      <c r="E28" s="11">
        <v>0.81200000000000006</v>
      </c>
      <c r="F28" s="11">
        <v>0.12904977701387199</v>
      </c>
      <c r="G28" s="11">
        <v>0.115646637030227</v>
      </c>
      <c r="H28" s="11">
        <v>0.14146637463102699</v>
      </c>
      <c r="I28" s="11">
        <v>0.12860414231842601</v>
      </c>
      <c r="J28" s="11">
        <v>1.54975342145049E-2</v>
      </c>
      <c r="K28" s="11">
        <v>0.17009207590714601</v>
      </c>
      <c r="L28" s="11">
        <v>0.151407206280015</v>
      </c>
      <c r="M28" s="11">
        <v>0.190103084603889</v>
      </c>
      <c r="N28" s="11">
        <v>0.171419222856044</v>
      </c>
      <c r="O28" s="11">
        <v>2.7005858172958301E-2</v>
      </c>
      <c r="P28" s="11">
        <v>0.69945971543140195</v>
      </c>
      <c r="Q28" s="11">
        <v>0.67029833485020196</v>
      </c>
      <c r="R28" s="11">
        <v>0.73071081603529098</v>
      </c>
      <c r="S28" s="11">
        <v>0.70054615879670701</v>
      </c>
      <c r="T28" s="11">
        <v>4.0327665461079201E-2</v>
      </c>
      <c r="U28" s="9">
        <v>2.65</v>
      </c>
      <c r="V28" s="9"/>
      <c r="W28" s="48">
        <v>0.27</v>
      </c>
      <c r="X28" s="9"/>
      <c r="Y28" s="9"/>
      <c r="Z28" s="9"/>
      <c r="AA28" s="9"/>
      <c r="AB28" s="9" t="s">
        <v>41</v>
      </c>
    </row>
    <row r="29" spans="1:28" x14ac:dyDescent="0.25">
      <c r="A29" s="9" t="s">
        <v>40</v>
      </c>
      <c r="B29" s="9">
        <v>-24.61</v>
      </c>
      <c r="C29" s="9" t="s">
        <v>19</v>
      </c>
      <c r="D29" s="9">
        <v>0.73</v>
      </c>
      <c r="E29" s="11">
        <v>0.65600000000000003</v>
      </c>
      <c r="F29" s="11">
        <v>0.14166399883324801</v>
      </c>
      <c r="G29" s="11">
        <v>0.12163445443110001</v>
      </c>
      <c r="H29" s="11">
        <v>0.15807455614805499</v>
      </c>
      <c r="I29" s="11">
        <v>0.13940981318433801</v>
      </c>
      <c r="J29" s="11">
        <v>2.2124347776360902E-2</v>
      </c>
      <c r="K29" s="11">
        <v>0.55942432502726003</v>
      </c>
      <c r="L29" s="11">
        <v>0.50844733561170097</v>
      </c>
      <c r="M29" s="11">
        <v>0.62228079953271798</v>
      </c>
      <c r="N29" s="11">
        <v>0.56731358161229595</v>
      </c>
      <c r="O29" s="11">
        <v>6.9693218741185795E-2</v>
      </c>
      <c r="P29" s="11">
        <v>0.29795889343697801</v>
      </c>
      <c r="Q29" s="11">
        <v>0.25544039465743901</v>
      </c>
      <c r="R29" s="11">
        <v>0.33261698588112099</v>
      </c>
      <c r="S29" s="11">
        <v>0.29366685973279499</v>
      </c>
      <c r="T29" s="11">
        <v>4.8637183519058297E-2</v>
      </c>
      <c r="U29" s="9">
        <v>2.65</v>
      </c>
      <c r="V29" s="9"/>
      <c r="W29" s="48">
        <v>0.2</v>
      </c>
      <c r="X29" s="9"/>
      <c r="Y29" s="9"/>
      <c r="Z29" s="9"/>
      <c r="AA29" s="9"/>
      <c r="AB29" s="9" t="s">
        <v>41</v>
      </c>
    </row>
    <row r="30" spans="1:28" x14ac:dyDescent="0.25">
      <c r="A30" s="9" t="s">
        <v>40</v>
      </c>
      <c r="B30" s="9">
        <v>-24.65</v>
      </c>
      <c r="C30" s="9" t="s">
        <v>19</v>
      </c>
      <c r="D30" s="9">
        <v>0.3</v>
      </c>
      <c r="E30" s="11">
        <v>0.50700000000000001</v>
      </c>
      <c r="F30" s="11">
        <v>0.38952149834113298</v>
      </c>
      <c r="G30" s="11">
        <v>0.38052224231350601</v>
      </c>
      <c r="H30" s="11">
        <v>0.39905310312751502</v>
      </c>
      <c r="I30" s="11">
        <v>0.38982641556207698</v>
      </c>
      <c r="J30" s="11">
        <v>1.29289690944393E-2</v>
      </c>
      <c r="K30" s="11">
        <v>0.19041908805337501</v>
      </c>
      <c r="L30" s="11">
        <v>0.18013717334106799</v>
      </c>
      <c r="M30" s="11">
        <v>0.201655062252525</v>
      </c>
      <c r="N30" s="11">
        <v>0.191088418514159</v>
      </c>
      <c r="O30" s="11">
        <v>1.36233603781913E-2</v>
      </c>
      <c r="P30" s="11">
        <v>0.41931578933755498</v>
      </c>
      <c r="Q30" s="11">
        <v>0.40726359028419501</v>
      </c>
      <c r="R30" s="11">
        <v>0.43144442679482298</v>
      </c>
      <c r="S30" s="11">
        <v>0.419493566922026</v>
      </c>
      <c r="T30" s="11">
        <v>1.6410955643788298E-2</v>
      </c>
      <c r="U30" s="9">
        <v>2.65</v>
      </c>
      <c r="V30" s="9"/>
      <c r="W30" s="47">
        <v>0.52048837944433779</v>
      </c>
      <c r="X30" s="9"/>
      <c r="Y30" s="9"/>
      <c r="Z30" s="9"/>
      <c r="AA30" s="9"/>
      <c r="AB30" s="9" t="s">
        <v>41</v>
      </c>
    </row>
    <row r="31" spans="1:28" x14ac:dyDescent="0.25">
      <c r="A31" s="9" t="s">
        <v>40</v>
      </c>
      <c r="B31" s="9">
        <v>-24.74</v>
      </c>
      <c r="C31" s="9" t="s">
        <v>19</v>
      </c>
      <c r="D31" s="9">
        <v>0.26</v>
      </c>
      <c r="E31" s="11">
        <v>0.38300000000000001</v>
      </c>
      <c r="F31" s="11">
        <v>0.49338976203724999</v>
      </c>
      <c r="G31" s="11">
        <v>0.484140454826194</v>
      </c>
      <c r="H31" s="11">
        <v>0.50312332631226497</v>
      </c>
      <c r="I31" s="11">
        <v>0.49366356385404597</v>
      </c>
      <c r="J31" s="11">
        <v>1.3564901088959001E-2</v>
      </c>
      <c r="K31" s="11">
        <v>0.19605164625294</v>
      </c>
      <c r="L31" s="11">
        <v>0.18637394231973101</v>
      </c>
      <c r="M31" s="11">
        <v>0.206896262521543</v>
      </c>
      <c r="N31" s="11">
        <v>0.19679156345689799</v>
      </c>
      <c r="O31" s="11">
        <v>1.2751223146080799E-2</v>
      </c>
      <c r="P31" s="11">
        <v>0.30979398312254203</v>
      </c>
      <c r="Q31" s="11">
        <v>0.30104764173424098</v>
      </c>
      <c r="R31" s="11">
        <v>0.31859927685994399</v>
      </c>
      <c r="S31" s="11">
        <v>0.30996016671040899</v>
      </c>
      <c r="T31" s="11">
        <v>1.2102324864277E-2</v>
      </c>
      <c r="U31" s="9">
        <v>2.65</v>
      </c>
      <c r="V31" s="9"/>
      <c r="W31" s="47">
        <v>0.48690199104457665</v>
      </c>
      <c r="X31" s="9"/>
      <c r="Y31" s="9"/>
      <c r="Z31" s="9"/>
      <c r="AA31" s="9"/>
      <c r="AB31" s="9" t="s">
        <v>41</v>
      </c>
    </row>
    <row r="32" spans="1:28" x14ac:dyDescent="0.25">
      <c r="A32" s="9" t="s">
        <v>40</v>
      </c>
      <c r="B32" s="9">
        <v>-24.82</v>
      </c>
      <c r="C32" s="9" t="s">
        <v>19</v>
      </c>
      <c r="D32" s="9">
        <v>0.2</v>
      </c>
      <c r="E32" s="11">
        <v>0.43</v>
      </c>
      <c r="F32" s="11">
        <v>0.48680003020102403</v>
      </c>
      <c r="G32" s="11">
        <v>0.47765251367933798</v>
      </c>
      <c r="H32" s="11">
        <v>0.49670555854836201</v>
      </c>
      <c r="I32" s="11">
        <v>0.487143811998622</v>
      </c>
      <c r="J32" s="11">
        <v>1.3581181517832599E-2</v>
      </c>
      <c r="K32" s="11">
        <v>0.136359513337586</v>
      </c>
      <c r="L32" s="11">
        <v>0.129643066490116</v>
      </c>
      <c r="M32" s="11">
        <v>0.14372364274635199</v>
      </c>
      <c r="N32" s="11">
        <v>0.13678543583936201</v>
      </c>
      <c r="O32" s="11">
        <v>8.8974299998412498E-3</v>
      </c>
      <c r="P32" s="11">
        <v>0.376190915756697</v>
      </c>
      <c r="Q32" s="11">
        <v>0.36632907193112602</v>
      </c>
      <c r="R32" s="11">
        <v>0.38643298960879602</v>
      </c>
      <c r="S32" s="11">
        <v>0.376517364542928</v>
      </c>
      <c r="T32" s="11">
        <v>1.36600883486907E-2</v>
      </c>
      <c r="U32" s="9">
        <v>2.65</v>
      </c>
      <c r="V32" s="9"/>
      <c r="W32" s="47">
        <v>0.49056895803970596</v>
      </c>
      <c r="X32" s="9"/>
      <c r="Y32" s="9"/>
      <c r="Z32" s="9"/>
      <c r="AA32" s="9"/>
      <c r="AB32" s="9" t="s">
        <v>41</v>
      </c>
    </row>
  </sheetData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D2741-F940-4778-B6EE-9871A296B0E8}">
  <dimension ref="A1:AC32"/>
  <sheetViews>
    <sheetView topLeftCell="K1" workbookViewId="0">
      <selection activeCell="AA22" sqref="AA22"/>
    </sheetView>
  </sheetViews>
  <sheetFormatPr defaultRowHeight="15" x14ac:dyDescent="0.25"/>
  <cols>
    <col min="1" max="1" width="9.140625" style="13"/>
    <col min="2" max="2" width="9.28515625" style="13" bestFit="1" customWidth="1"/>
    <col min="3" max="3" width="10.28515625" style="13" bestFit="1" customWidth="1"/>
    <col min="4" max="4" width="9.28515625" style="13" bestFit="1" customWidth="1"/>
    <col min="5" max="13" width="13.7109375" style="13" bestFit="1" customWidth="1"/>
    <col min="14" max="14" width="12.42578125" style="13" bestFit="1" customWidth="1"/>
    <col min="15" max="20" width="13.7109375" style="13" bestFit="1" customWidth="1"/>
    <col min="21" max="21" width="11.42578125" style="13" bestFit="1" customWidth="1"/>
    <col min="22" max="23" width="9.28515625" style="13" bestFit="1" customWidth="1"/>
    <col min="24" max="24" width="12.28515625" style="13" bestFit="1" customWidth="1"/>
    <col min="25" max="27" width="10.28515625" style="13" bestFit="1" customWidth="1"/>
    <col min="28" max="16384" width="9.140625" style="13"/>
  </cols>
  <sheetData>
    <row r="1" spans="1:29" s="18" customFormat="1" x14ac:dyDescent="0.25">
      <c r="A1" s="49" t="s">
        <v>177</v>
      </c>
      <c r="B1" s="49" t="s">
        <v>194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s="50" customFormat="1" x14ac:dyDescent="0.25">
      <c r="A2" s="29" t="s">
        <v>30</v>
      </c>
      <c r="B2" s="31" t="s">
        <v>0</v>
      </c>
      <c r="C2" s="31" t="s">
        <v>18</v>
      </c>
      <c r="D2" s="31" t="s">
        <v>16</v>
      </c>
      <c r="E2" s="31" t="s">
        <v>17</v>
      </c>
      <c r="F2" s="32" t="s">
        <v>1</v>
      </c>
      <c r="G2" s="32" t="s">
        <v>2</v>
      </c>
      <c r="H2" s="32" t="s">
        <v>3</v>
      </c>
      <c r="I2" s="32" t="s">
        <v>4</v>
      </c>
      <c r="J2" s="32" t="s">
        <v>5</v>
      </c>
      <c r="K2" s="32" t="s">
        <v>6</v>
      </c>
      <c r="L2" s="32" t="s">
        <v>7</v>
      </c>
      <c r="M2" s="32" t="s">
        <v>8</v>
      </c>
      <c r="N2" s="32" t="s">
        <v>9</v>
      </c>
      <c r="O2" s="32" t="s">
        <v>10</v>
      </c>
      <c r="P2" s="32" t="s">
        <v>11</v>
      </c>
      <c r="Q2" s="32" t="s">
        <v>12</v>
      </c>
      <c r="R2" s="32" t="s">
        <v>13</v>
      </c>
      <c r="S2" s="32" t="s">
        <v>14</v>
      </c>
      <c r="T2" s="32" t="s">
        <v>15</v>
      </c>
      <c r="U2" s="31" t="s">
        <v>23</v>
      </c>
      <c r="V2" s="31" t="s">
        <v>24</v>
      </c>
      <c r="W2" s="31" t="s">
        <v>25</v>
      </c>
      <c r="X2" s="44" t="s">
        <v>26</v>
      </c>
      <c r="Y2" s="44" t="s">
        <v>27</v>
      </c>
      <c r="Z2" s="44" t="s">
        <v>28</v>
      </c>
      <c r="AA2" s="44" t="s">
        <v>29</v>
      </c>
      <c r="AB2" s="44" t="s">
        <v>87</v>
      </c>
      <c r="AC2" s="44" t="s">
        <v>133</v>
      </c>
    </row>
    <row r="3" spans="1:29" x14ac:dyDescent="0.25">
      <c r="A3" s="9" t="s">
        <v>45</v>
      </c>
      <c r="B3" s="9">
        <v>11.25</v>
      </c>
      <c r="C3" s="9" t="s">
        <v>20</v>
      </c>
      <c r="D3" s="9">
        <v>0.96</v>
      </c>
      <c r="E3" s="11">
        <v>0.48571428571428571</v>
      </c>
      <c r="F3" s="11">
        <v>3.57271051598557E-2</v>
      </c>
      <c r="G3" s="11">
        <v>3.4209785992595901E-2</v>
      </c>
      <c r="H3" s="11">
        <v>3.7110516557189097E-2</v>
      </c>
      <c r="I3" s="11">
        <v>3.5665631773994497E-2</v>
      </c>
      <c r="J3" s="11">
        <v>1.93528526169425E-3</v>
      </c>
      <c r="K3" s="11">
        <v>0.92786108895647101</v>
      </c>
      <c r="L3" s="11">
        <v>0.90753382406001004</v>
      </c>
      <c r="M3" s="11">
        <v>0.94863920334473595</v>
      </c>
      <c r="N3" s="11">
        <v>0.92848228558833401</v>
      </c>
      <c r="O3" s="11">
        <v>2.4783025291477301E-2</v>
      </c>
      <c r="P3" s="11">
        <v>3.4416624618991899E-2</v>
      </c>
      <c r="Q3" s="11">
        <v>3.2165115018166199E-2</v>
      </c>
      <c r="R3" s="11">
        <v>3.6750551051064298E-2</v>
      </c>
      <c r="S3" s="11">
        <v>3.44895969378258E-2</v>
      </c>
      <c r="T3" s="11">
        <v>3.1667620441257699E-3</v>
      </c>
      <c r="U3" s="11">
        <v>0.13</v>
      </c>
      <c r="V3" s="9"/>
      <c r="W3" s="9">
        <v>2.65</v>
      </c>
      <c r="X3" s="9"/>
      <c r="Y3" s="9"/>
      <c r="Z3" s="9"/>
      <c r="AA3" s="9"/>
      <c r="AB3" s="9"/>
      <c r="AC3" s="9"/>
    </row>
    <row r="4" spans="1:29" x14ac:dyDescent="0.25">
      <c r="A4" s="9" t="s">
        <v>45</v>
      </c>
      <c r="B4" s="9">
        <v>12.15</v>
      </c>
      <c r="C4" s="9" t="s">
        <v>20</v>
      </c>
      <c r="D4" s="9">
        <v>0.95</v>
      </c>
      <c r="E4" s="11">
        <v>0.75594622543950363</v>
      </c>
      <c r="F4" s="11">
        <v>3.9888402212288697E-2</v>
      </c>
      <c r="G4" s="11">
        <v>3.85503337207974E-2</v>
      </c>
      <c r="H4" s="11">
        <v>4.1162385980487798E-2</v>
      </c>
      <c r="I4" s="11">
        <v>3.9875098855716898E-2</v>
      </c>
      <c r="J4" s="11">
        <v>1.84197983389647E-3</v>
      </c>
      <c r="K4" s="11">
        <v>0.80943089140827496</v>
      </c>
      <c r="L4" s="11">
        <v>0.78858628377548401</v>
      </c>
      <c r="M4" s="11">
        <v>0.82857093364625201</v>
      </c>
      <c r="N4" s="11">
        <v>0.808299286470608</v>
      </c>
      <c r="O4" s="11">
        <v>2.8605708521762401E-2</v>
      </c>
      <c r="P4" s="11">
        <v>0.14855132564346599</v>
      </c>
      <c r="Q4" s="11">
        <v>0.13315722823281101</v>
      </c>
      <c r="R4" s="11">
        <v>0.16623272466401501</v>
      </c>
      <c r="S4" s="11">
        <v>0.150799635808963</v>
      </c>
      <c r="T4" s="11">
        <v>2.15795798020046E-2</v>
      </c>
      <c r="U4" s="11">
        <v>0.28437499999999999</v>
      </c>
      <c r="V4" s="9"/>
      <c r="W4" s="9">
        <v>2.65</v>
      </c>
      <c r="X4" s="9"/>
      <c r="Y4" s="9"/>
      <c r="Z4" s="9"/>
      <c r="AA4" s="9"/>
      <c r="AB4" s="9"/>
      <c r="AC4" s="9"/>
    </row>
    <row r="5" spans="1:29" x14ac:dyDescent="0.25">
      <c r="A5" s="9" t="s">
        <v>45</v>
      </c>
      <c r="B5" s="9">
        <v>12.8</v>
      </c>
      <c r="C5" s="9" t="s">
        <v>134</v>
      </c>
      <c r="D5" s="9">
        <v>0.78</v>
      </c>
      <c r="E5" s="11">
        <v>0.6901140684410646</v>
      </c>
      <c r="F5" s="11">
        <v>0.14051267503075601</v>
      </c>
      <c r="G5" s="11">
        <v>0.135463823118185</v>
      </c>
      <c r="H5" s="11">
        <v>0.14528199197061201</v>
      </c>
      <c r="I5" s="11">
        <v>0.14026705058901201</v>
      </c>
      <c r="J5" s="11">
        <v>6.5263666526698596E-3</v>
      </c>
      <c r="K5" s="11">
        <v>0.50567424336922495</v>
      </c>
      <c r="L5" s="11">
        <v>0.48670595851037002</v>
      </c>
      <c r="M5" s="11">
        <v>0.52311437231461999</v>
      </c>
      <c r="N5" s="11">
        <v>0.504491067680919</v>
      </c>
      <c r="O5" s="11">
        <v>2.37145659948724E-2</v>
      </c>
      <c r="P5" s="11">
        <v>0.35341146202116103</v>
      </c>
      <c r="Q5" s="11">
        <v>0.331557359615195</v>
      </c>
      <c r="R5" s="11">
        <v>0.37622450845342897</v>
      </c>
      <c r="S5" s="11">
        <v>0.35500127027308398</v>
      </c>
      <c r="T5" s="11">
        <v>2.7936991353392001E-2</v>
      </c>
      <c r="U5" s="11">
        <v>4.666667E-2</v>
      </c>
      <c r="V5" s="9">
        <v>8.75</v>
      </c>
      <c r="W5" s="9">
        <v>2.65</v>
      </c>
      <c r="X5" s="22">
        <f>W5*V5*(U5/100)</f>
        <v>1.082083410625E-2</v>
      </c>
      <c r="Y5" s="22">
        <f t="shared" ref="Y5:Y28" si="0">X5*F5</f>
        <v>1.5204643463332273E-3</v>
      </c>
      <c r="Z5" s="22">
        <f t="shared" ref="Z5:Z28" si="1">X5*K5</f>
        <v>5.4718170993018718E-3</v>
      </c>
      <c r="AA5" s="22">
        <f t="shared" ref="AA5:AA28" si="2">X5*P5</f>
        <v>3.8242068017782559E-3</v>
      </c>
      <c r="AB5" s="9" t="s">
        <v>88</v>
      </c>
      <c r="AC5" s="9" t="s">
        <v>132</v>
      </c>
    </row>
    <row r="6" spans="1:29" x14ac:dyDescent="0.25">
      <c r="A6" s="9" t="s">
        <v>45</v>
      </c>
      <c r="B6" s="9">
        <v>13.15</v>
      </c>
      <c r="C6" s="9" t="s">
        <v>134</v>
      </c>
      <c r="D6" s="9">
        <v>0.94</v>
      </c>
      <c r="E6" s="11">
        <v>0.69700748129675816</v>
      </c>
      <c r="F6" s="11">
        <v>4.95361101713837E-2</v>
      </c>
      <c r="G6" s="11">
        <v>4.81911905433383E-2</v>
      </c>
      <c r="H6" s="11">
        <v>5.08561771264723E-2</v>
      </c>
      <c r="I6" s="11">
        <v>4.9532018251711399E-2</v>
      </c>
      <c r="J6" s="11">
        <v>1.93951043824779E-3</v>
      </c>
      <c r="K6" s="11">
        <v>0.81901832175795797</v>
      </c>
      <c r="L6" s="11">
        <v>0.80070536605006004</v>
      </c>
      <c r="M6" s="11">
        <v>0.83645266029476795</v>
      </c>
      <c r="N6" s="11">
        <v>0.81871354391908602</v>
      </c>
      <c r="O6" s="11">
        <v>2.43511692654142E-2</v>
      </c>
      <c r="P6" s="11">
        <v>0.12956717535170401</v>
      </c>
      <c r="Q6" s="11">
        <v>0.118803217660441</v>
      </c>
      <c r="R6" s="11">
        <v>0.141421322583376</v>
      </c>
      <c r="S6" s="11">
        <v>0.130670305573067</v>
      </c>
      <c r="T6" s="11">
        <v>1.4832137962146399E-2</v>
      </c>
      <c r="U6" s="11">
        <v>0.04</v>
      </c>
      <c r="V6" s="9">
        <v>8.75</v>
      </c>
      <c r="W6" s="9">
        <v>2.65</v>
      </c>
      <c r="X6" s="22">
        <f t="shared" ref="X6:X28" si="3">W6*V6*(U6/100)</f>
        <v>9.2750000000000003E-3</v>
      </c>
      <c r="Y6" s="22">
        <f t="shared" si="0"/>
        <v>4.5944742183958381E-4</v>
      </c>
      <c r="Z6" s="22">
        <f t="shared" si="1"/>
        <v>7.5963949343050606E-3</v>
      </c>
      <c r="AA6" s="22">
        <f t="shared" si="2"/>
        <v>1.2017355513870547E-3</v>
      </c>
      <c r="AB6" s="9" t="s">
        <v>88</v>
      </c>
      <c r="AC6" s="9"/>
    </row>
    <row r="7" spans="1:29" x14ac:dyDescent="0.25">
      <c r="A7" s="9" t="s">
        <v>45</v>
      </c>
      <c r="B7" s="9">
        <v>13.43</v>
      </c>
      <c r="C7" s="9" t="s">
        <v>134</v>
      </c>
      <c r="D7" s="9">
        <v>0.94</v>
      </c>
      <c r="E7" s="11">
        <v>0.86188579017264277</v>
      </c>
      <c r="F7" s="11">
        <v>3.6869819181305101E-2</v>
      </c>
      <c r="G7" s="11">
        <v>3.2488737027450698E-2</v>
      </c>
      <c r="H7" s="11">
        <v>4.02840968785299E-2</v>
      </c>
      <c r="I7" s="11">
        <v>3.6042428367718697E-2</v>
      </c>
      <c r="J7" s="11">
        <v>5.0782882498623004E-3</v>
      </c>
      <c r="K7" s="11">
        <v>0.61179222840091896</v>
      </c>
      <c r="L7" s="11">
        <v>0.53377015273969497</v>
      </c>
      <c r="M7" s="11">
        <v>0.66802853576232402</v>
      </c>
      <c r="N7" s="11">
        <v>0.59608366000077595</v>
      </c>
      <c r="O7" s="11">
        <v>8.4664187785194203E-2</v>
      </c>
      <c r="P7" s="11">
        <v>0.34829224021201</v>
      </c>
      <c r="Q7" s="11">
        <v>0.292170477928133</v>
      </c>
      <c r="R7" s="11">
        <v>0.42602632146555602</v>
      </c>
      <c r="S7" s="11">
        <v>0.36762725965343801</v>
      </c>
      <c r="T7" s="11">
        <v>8.8521005562909705E-2</v>
      </c>
      <c r="U7" s="11">
        <v>0.04</v>
      </c>
      <c r="V7" s="9">
        <v>8.75</v>
      </c>
      <c r="W7" s="9">
        <v>2.65</v>
      </c>
      <c r="X7" s="22">
        <f t="shared" si="3"/>
        <v>9.2750000000000003E-3</v>
      </c>
      <c r="Y7" s="22">
        <f t="shared" si="0"/>
        <v>3.4196757290660485E-4</v>
      </c>
      <c r="Z7" s="22">
        <f t="shared" si="1"/>
        <v>5.6743729184185231E-3</v>
      </c>
      <c r="AA7" s="22">
        <f t="shared" si="2"/>
        <v>3.2304105279663928E-3</v>
      </c>
      <c r="AB7" s="9" t="s">
        <v>88</v>
      </c>
      <c r="AC7" s="9"/>
    </row>
    <row r="8" spans="1:29" x14ac:dyDescent="0.25">
      <c r="A8" s="9" t="s">
        <v>45</v>
      </c>
      <c r="B8" s="9">
        <v>13.65</v>
      </c>
      <c r="C8" s="9" t="s">
        <v>134</v>
      </c>
      <c r="D8" s="9">
        <v>0.91</v>
      </c>
      <c r="E8" s="11">
        <v>0.76631657914478624</v>
      </c>
      <c r="F8" s="11">
        <v>6.4373784480858606E-2</v>
      </c>
      <c r="G8" s="11">
        <v>6.2024170417351303E-2</v>
      </c>
      <c r="H8" s="11">
        <v>6.67569095389456E-2</v>
      </c>
      <c r="I8" s="11">
        <v>6.4364066425227795E-2</v>
      </c>
      <c r="J8" s="11">
        <v>3.26092032793429E-3</v>
      </c>
      <c r="K8" s="11">
        <v>0.678371770272859</v>
      </c>
      <c r="L8" s="11">
        <v>0.64897532692031501</v>
      </c>
      <c r="M8" s="11">
        <v>0.70073142590876003</v>
      </c>
      <c r="N8" s="11">
        <v>0.67429151937370202</v>
      </c>
      <c r="O8" s="11">
        <v>3.38584588666982E-2</v>
      </c>
      <c r="P8" s="11">
        <v>0.25698367779893899</v>
      </c>
      <c r="Q8" s="11">
        <v>0.232417587407276</v>
      </c>
      <c r="R8" s="11">
        <v>0.28473326126747001</v>
      </c>
      <c r="S8" s="11">
        <v>0.26069303035880398</v>
      </c>
      <c r="T8" s="11">
        <v>3.32346147652237E-2</v>
      </c>
      <c r="U8" s="11">
        <v>2.3125E-2</v>
      </c>
      <c r="V8" s="9">
        <v>8.75</v>
      </c>
      <c r="W8" s="9">
        <v>2.65</v>
      </c>
      <c r="X8" s="22">
        <f t="shared" si="3"/>
        <v>5.3621093750000001E-3</v>
      </c>
      <c r="Y8" s="22">
        <f t="shared" si="0"/>
        <v>3.4517927326904144E-4</v>
      </c>
      <c r="Z8" s="22">
        <f t="shared" si="1"/>
        <v>3.6375036291154436E-3</v>
      </c>
      <c r="AA8" s="22">
        <f t="shared" si="2"/>
        <v>1.3779745879476701E-3</v>
      </c>
      <c r="AB8" s="9" t="s">
        <v>88</v>
      </c>
      <c r="AC8" s="9"/>
    </row>
    <row r="9" spans="1:29" x14ac:dyDescent="0.25">
      <c r="A9" s="9" t="s">
        <v>45</v>
      </c>
      <c r="B9" s="9">
        <v>14.16</v>
      </c>
      <c r="C9" s="9" t="s">
        <v>134</v>
      </c>
      <c r="D9" s="9">
        <v>0.95</v>
      </c>
      <c r="E9" s="11">
        <v>0.86</v>
      </c>
      <c r="F9" s="11">
        <v>3.2553184061030298E-2</v>
      </c>
      <c r="G9" s="11">
        <v>2.9293813861285101E-2</v>
      </c>
      <c r="H9" s="11">
        <v>3.5125039766473701E-2</v>
      </c>
      <c r="I9" s="11">
        <v>3.1961258235180902E-2</v>
      </c>
      <c r="J9" s="11">
        <v>3.9075215109322997E-3</v>
      </c>
      <c r="K9" s="11">
        <v>0.66368163484798903</v>
      </c>
      <c r="L9" s="11">
        <v>0.59190202313747498</v>
      </c>
      <c r="M9" s="11">
        <v>0.71500999569289803</v>
      </c>
      <c r="N9" s="11">
        <v>0.64824251277118405</v>
      </c>
      <c r="O9" s="11">
        <v>7.9445852375449905E-2</v>
      </c>
      <c r="P9" s="11">
        <v>0.299999534536391</v>
      </c>
      <c r="Q9" s="11">
        <v>0.25074535178714902</v>
      </c>
      <c r="R9" s="11">
        <v>0.37041170488464498</v>
      </c>
      <c r="S9" s="11">
        <v>0.31936681802841299</v>
      </c>
      <c r="T9" s="11">
        <v>8.1634130199777194E-2</v>
      </c>
      <c r="U9" s="11">
        <v>3.2000000000000001E-2</v>
      </c>
      <c r="V9" s="9">
        <v>8.75</v>
      </c>
      <c r="W9" s="9">
        <v>2.65</v>
      </c>
      <c r="X9" s="22">
        <f t="shared" si="3"/>
        <v>7.4200000000000004E-3</v>
      </c>
      <c r="Y9" s="22">
        <f t="shared" si="0"/>
        <v>2.4154462573284483E-4</v>
      </c>
      <c r="Z9" s="22">
        <f t="shared" si="1"/>
        <v>4.9245177305720792E-3</v>
      </c>
      <c r="AA9" s="22">
        <f t="shared" si="2"/>
        <v>2.2259965462600212E-3</v>
      </c>
      <c r="AB9" s="9" t="s">
        <v>88</v>
      </c>
      <c r="AC9" s="9"/>
    </row>
    <row r="10" spans="1:29" x14ac:dyDescent="0.25">
      <c r="A10" s="9" t="s">
        <v>45</v>
      </c>
      <c r="B10" s="9">
        <v>14.65</v>
      </c>
      <c r="C10" s="9" t="s">
        <v>134</v>
      </c>
      <c r="D10" s="9">
        <v>0.96</v>
      </c>
      <c r="E10" s="11">
        <v>0.90707964601769908</v>
      </c>
      <c r="F10" s="11">
        <v>2.08971929930407E-2</v>
      </c>
      <c r="G10" s="11">
        <v>1.2865026928854099E-2</v>
      </c>
      <c r="H10" s="11">
        <v>2.5108912415115901E-2</v>
      </c>
      <c r="I10" s="11">
        <v>1.79083000896136E-2</v>
      </c>
      <c r="J10" s="11">
        <v>8.8552366124824995E-3</v>
      </c>
      <c r="K10" s="11">
        <v>0.54700748827016399</v>
      </c>
      <c r="L10" s="11">
        <v>0.33593512496220401</v>
      </c>
      <c r="M10" s="11">
        <v>0.65578900165118104</v>
      </c>
      <c r="N10" s="11">
        <v>0.47020745305510803</v>
      </c>
      <c r="O10" s="11">
        <v>0.22596240902480999</v>
      </c>
      <c r="P10" s="11">
        <v>0.43277212652766001</v>
      </c>
      <c r="Q10" s="11">
        <v>0.31872709983418901</v>
      </c>
      <c r="R10" s="11">
        <v>0.64722295341599401</v>
      </c>
      <c r="S10" s="11">
        <v>0.512343914752459</v>
      </c>
      <c r="T10" s="11">
        <v>0.23535779910540799</v>
      </c>
      <c r="U10" s="11">
        <v>5.8749999999999997E-2</v>
      </c>
      <c r="V10" s="9">
        <v>8.75</v>
      </c>
      <c r="W10" s="9">
        <v>2.65</v>
      </c>
      <c r="X10" s="22">
        <f t="shared" si="3"/>
        <v>1.3622656249999998E-2</v>
      </c>
      <c r="Y10" s="22">
        <f t="shared" si="0"/>
        <v>2.8467527673410207E-4</v>
      </c>
      <c r="Z10" s="22">
        <f t="shared" si="1"/>
        <v>7.4516949788803501E-3</v>
      </c>
      <c r="AA10" s="22">
        <f t="shared" si="2"/>
        <v>5.8955059142678174E-3</v>
      </c>
      <c r="AB10" s="9" t="s">
        <v>88</v>
      </c>
      <c r="AC10" s="9"/>
    </row>
    <row r="11" spans="1:29" x14ac:dyDescent="0.25">
      <c r="A11" s="9" t="s">
        <v>45</v>
      </c>
      <c r="B11" s="9">
        <v>14.92</v>
      </c>
      <c r="C11" s="9" t="s">
        <v>134</v>
      </c>
      <c r="D11" s="9">
        <v>0.8</v>
      </c>
      <c r="E11" s="11">
        <v>0.83744055339386081</v>
      </c>
      <c r="F11" s="11">
        <v>8.2090402428930898E-2</v>
      </c>
      <c r="G11" s="11">
        <v>7.0176259415851899E-2</v>
      </c>
      <c r="H11" s="11">
        <v>9.2569920257030203E-2</v>
      </c>
      <c r="I11" s="11">
        <v>8.0671819151369201E-2</v>
      </c>
      <c r="J11" s="11">
        <v>1.33225031712172E-2</v>
      </c>
      <c r="K11" s="11">
        <v>0.33278110704291902</v>
      </c>
      <c r="L11" s="11">
        <v>0.28399981470172198</v>
      </c>
      <c r="M11" s="11">
        <v>0.37566342420351001</v>
      </c>
      <c r="N11" s="11">
        <v>0.327857727381132</v>
      </c>
      <c r="O11" s="11">
        <v>5.43852359911563E-2</v>
      </c>
      <c r="P11" s="11">
        <v>0.58545622627370797</v>
      </c>
      <c r="Q11" s="11">
        <v>0.53373699228499305</v>
      </c>
      <c r="R11" s="11">
        <v>0.64439133294447704</v>
      </c>
      <c r="S11" s="11">
        <v>0.59215849236483797</v>
      </c>
      <c r="T11" s="11">
        <v>6.7950547073891795E-2</v>
      </c>
      <c r="U11" s="11">
        <v>0.1015385</v>
      </c>
      <c r="V11" s="9">
        <v>8.75</v>
      </c>
      <c r="W11" s="9">
        <v>2.65</v>
      </c>
      <c r="X11" s="22">
        <f t="shared" si="3"/>
        <v>2.3544239687499999E-2</v>
      </c>
      <c r="Y11" s="22">
        <f t="shared" si="0"/>
        <v>1.9327561108300811E-3</v>
      </c>
      <c r="Z11" s="22">
        <f t="shared" si="1"/>
        <v>7.8350781476900794E-3</v>
      </c>
      <c r="AA11" s="22">
        <f t="shared" si="2"/>
        <v>1.3784121717927415E-2</v>
      </c>
      <c r="AB11" s="9" t="s">
        <v>88</v>
      </c>
      <c r="AC11" s="9"/>
    </row>
    <row r="12" spans="1:29" x14ac:dyDescent="0.25">
      <c r="A12" s="9" t="s">
        <v>45</v>
      </c>
      <c r="B12" s="9">
        <v>16.149999999999999</v>
      </c>
      <c r="C12" s="9" t="s">
        <v>134</v>
      </c>
      <c r="D12" s="9">
        <v>0.99</v>
      </c>
      <c r="E12" s="11">
        <v>0.76417641764176414</v>
      </c>
      <c r="F12" s="11">
        <v>6.8051061497125297E-3</v>
      </c>
      <c r="G12" s="11">
        <v>5.17744793550492E-3</v>
      </c>
      <c r="H12" s="11">
        <v>8.1882271498253702E-3</v>
      </c>
      <c r="I12" s="11">
        <v>6.69208142890464E-3</v>
      </c>
      <c r="J12" s="11">
        <v>1.75682225683267E-3</v>
      </c>
      <c r="K12" s="11">
        <v>0.96427399962942095</v>
      </c>
      <c r="L12" s="11">
        <v>0.94199794966310002</v>
      </c>
      <c r="M12" s="11">
        <v>0.98706134371278198</v>
      </c>
      <c r="N12" s="11">
        <v>0.96495128980232803</v>
      </c>
      <c r="O12" s="11">
        <v>2.8208198672808299E-2</v>
      </c>
      <c r="P12" s="11">
        <v>2.6258746117512902E-2</v>
      </c>
      <c r="Q12" s="11">
        <v>2.0006404999446399E-2</v>
      </c>
      <c r="R12" s="11">
        <v>3.2717388040148503E-2</v>
      </c>
      <c r="S12" s="11">
        <v>2.6963081661009899E-2</v>
      </c>
      <c r="T12" s="11">
        <v>8.6654825270766605E-3</v>
      </c>
      <c r="U12" s="11">
        <v>0.11640449999999999</v>
      </c>
      <c r="V12" s="9">
        <v>8.75</v>
      </c>
      <c r="W12" s="9">
        <v>2.65</v>
      </c>
      <c r="X12" s="22">
        <f t="shared" si="3"/>
        <v>2.6991293437499998E-2</v>
      </c>
      <c r="Y12" s="22">
        <f t="shared" si="0"/>
        <v>1.8367861696022667E-4</v>
      </c>
      <c r="Z12" s="22">
        <f t="shared" si="1"/>
        <v>2.6027002478149465E-2</v>
      </c>
      <c r="AA12" s="22">
        <f t="shared" si="2"/>
        <v>7.0875752175860449E-4</v>
      </c>
      <c r="AB12" s="9" t="s">
        <v>88</v>
      </c>
      <c r="AC12" s="9"/>
    </row>
    <row r="13" spans="1:29" x14ac:dyDescent="0.25">
      <c r="A13" s="9" t="s">
        <v>45</v>
      </c>
      <c r="B13" s="9">
        <v>17.25</v>
      </c>
      <c r="C13" s="9" t="s">
        <v>134</v>
      </c>
      <c r="D13" s="9">
        <v>0.97</v>
      </c>
      <c r="E13" s="11">
        <v>0.65194346289752647</v>
      </c>
      <c r="F13" s="11">
        <v>2.5552065956326999E-2</v>
      </c>
      <c r="G13" s="11">
        <v>2.4131143359230101E-2</v>
      </c>
      <c r="H13" s="11">
        <v>2.68876295321979E-2</v>
      </c>
      <c r="I13" s="11">
        <v>2.5491638272964599E-2</v>
      </c>
      <c r="J13" s="11">
        <v>1.7671516270025701E-3</v>
      </c>
      <c r="K13" s="11">
        <v>0.91969809425172799</v>
      </c>
      <c r="L13" s="11">
        <v>0.89916536837205996</v>
      </c>
      <c r="M13" s="11">
        <v>0.93991584566026298</v>
      </c>
      <c r="N13" s="11">
        <v>0.92016157784792796</v>
      </c>
      <c r="O13" s="11">
        <v>2.5211564266738099E-2</v>
      </c>
      <c r="P13" s="11">
        <v>5.2828517004128099E-2</v>
      </c>
      <c r="Q13" s="11">
        <v>4.80520408347292E-2</v>
      </c>
      <c r="R13" s="11">
        <v>5.7486872695235301E-2</v>
      </c>
      <c r="S13" s="11">
        <v>5.3029629088058902E-2</v>
      </c>
      <c r="T13" s="11">
        <v>6.5913718436890201E-3</v>
      </c>
      <c r="U13" s="11">
        <v>0.108</v>
      </c>
      <c r="V13" s="9">
        <v>8.75</v>
      </c>
      <c r="W13" s="9">
        <v>2.65</v>
      </c>
      <c r="X13" s="22">
        <f t="shared" si="3"/>
        <v>2.5042499999999999E-2</v>
      </c>
      <c r="Y13" s="22">
        <f t="shared" si="0"/>
        <v>6.3988761171131887E-4</v>
      </c>
      <c r="Z13" s="22">
        <f t="shared" si="1"/>
        <v>2.3031539525298898E-2</v>
      </c>
      <c r="AA13" s="22">
        <f t="shared" si="2"/>
        <v>1.3229581370758779E-3</v>
      </c>
      <c r="AB13" s="9" t="s">
        <v>88</v>
      </c>
      <c r="AC13" s="9"/>
    </row>
    <row r="14" spans="1:29" x14ac:dyDescent="0.25">
      <c r="A14" s="9" t="s">
        <v>45</v>
      </c>
      <c r="B14" s="9">
        <v>18.649999999999999</v>
      </c>
      <c r="C14" s="9" t="s">
        <v>134</v>
      </c>
      <c r="D14" s="9">
        <v>0.89</v>
      </c>
      <c r="E14" s="11">
        <v>0.8519163763066202</v>
      </c>
      <c r="F14" s="11">
        <v>5.6524221659807999E-2</v>
      </c>
      <c r="G14" s="11">
        <v>4.8679923913152498E-2</v>
      </c>
      <c r="H14" s="11">
        <v>6.2883555940318997E-2</v>
      </c>
      <c r="I14" s="11">
        <v>5.5254562515695903E-2</v>
      </c>
      <c r="J14" s="11">
        <v>8.7989299694922404E-3</v>
      </c>
      <c r="K14" s="11">
        <v>0.470653532092567</v>
      </c>
      <c r="L14" s="11">
        <v>0.40273604218180797</v>
      </c>
      <c r="M14" s="11">
        <v>0.52394858207747297</v>
      </c>
      <c r="N14" s="11">
        <v>0.46027651057719898</v>
      </c>
      <c r="O14" s="11">
        <v>7.3838562862971094E-2</v>
      </c>
      <c r="P14" s="11">
        <v>0.472077190856943</v>
      </c>
      <c r="Q14" s="11">
        <v>0.413975390694098</v>
      </c>
      <c r="R14" s="11">
        <v>0.54413105311603505</v>
      </c>
      <c r="S14" s="11">
        <v>0.48468329786626602</v>
      </c>
      <c r="T14" s="11">
        <v>8.2172527710615201E-2</v>
      </c>
      <c r="U14" s="11">
        <v>7.0000000000000007E-2</v>
      </c>
      <c r="V14" s="9">
        <v>8.75</v>
      </c>
      <c r="W14" s="9">
        <v>2.65</v>
      </c>
      <c r="X14" s="22">
        <f t="shared" si="3"/>
        <v>1.6231250000000003E-2</v>
      </c>
      <c r="Y14" s="22">
        <f t="shared" si="0"/>
        <v>9.1745877281575877E-4</v>
      </c>
      <c r="Z14" s="22">
        <f t="shared" si="1"/>
        <v>7.639295142777479E-3</v>
      </c>
      <c r="AA14" s="22">
        <f t="shared" si="2"/>
        <v>7.6624029040967571E-3</v>
      </c>
      <c r="AB14" s="9" t="s">
        <v>88</v>
      </c>
      <c r="AC14" s="9"/>
    </row>
    <row r="15" spans="1:29" x14ac:dyDescent="0.25">
      <c r="A15" s="9" t="s">
        <v>45</v>
      </c>
      <c r="B15" s="9">
        <v>19.21</v>
      </c>
      <c r="C15" s="9" t="s">
        <v>134</v>
      </c>
      <c r="D15" s="9">
        <v>0.69</v>
      </c>
      <c r="E15" s="11">
        <v>0.59317406143344709</v>
      </c>
      <c r="F15" s="11">
        <v>0.207748788335027</v>
      </c>
      <c r="G15" s="11">
        <v>0.20294935923652799</v>
      </c>
      <c r="H15" s="11">
        <v>0.21293223735025399</v>
      </c>
      <c r="I15" s="11">
        <v>0.20782538474354301</v>
      </c>
      <c r="J15" s="11">
        <v>7.13507345916016E-3</v>
      </c>
      <c r="K15" s="11">
        <v>0.46785186663446499</v>
      </c>
      <c r="L15" s="11">
        <v>0.45587942832063499</v>
      </c>
      <c r="M15" s="11">
        <v>0.47894186667393401</v>
      </c>
      <c r="N15" s="11">
        <v>0.46729319724129997</v>
      </c>
      <c r="O15" s="11">
        <v>1.6187016146785901E-2</v>
      </c>
      <c r="P15" s="11">
        <v>0.323789924508182</v>
      </c>
      <c r="Q15" s="11">
        <v>0.308445101212796</v>
      </c>
      <c r="R15" s="11">
        <v>0.34026946201621799</v>
      </c>
      <c r="S15" s="11">
        <v>0.3246093009107</v>
      </c>
      <c r="T15" s="11">
        <v>2.0303248510807701E-2</v>
      </c>
      <c r="U15" s="11">
        <v>0.08</v>
      </c>
      <c r="V15" s="9">
        <v>8.75</v>
      </c>
      <c r="W15" s="9">
        <v>2.65</v>
      </c>
      <c r="X15" s="22">
        <f t="shared" si="3"/>
        <v>1.8550000000000001E-2</v>
      </c>
      <c r="Y15" s="22">
        <f t="shared" si="0"/>
        <v>3.8537400236147508E-3</v>
      </c>
      <c r="Z15" s="22">
        <f t="shared" si="1"/>
        <v>8.6786521260693254E-3</v>
      </c>
      <c r="AA15" s="22">
        <f t="shared" si="2"/>
        <v>6.0063030996267766E-3</v>
      </c>
      <c r="AB15" s="9" t="s">
        <v>88</v>
      </c>
      <c r="AC15" s="9"/>
    </row>
    <row r="16" spans="1:29" x14ac:dyDescent="0.25">
      <c r="A16" s="9" t="s">
        <v>45</v>
      </c>
      <c r="B16" s="9">
        <v>20.149999999999999</v>
      </c>
      <c r="C16" s="9" t="s">
        <v>134</v>
      </c>
      <c r="D16" s="9">
        <v>1</v>
      </c>
      <c r="E16" s="11">
        <v>0.71232902136189014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0.99750235178262603</v>
      </c>
      <c r="L16" s="11">
        <v>0.97375297896097501</v>
      </c>
      <c r="M16" s="11">
        <v>1.02169825687551</v>
      </c>
      <c r="N16" s="11">
        <v>0.99831738519346203</v>
      </c>
      <c r="O16" s="11">
        <v>2.8230393084750002E-2</v>
      </c>
      <c r="P16" s="11">
        <v>1.3291863788005099E-4</v>
      </c>
      <c r="Q16" s="11">
        <v>3.5009871664109602E-5</v>
      </c>
      <c r="R16" s="11">
        <v>3.25906162696779E-4</v>
      </c>
      <c r="S16" s="11">
        <v>1.98093802706286E-4</v>
      </c>
      <c r="T16" s="11">
        <v>1.87803588654497E-4</v>
      </c>
      <c r="U16" s="11">
        <v>0.27666669999999999</v>
      </c>
      <c r="V16" s="9">
        <v>8.75</v>
      </c>
      <c r="W16" s="9">
        <v>2.65</v>
      </c>
      <c r="X16" s="22">
        <f t="shared" si="3"/>
        <v>6.41520910625E-2</v>
      </c>
      <c r="Y16" s="22">
        <f t="shared" si="0"/>
        <v>0</v>
      </c>
      <c r="Z16" s="22">
        <f t="shared" si="1"/>
        <v>6.3991861706616929E-2</v>
      </c>
      <c r="AA16" s="22">
        <f t="shared" si="2"/>
        <v>8.527008561184493E-6</v>
      </c>
      <c r="AB16" s="9" t="s">
        <v>88</v>
      </c>
      <c r="AC16" s="9"/>
    </row>
    <row r="17" spans="1:29" x14ac:dyDescent="0.25">
      <c r="A17" s="9" t="s">
        <v>45</v>
      </c>
      <c r="B17" s="9">
        <v>20.350000000000001</v>
      </c>
      <c r="C17" s="9" t="s">
        <v>134</v>
      </c>
      <c r="D17" s="9">
        <v>0.97</v>
      </c>
      <c r="E17" s="11">
        <v>0.59290796687273994</v>
      </c>
      <c r="F17" s="11">
        <v>2.5929415680018199E-2</v>
      </c>
      <c r="G17" s="11">
        <v>2.4427252273865701E-2</v>
      </c>
      <c r="H17" s="11">
        <v>2.7252305340084899E-2</v>
      </c>
      <c r="I17" s="11">
        <v>2.5832799156991E-2</v>
      </c>
      <c r="J17" s="11">
        <v>1.81348016859732E-3</v>
      </c>
      <c r="K17" s="11">
        <v>0.93150540185901698</v>
      </c>
      <c r="L17" s="11">
        <v>0.91080939061819199</v>
      </c>
      <c r="M17" s="11">
        <v>0.95248355771045901</v>
      </c>
      <c r="N17" s="11">
        <v>0.93241124078632298</v>
      </c>
      <c r="O17" s="11">
        <v>2.5292811995977899E-2</v>
      </c>
      <c r="P17" s="11">
        <v>4.03111227068449E-2</v>
      </c>
      <c r="Q17" s="11">
        <v>3.6987321564375397E-2</v>
      </c>
      <c r="R17" s="11">
        <v>4.3611961294595103E-2</v>
      </c>
      <c r="S17" s="11">
        <v>4.04052447436625E-2</v>
      </c>
      <c r="T17" s="11">
        <v>4.5959071284015097E-3</v>
      </c>
      <c r="U17" s="11">
        <v>0.37</v>
      </c>
      <c r="V17" s="9">
        <v>8.75</v>
      </c>
      <c r="W17" s="9">
        <v>2.65</v>
      </c>
      <c r="X17" s="22">
        <f t="shared" si="3"/>
        <v>8.5793750000000002E-2</v>
      </c>
      <c r="Y17" s="22">
        <f t="shared" si="0"/>
        <v>2.2245818064975612E-3</v>
      </c>
      <c r="Z17" s="22">
        <f t="shared" si="1"/>
        <v>7.991734157074204E-2</v>
      </c>
      <c r="AA17" s="22">
        <f t="shared" si="2"/>
        <v>3.4584423837303747E-3</v>
      </c>
      <c r="AB17" s="9" t="s">
        <v>88</v>
      </c>
      <c r="AC17" s="9"/>
    </row>
    <row r="18" spans="1:29" x14ac:dyDescent="0.25">
      <c r="A18" s="9" t="s">
        <v>45</v>
      </c>
      <c r="B18" s="9">
        <v>20.55</v>
      </c>
      <c r="C18" s="9" t="s">
        <v>134</v>
      </c>
      <c r="D18" s="9">
        <v>0.94</v>
      </c>
      <c r="E18" s="11">
        <v>0.67276842830430073</v>
      </c>
      <c r="F18" s="11">
        <v>5.0337117004406302E-2</v>
      </c>
      <c r="G18" s="11">
        <v>4.9009353759521902E-2</v>
      </c>
      <c r="H18" s="11">
        <v>5.1652108449023702E-2</v>
      </c>
      <c r="I18" s="11">
        <v>5.03401394211513E-2</v>
      </c>
      <c r="J18" s="11">
        <v>1.9443840434557301E-3</v>
      </c>
      <c r="K18" s="11">
        <v>0.83218524322603304</v>
      </c>
      <c r="L18" s="11">
        <v>0.81371849673463104</v>
      </c>
      <c r="M18" s="11">
        <v>0.84969063292768099</v>
      </c>
      <c r="N18" s="11">
        <v>0.83205237417799105</v>
      </c>
      <c r="O18" s="11">
        <v>2.35279642385108E-2</v>
      </c>
      <c r="P18" s="11">
        <v>0.115636851892527</v>
      </c>
      <c r="Q18" s="11">
        <v>0.106466449261839</v>
      </c>
      <c r="R18" s="11">
        <v>0.12548712776373599</v>
      </c>
      <c r="S18" s="11">
        <v>0.116481126884853</v>
      </c>
      <c r="T18" s="11">
        <v>1.24309349582752E-2</v>
      </c>
      <c r="U18" s="11">
        <v>0.4633333</v>
      </c>
      <c r="V18" s="9">
        <v>8.75</v>
      </c>
      <c r="W18" s="9">
        <v>2.65</v>
      </c>
      <c r="X18" s="22">
        <f t="shared" si="3"/>
        <v>0.1074354089375</v>
      </c>
      <c r="Y18" s="22">
        <f t="shared" si="0"/>
        <v>5.4079887501031765E-3</v>
      </c>
      <c r="Z18" s="22">
        <f t="shared" si="1"/>
        <v>8.9406161917741769E-2</v>
      </c>
      <c r="AA18" s="22">
        <f t="shared" si="2"/>
        <v>1.242349247131876E-2</v>
      </c>
      <c r="AB18" s="9" t="s">
        <v>88</v>
      </c>
      <c r="AC18" s="9"/>
    </row>
    <row r="19" spans="1:29" x14ac:dyDescent="0.25">
      <c r="A19" s="9" t="s">
        <v>45</v>
      </c>
      <c r="B19" s="9">
        <v>20.65</v>
      </c>
      <c r="C19" s="9" t="s">
        <v>134</v>
      </c>
      <c r="D19" s="9">
        <v>0.79</v>
      </c>
      <c r="E19" s="11">
        <v>0.63686092993898591</v>
      </c>
      <c r="F19" s="11">
        <v>0.14824799022628601</v>
      </c>
      <c r="G19" s="11">
        <v>0.14455941858124199</v>
      </c>
      <c r="H19" s="11">
        <v>0.151832364182033</v>
      </c>
      <c r="I19" s="11">
        <v>0.14823071412095001</v>
      </c>
      <c r="J19" s="11">
        <v>5.1609160773493602E-3</v>
      </c>
      <c r="K19" s="11">
        <v>0.56640427291024198</v>
      </c>
      <c r="L19" s="11">
        <v>0.551989674250569</v>
      </c>
      <c r="M19" s="11">
        <v>0.58008216709654503</v>
      </c>
      <c r="N19" s="11">
        <v>0.56606283758384102</v>
      </c>
      <c r="O19" s="11">
        <v>1.98433431455632E-2</v>
      </c>
      <c r="P19" s="11">
        <v>0.28405729584005801</v>
      </c>
      <c r="Q19" s="11">
        <v>0.26791037734958201</v>
      </c>
      <c r="R19" s="11">
        <v>0.30098297618146103</v>
      </c>
      <c r="S19" s="11">
        <v>0.28521381829293602</v>
      </c>
      <c r="T19" s="11">
        <v>2.1047731654233199E-2</v>
      </c>
      <c r="U19" s="11">
        <v>0.4</v>
      </c>
      <c r="V19" s="9">
        <v>8.75</v>
      </c>
      <c r="W19" s="9">
        <v>2.65</v>
      </c>
      <c r="X19" s="22">
        <f t="shared" si="3"/>
        <v>9.2749999999999999E-2</v>
      </c>
      <c r="Y19" s="22">
        <f t="shared" si="0"/>
        <v>1.3750001093488028E-2</v>
      </c>
      <c r="Z19" s="22">
        <f t="shared" si="1"/>
        <v>5.2533996312424946E-2</v>
      </c>
      <c r="AA19" s="22">
        <f t="shared" si="2"/>
        <v>2.634631418916538E-2</v>
      </c>
      <c r="AB19" s="9" t="s">
        <v>88</v>
      </c>
      <c r="AC19" s="9"/>
    </row>
    <row r="20" spans="1:29" x14ac:dyDescent="0.25">
      <c r="A20" s="9" t="s">
        <v>45</v>
      </c>
      <c r="B20" s="9">
        <v>21.15</v>
      </c>
      <c r="C20" s="9" t="s">
        <v>134</v>
      </c>
      <c r="D20" s="9">
        <v>0.99</v>
      </c>
      <c r="E20" s="11">
        <v>0.37091735302470891</v>
      </c>
      <c r="F20" s="11">
        <v>6.9706949178886301E-3</v>
      </c>
      <c r="G20" s="11">
        <v>5.2756968800293401E-3</v>
      </c>
      <c r="H20" s="11">
        <v>8.4067768626822203E-3</v>
      </c>
      <c r="I20" s="11">
        <v>6.8620877486057202E-3</v>
      </c>
      <c r="J20" s="11">
        <v>1.8415966834358999E-3</v>
      </c>
      <c r="K20" s="11">
        <v>0.98684438093681703</v>
      </c>
      <c r="L20" s="11">
        <v>0.964178742318758</v>
      </c>
      <c r="M20" s="11">
        <v>1.0108097878067199</v>
      </c>
      <c r="N20" s="11">
        <v>0.98773920304149698</v>
      </c>
      <c r="O20" s="11">
        <v>2.76991268927364E-2</v>
      </c>
      <c r="P20" s="11">
        <v>3.9634800637396196E-3</v>
      </c>
      <c r="Q20" s="11">
        <v>2.9989551699074299E-3</v>
      </c>
      <c r="R20" s="11">
        <v>4.8682847516148802E-3</v>
      </c>
      <c r="S20" s="11">
        <v>3.94999300470536E-3</v>
      </c>
      <c r="T20" s="11">
        <v>1.1126099864723E-3</v>
      </c>
      <c r="U20" s="11">
        <v>8.5999999999999993E-2</v>
      </c>
      <c r="V20" s="9">
        <v>8.75</v>
      </c>
      <c r="W20" s="9">
        <v>2.65</v>
      </c>
      <c r="X20" s="22">
        <f t="shared" si="3"/>
        <v>1.9941250000000001E-2</v>
      </c>
      <c r="Y20" s="22">
        <f t="shared" si="0"/>
        <v>1.3900437003134665E-4</v>
      </c>
      <c r="Z20" s="22">
        <f t="shared" si="1"/>
        <v>1.9678910511356302E-2</v>
      </c>
      <c r="AA20" s="22">
        <f t="shared" si="2"/>
        <v>7.9036746821047692E-5</v>
      </c>
      <c r="AB20" s="9" t="s">
        <v>88</v>
      </c>
      <c r="AC20" s="9"/>
    </row>
    <row r="21" spans="1:29" x14ac:dyDescent="0.25">
      <c r="A21" s="9" t="s">
        <v>45</v>
      </c>
      <c r="B21" s="9">
        <v>21.35</v>
      </c>
      <c r="C21" s="9" t="s">
        <v>134</v>
      </c>
      <c r="D21" s="9">
        <v>1</v>
      </c>
      <c r="E21" s="11">
        <v>0.54489327923796083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0.997630687252124</v>
      </c>
      <c r="L21" s="11">
        <v>0.97383718367816996</v>
      </c>
      <c r="M21" s="11">
        <v>1.02186094461326</v>
      </c>
      <c r="N21" s="11">
        <v>0.99844823829350904</v>
      </c>
      <c r="O21" s="11">
        <v>2.82335670862052E-2</v>
      </c>
      <c r="P21" s="11">
        <v>4.5351672573987403E-5</v>
      </c>
      <c r="Q21" s="11">
        <v>1.20667058765815E-5</v>
      </c>
      <c r="R21" s="11">
        <v>1.12266174988793E-4</v>
      </c>
      <c r="S21" s="11">
        <v>6.6989349956027094E-5</v>
      </c>
      <c r="T21" s="11">
        <v>6.2277767594186604E-5</v>
      </c>
      <c r="U21" s="11">
        <v>0.17</v>
      </c>
      <c r="V21" s="9">
        <v>8.75</v>
      </c>
      <c r="W21" s="9">
        <v>2.65</v>
      </c>
      <c r="X21" s="22">
        <f t="shared" si="3"/>
        <v>3.9418750000000002E-2</v>
      </c>
      <c r="Y21" s="22">
        <f t="shared" si="0"/>
        <v>0</v>
      </c>
      <c r="Z21" s="22">
        <f t="shared" si="1"/>
        <v>3.9325354653119662E-2</v>
      </c>
      <c r="AA21" s="22">
        <f t="shared" si="2"/>
        <v>1.7877062432758661E-6</v>
      </c>
      <c r="AB21" s="9" t="s">
        <v>88</v>
      </c>
      <c r="AC21" s="9"/>
    </row>
    <row r="22" spans="1:29" x14ac:dyDescent="0.25">
      <c r="A22" s="9" t="s">
        <v>45</v>
      </c>
      <c r="B22" s="9">
        <v>21.65</v>
      </c>
      <c r="C22" s="9" t="s">
        <v>134</v>
      </c>
      <c r="D22" s="9">
        <v>0.98</v>
      </c>
      <c r="E22" s="11">
        <v>0.62497740827760706</v>
      </c>
      <c r="F22" s="11">
        <v>1.6460879973083899E-2</v>
      </c>
      <c r="G22" s="11">
        <v>1.4925118700177801E-2</v>
      </c>
      <c r="H22" s="11">
        <v>1.7842272183143999E-2</v>
      </c>
      <c r="I22" s="11">
        <v>1.63973493746861E-2</v>
      </c>
      <c r="J22" s="11">
        <v>1.78236480424846E-3</v>
      </c>
      <c r="K22" s="11">
        <v>0.95129988435705704</v>
      </c>
      <c r="L22" s="11">
        <v>0.92999711389696604</v>
      </c>
      <c r="M22" s="11">
        <v>0.97298190776471905</v>
      </c>
      <c r="N22" s="11">
        <v>0.95235257245756699</v>
      </c>
      <c r="O22" s="11">
        <v>2.6305412250777399E-2</v>
      </c>
      <c r="P22" s="11">
        <v>2.9745770926981101E-2</v>
      </c>
      <c r="Q22" s="11">
        <v>2.6498306485496899E-2</v>
      </c>
      <c r="R22" s="11">
        <v>3.2961980572571097E-2</v>
      </c>
      <c r="S22" s="11">
        <v>2.9868395710028299E-2</v>
      </c>
      <c r="T22" s="11">
        <v>4.4318618034305301E-3</v>
      </c>
      <c r="U22" s="11">
        <v>0.12</v>
      </c>
      <c r="V22" s="9">
        <v>8.75</v>
      </c>
      <c r="W22" s="9">
        <v>2.65</v>
      </c>
      <c r="X22" s="22">
        <f t="shared" si="3"/>
        <v>2.7824999999999999E-2</v>
      </c>
      <c r="Y22" s="22">
        <f t="shared" si="0"/>
        <v>4.5802398525105951E-4</v>
      </c>
      <c r="Z22" s="22">
        <f t="shared" si="1"/>
        <v>2.6469919282235112E-2</v>
      </c>
      <c r="AA22" s="22">
        <f t="shared" si="2"/>
        <v>8.2767607604324913E-4</v>
      </c>
      <c r="AB22" s="9" t="s">
        <v>88</v>
      </c>
      <c r="AC22" s="9"/>
    </row>
    <row r="23" spans="1:29" x14ac:dyDescent="0.25">
      <c r="A23" s="9" t="s">
        <v>45</v>
      </c>
      <c r="B23" s="9">
        <v>21.824999999999999</v>
      </c>
      <c r="C23" s="9" t="s">
        <v>134</v>
      </c>
      <c r="D23" s="9">
        <v>0.98</v>
      </c>
      <c r="E23" s="11">
        <v>0.44387153800824986</v>
      </c>
      <c r="F23" s="11">
        <v>1.6727956249245099E-2</v>
      </c>
      <c r="G23" s="11">
        <v>1.5162362136842401E-2</v>
      </c>
      <c r="H23" s="11">
        <v>1.82022661994337E-2</v>
      </c>
      <c r="I23" s="11">
        <v>1.66788210268548E-2</v>
      </c>
      <c r="J23" s="11">
        <v>1.8445016262816499E-3</v>
      </c>
      <c r="K23" s="11">
        <v>0.96767852085497796</v>
      </c>
      <c r="L23" s="11">
        <v>0.94580562986938599</v>
      </c>
      <c r="M23" s="11">
        <v>0.99074372224315599</v>
      </c>
      <c r="N23" s="11">
        <v>0.96849390292992099</v>
      </c>
      <c r="O23" s="11">
        <v>2.67135302856111E-2</v>
      </c>
      <c r="P23" s="11">
        <v>1.34238504699006E-2</v>
      </c>
      <c r="Q23" s="11">
        <v>1.20437719349693E-2</v>
      </c>
      <c r="R23" s="11">
        <v>1.47431483983133E-2</v>
      </c>
      <c r="S23" s="11">
        <v>1.3404362177053699E-2</v>
      </c>
      <c r="T23" s="11">
        <v>1.8044228524125099E-3</v>
      </c>
      <c r="U23" s="11">
        <v>0.25750000000000001</v>
      </c>
      <c r="V23" s="9">
        <v>8.75</v>
      </c>
      <c r="W23" s="9">
        <v>2.65</v>
      </c>
      <c r="X23" s="22">
        <f t="shared" si="3"/>
        <v>5.9707812499999999E-2</v>
      </c>
      <c r="Y23" s="22">
        <f t="shared" si="0"/>
        <v>9.9878967523812966E-4</v>
      </c>
      <c r="Z23" s="22">
        <f t="shared" si="1"/>
        <v>5.7777967683486364E-2</v>
      </c>
      <c r="AA23" s="22">
        <f t="shared" si="2"/>
        <v>8.0150874688486194E-4</v>
      </c>
      <c r="AB23" s="9" t="s">
        <v>88</v>
      </c>
      <c r="AC23" s="9"/>
    </row>
    <row r="24" spans="1:29" x14ac:dyDescent="0.25">
      <c r="A24" s="9" t="s">
        <v>45</v>
      </c>
      <c r="B24" s="9">
        <v>23.15</v>
      </c>
      <c r="C24" s="9" t="s">
        <v>134</v>
      </c>
      <c r="D24" s="9">
        <v>1</v>
      </c>
      <c r="E24" s="11">
        <v>0.4420099328074788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0.997658155492819</v>
      </c>
      <c r="L24" s="11">
        <v>0.97386440087606496</v>
      </c>
      <c r="M24" s="11">
        <v>1.0218649773804001</v>
      </c>
      <c r="N24" s="11">
        <v>0.99847266566854198</v>
      </c>
      <c r="O24" s="11">
        <v>2.8234269277544001E-2</v>
      </c>
      <c r="P24" s="11">
        <v>2.9049249682319802E-5</v>
      </c>
      <c r="Q24" s="11">
        <v>7.6556807584035707E-6</v>
      </c>
      <c r="R24" s="11">
        <v>7.1362929169527099E-5</v>
      </c>
      <c r="S24" s="11">
        <v>4.2514457176330701E-5</v>
      </c>
      <c r="T24" s="11">
        <v>3.9453767584111801E-5</v>
      </c>
      <c r="U24" s="11">
        <v>7.0000000000000007E-2</v>
      </c>
      <c r="V24" s="9">
        <v>8.75</v>
      </c>
      <c r="W24" s="9">
        <v>2.65</v>
      </c>
      <c r="X24" s="22">
        <f t="shared" si="3"/>
        <v>1.6231250000000003E-2</v>
      </c>
      <c r="Y24" s="22">
        <f t="shared" si="0"/>
        <v>0</v>
      </c>
      <c r="Z24" s="22">
        <f t="shared" si="1"/>
        <v>1.6193238936342821E-2</v>
      </c>
      <c r="AA24" s="22">
        <f t="shared" si="2"/>
        <v>4.7150563390615336E-7</v>
      </c>
      <c r="AB24" s="9" t="s">
        <v>88</v>
      </c>
      <c r="AC24" s="9"/>
    </row>
    <row r="25" spans="1:29" x14ac:dyDescent="0.25">
      <c r="A25" s="9" t="s">
        <v>45</v>
      </c>
      <c r="B25" s="9">
        <v>23.35</v>
      </c>
      <c r="C25" s="9" t="s">
        <v>134</v>
      </c>
      <c r="D25" s="9">
        <v>1</v>
      </c>
      <c r="E25" s="11">
        <v>0.34921456930778527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0.99767242092867403</v>
      </c>
      <c r="L25" s="11">
        <v>0.97389209560005097</v>
      </c>
      <c r="M25" s="11">
        <v>1.0218670573600599</v>
      </c>
      <c r="N25" s="11">
        <v>0.998484779674088</v>
      </c>
      <c r="O25" s="11">
        <v>2.8234630279771598E-2</v>
      </c>
      <c r="P25" s="11">
        <v>2.08557289097773E-5</v>
      </c>
      <c r="Q25" s="11">
        <v>5.5526883028190397E-6</v>
      </c>
      <c r="R25" s="11">
        <v>5.0988355092970497E-5</v>
      </c>
      <c r="S25" s="11">
        <v>3.03767353924353E-5</v>
      </c>
      <c r="T25" s="11">
        <v>2.8182899008270401E-5</v>
      </c>
      <c r="U25" s="11">
        <v>0.1</v>
      </c>
      <c r="V25" s="9">
        <v>8.75</v>
      </c>
      <c r="W25" s="9">
        <v>2.65</v>
      </c>
      <c r="X25" s="22">
        <f t="shared" si="3"/>
        <v>2.31875E-2</v>
      </c>
      <c r="Y25" s="22">
        <f t="shared" si="0"/>
        <v>0</v>
      </c>
      <c r="Z25" s="22">
        <f t="shared" si="1"/>
        <v>2.3133529260283628E-2</v>
      </c>
      <c r="AA25" s="22">
        <f t="shared" si="2"/>
        <v>4.8359221409546118E-7</v>
      </c>
      <c r="AB25" s="9" t="s">
        <v>88</v>
      </c>
      <c r="AC25" s="9"/>
    </row>
    <row r="26" spans="1:29" x14ac:dyDescent="0.25">
      <c r="A26" s="9" t="s">
        <v>45</v>
      </c>
      <c r="B26" s="9">
        <v>23.55</v>
      </c>
      <c r="C26" s="9" t="s">
        <v>134</v>
      </c>
      <c r="D26" s="9">
        <v>0.94</v>
      </c>
      <c r="E26" s="11">
        <v>0.57209786569495058</v>
      </c>
      <c r="F26" s="11">
        <v>5.26535055866156E-2</v>
      </c>
      <c r="G26" s="11">
        <v>5.1201221587942103E-2</v>
      </c>
      <c r="H26" s="11">
        <v>5.4121088516574503E-2</v>
      </c>
      <c r="I26" s="11">
        <v>5.2709693937110801E-2</v>
      </c>
      <c r="J26" s="11">
        <v>2.0382184042325698E-3</v>
      </c>
      <c r="K26" s="11">
        <v>0.87080093347556697</v>
      </c>
      <c r="L26" s="11">
        <v>0.85222545326659904</v>
      </c>
      <c r="M26" s="11">
        <v>0.88935202756259302</v>
      </c>
      <c r="N26" s="11">
        <v>0.87116518593146997</v>
      </c>
      <c r="O26" s="11">
        <v>2.2783958595926E-2</v>
      </c>
      <c r="P26" s="11">
        <v>7.4705406931030199E-2</v>
      </c>
      <c r="Q26" s="11">
        <v>6.9881947268680703E-2</v>
      </c>
      <c r="R26" s="11">
        <v>7.9606415679579198E-2</v>
      </c>
      <c r="S26" s="11">
        <v>7.4879665968076797E-2</v>
      </c>
      <c r="T26" s="11">
        <v>6.6430597526607599E-3</v>
      </c>
      <c r="U26" s="11">
        <v>0.09</v>
      </c>
      <c r="V26" s="9">
        <v>8.75</v>
      </c>
      <c r="W26" s="9">
        <v>2.65</v>
      </c>
      <c r="X26" s="22">
        <f t="shared" si="3"/>
        <v>2.0868749999999998E-2</v>
      </c>
      <c r="Y26" s="22">
        <f t="shared" si="0"/>
        <v>1.0988128447106842E-3</v>
      </c>
      <c r="Z26" s="22">
        <f t="shared" si="1"/>
        <v>1.8172526980468236E-2</v>
      </c>
      <c r="AA26" s="22">
        <f t="shared" si="2"/>
        <v>1.5590084608919363E-3</v>
      </c>
      <c r="AB26" s="9" t="s">
        <v>88</v>
      </c>
      <c r="AC26" s="9"/>
    </row>
    <row r="27" spans="1:29" x14ac:dyDescent="0.25">
      <c r="A27" s="9" t="s">
        <v>45</v>
      </c>
      <c r="B27" s="9">
        <v>23.62</v>
      </c>
      <c r="C27" s="9" t="s">
        <v>134</v>
      </c>
      <c r="D27" s="9">
        <v>0.71</v>
      </c>
      <c r="E27" s="11">
        <v>0.20432347961974215</v>
      </c>
      <c r="F27" s="11">
        <v>0.269874319435913</v>
      </c>
      <c r="G27" s="11">
        <v>0.265560127736855</v>
      </c>
      <c r="H27" s="11">
        <v>0.27465656498827101</v>
      </c>
      <c r="I27" s="11">
        <v>0.27019651383014498</v>
      </c>
      <c r="J27" s="11">
        <v>5.9937166909186101E-3</v>
      </c>
      <c r="K27" s="11">
        <v>0.668516097472309</v>
      </c>
      <c r="L27" s="11">
        <v>0.65737165516073504</v>
      </c>
      <c r="M27" s="11">
        <v>0.67999875504575003</v>
      </c>
      <c r="N27" s="11">
        <v>0.66871273364790595</v>
      </c>
      <c r="O27" s="11">
        <v>1.4492037201535E-2</v>
      </c>
      <c r="P27" s="11">
        <v>6.0389639910349603E-2</v>
      </c>
      <c r="Q27" s="11">
        <v>5.4944871467286903E-2</v>
      </c>
      <c r="R27" s="11">
        <v>6.4931085699407004E-2</v>
      </c>
      <c r="S27" s="11">
        <v>5.99850951145528E-2</v>
      </c>
      <c r="T27" s="11">
        <v>6.4083451678648099E-3</v>
      </c>
      <c r="U27" s="11">
        <v>0.36</v>
      </c>
      <c r="V27" s="9">
        <v>8.75</v>
      </c>
      <c r="W27" s="9">
        <v>2.65</v>
      </c>
      <c r="X27" s="22">
        <f t="shared" si="3"/>
        <v>8.3474999999999994E-2</v>
      </c>
      <c r="Y27" s="22">
        <f t="shared" si="0"/>
        <v>2.2527758814912837E-2</v>
      </c>
      <c r="Z27" s="22">
        <f t="shared" si="1"/>
        <v>5.5804381236500993E-2</v>
      </c>
      <c r="AA27" s="22">
        <f t="shared" si="2"/>
        <v>5.0410251915164331E-3</v>
      </c>
      <c r="AB27" s="9" t="s">
        <v>88</v>
      </c>
      <c r="AC27" s="9"/>
    </row>
    <row r="28" spans="1:29" x14ac:dyDescent="0.25">
      <c r="A28" s="9" t="s">
        <v>45</v>
      </c>
      <c r="B28" s="9">
        <v>23.774999999999999</v>
      </c>
      <c r="C28" s="9" t="s">
        <v>134</v>
      </c>
      <c r="D28" s="9">
        <v>0.97</v>
      </c>
      <c r="E28" s="11">
        <v>0.46022727272727271</v>
      </c>
      <c r="F28" s="11">
        <v>2.6390422059371001E-2</v>
      </c>
      <c r="G28" s="11">
        <v>2.4835189054667601E-2</v>
      </c>
      <c r="H28" s="11">
        <v>2.7764256537853499E-2</v>
      </c>
      <c r="I28" s="11">
        <v>2.6310327239705299E-2</v>
      </c>
      <c r="J28" s="11">
        <v>1.8813373543689199E-3</v>
      </c>
      <c r="K28" s="11">
        <v>0.94876290638150296</v>
      </c>
      <c r="L28" s="11">
        <v>0.92768540423284396</v>
      </c>
      <c r="M28" s="11">
        <v>0.97103683968037202</v>
      </c>
      <c r="N28" s="11">
        <v>0.94955833354923502</v>
      </c>
      <c r="O28" s="11">
        <v>2.57633584705305E-2</v>
      </c>
      <c r="P28" s="11">
        <v>2.2716522422979502E-2</v>
      </c>
      <c r="Q28" s="11">
        <v>2.0919778397803498E-2</v>
      </c>
      <c r="R28" s="11">
        <v>2.4398689272912898E-2</v>
      </c>
      <c r="S28" s="11">
        <v>2.2735064060304101E-2</v>
      </c>
      <c r="T28" s="11">
        <v>2.3461099996538301E-3</v>
      </c>
      <c r="U28" s="11">
        <v>0.495</v>
      </c>
      <c r="V28" s="9">
        <v>8.75</v>
      </c>
      <c r="W28" s="9">
        <v>2.65</v>
      </c>
      <c r="X28" s="22">
        <f t="shared" si="3"/>
        <v>0.11477812499999999</v>
      </c>
      <c r="Y28" s="22">
        <f t="shared" si="0"/>
        <v>3.0290431619332419E-3</v>
      </c>
      <c r="Z28" s="22">
        <f t="shared" si="1"/>
        <v>0.10889722746401943</v>
      </c>
      <c r="AA28" s="22">
        <f t="shared" si="2"/>
        <v>2.607359850230044E-3</v>
      </c>
      <c r="AB28" s="9" t="s">
        <v>88</v>
      </c>
      <c r="AC28" s="9"/>
    </row>
    <row r="29" spans="1:29" x14ac:dyDescent="0.25">
      <c r="B29" s="12"/>
    </row>
    <row r="30" spans="1:29" x14ac:dyDescent="0.25">
      <c r="B30" s="12"/>
    </row>
    <row r="31" spans="1:29" x14ac:dyDescent="0.25">
      <c r="B31" s="12"/>
    </row>
    <row r="32" spans="1:29" x14ac:dyDescent="0.25">
      <c r="B32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D7267-AABF-4835-992A-0FF6EDD57B7B}">
  <dimension ref="A1:Q21"/>
  <sheetViews>
    <sheetView workbookViewId="0">
      <selection activeCell="B4" sqref="B4"/>
    </sheetView>
  </sheetViews>
  <sheetFormatPr defaultColWidth="20.7109375" defaultRowHeight="15" x14ac:dyDescent="0.25"/>
  <cols>
    <col min="1" max="1" width="26.42578125" style="53" bestFit="1" customWidth="1"/>
    <col min="2" max="4" width="20.7109375" style="53"/>
    <col min="5" max="5" width="20.7109375" style="55"/>
    <col min="6" max="16384" width="20.7109375" style="53"/>
  </cols>
  <sheetData>
    <row r="1" spans="1:17" s="61" customFormat="1" x14ac:dyDescent="0.25">
      <c r="A1" s="89" t="s">
        <v>189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49"/>
      <c r="N1" s="49"/>
      <c r="O1" s="49"/>
      <c r="P1" s="49"/>
      <c r="Q1" s="49"/>
    </row>
    <row r="2" spans="1:17" s="64" customFormat="1" x14ac:dyDescent="0.25">
      <c r="A2" s="60"/>
      <c r="B2" s="90" t="s">
        <v>200</v>
      </c>
      <c r="C2" s="90"/>
      <c r="D2" s="90"/>
      <c r="E2" s="90"/>
      <c r="F2" s="91" t="s">
        <v>202</v>
      </c>
      <c r="G2" s="92"/>
      <c r="H2" s="92"/>
      <c r="I2" s="92"/>
      <c r="J2" s="91" t="s">
        <v>203</v>
      </c>
      <c r="K2" s="92"/>
      <c r="L2" s="92"/>
      <c r="M2" s="92"/>
      <c r="N2" s="91" t="s">
        <v>201</v>
      </c>
      <c r="O2" s="92"/>
      <c r="P2" s="92"/>
      <c r="Q2" s="92"/>
    </row>
    <row r="3" spans="1:17" s="61" customFormat="1" x14ac:dyDescent="0.25">
      <c r="A3" s="49"/>
      <c r="B3" s="62" t="s">
        <v>26</v>
      </c>
      <c r="C3" s="62" t="s">
        <v>27</v>
      </c>
      <c r="D3" s="62" t="s">
        <v>28</v>
      </c>
      <c r="E3" s="63" t="s">
        <v>29</v>
      </c>
      <c r="F3" s="76" t="s">
        <v>26</v>
      </c>
      <c r="G3" s="62" t="s">
        <v>27</v>
      </c>
      <c r="H3" s="62" t="s">
        <v>28</v>
      </c>
      <c r="I3" s="62" t="s">
        <v>29</v>
      </c>
      <c r="J3" s="76" t="s">
        <v>26</v>
      </c>
      <c r="K3" s="62" t="s">
        <v>27</v>
      </c>
      <c r="L3" s="62" t="s">
        <v>28</v>
      </c>
      <c r="M3" s="62" t="s">
        <v>29</v>
      </c>
      <c r="N3" s="76" t="s">
        <v>26</v>
      </c>
      <c r="O3" s="62" t="s">
        <v>27</v>
      </c>
      <c r="P3" s="62" t="s">
        <v>28</v>
      </c>
      <c r="Q3" s="62" t="s">
        <v>29</v>
      </c>
    </row>
    <row r="4" spans="1:17" s="86" customFormat="1" x14ac:dyDescent="0.25">
      <c r="A4" s="84" t="s">
        <v>197</v>
      </c>
      <c r="B4" s="84">
        <f>AVERAGE('Sheet 1'!X23:X36)</f>
        <v>8.2897405242857124E-3</v>
      </c>
      <c r="C4" s="84">
        <f>AVERAGE('Sheet 1'!Y23:Y36)</f>
        <v>6.6331420763854712E-4</v>
      </c>
      <c r="D4" s="84">
        <f>AVERAGE('Sheet 1'!Z23:Z36)</f>
        <v>7.5202897260213649E-3</v>
      </c>
      <c r="E4" s="84">
        <f>AVERAGE('Sheet 1'!AA23:AA36)</f>
        <v>1.0566607085755722E-4</v>
      </c>
      <c r="F4" s="85">
        <f>AVERAGE('Sheet 2'!X37:X43)</f>
        <v>8.9342857142857158E-3</v>
      </c>
      <c r="G4" s="84">
        <f>AVERAGE('Sheet 2'!Y37:Y43)</f>
        <v>2.466459874643502E-3</v>
      </c>
      <c r="H4" s="84">
        <f>AVERAGE('Sheet 2'!Z37:Z43)</f>
        <v>5.8018153416906732E-3</v>
      </c>
      <c r="I4" s="84">
        <f>AVERAGE('Sheet 2'!AA37:AA43)</f>
        <v>6.5664876186333535E-4</v>
      </c>
      <c r="J4" s="85">
        <f>AVERAGE('Sheet 3'!X84:X98)</f>
        <v>1.5446214000000017E-2</v>
      </c>
      <c r="K4" s="84">
        <f>AVERAGE('Sheet 3'!Y84:Y98)</f>
        <v>1.8989635445931204E-3</v>
      </c>
      <c r="L4" s="84">
        <f>AVERAGE('Sheet 3'!Z84:Z98)</f>
        <v>1.1615377070959212E-2</v>
      </c>
      <c r="M4" s="84">
        <f>AVERAGE('Sheet 3'!AA84:AA98)</f>
        <v>1.8841363609592243E-3</v>
      </c>
      <c r="N4" s="85">
        <f>AVERAGE('Sheet 4'!X26)</f>
        <v>2.5561678570109363E-2</v>
      </c>
      <c r="O4" s="84">
        <f>AVERAGE('Sheet 4'!Y26)</f>
        <v>1.0557572329820396E-2</v>
      </c>
      <c r="P4" s="84">
        <f>AVERAGE('Sheet 4'!Z26)</f>
        <v>6.8559039726499597E-3</v>
      </c>
      <c r="Q4" s="84">
        <f>AVERAGE('Sheet 4'!AA26)</f>
        <v>8.1224321370407006E-3</v>
      </c>
    </row>
    <row r="5" spans="1:17" s="86" customFormat="1" x14ac:dyDescent="0.25">
      <c r="A5" s="84" t="s">
        <v>198</v>
      </c>
      <c r="B5" s="84">
        <f>AVERAGE('Sheet 1'!X16:X22)</f>
        <v>6.9980310546428571E-3</v>
      </c>
      <c r="C5" s="84">
        <f>AVERAGE('Sheet 1'!Y16:Y22)</f>
        <v>5.4335359070289469E-4</v>
      </c>
      <c r="D5" s="84">
        <f>AVERAGE('Sheet 1'!Z16:Z22)</f>
        <v>6.4142800041149294E-3</v>
      </c>
      <c r="E5" s="84">
        <f>AVERAGE('Sheet 1'!AA16:AA22)</f>
        <v>4.0566177024744782E-5</v>
      </c>
      <c r="F5" s="85">
        <f>AVERAGE('Sheet 2'!X2:X36)</f>
        <v>9.7628338235294099E-2</v>
      </c>
      <c r="G5" s="84">
        <f>AVERAGE('Sheet 2'!Y2:Y36)</f>
        <v>1.802493717047287E-2</v>
      </c>
      <c r="H5" s="84">
        <f>AVERAGE('Sheet 2'!Z2:Z36)</f>
        <v>7.7121637644981783E-2</v>
      </c>
      <c r="I5" s="84">
        <f>AVERAGE('Sheet 2'!AA2:AA36)</f>
        <v>2.4672798998366888E-3</v>
      </c>
      <c r="J5" s="85">
        <f>AVERAGE('Sheet 3'!X57:X83)</f>
        <v>2.4743212011669846E-2</v>
      </c>
      <c r="K5" s="84">
        <f>AVERAGE('Sheet 3'!Y57:Y83)</f>
        <v>4.1245578599535667E-3</v>
      </c>
      <c r="L5" s="84">
        <f>AVERAGE('Sheet 3'!Z57:Z83)</f>
        <v>1.9557123893005676E-2</v>
      </c>
      <c r="M5" s="84">
        <f>AVERAGE('Sheet 3'!AA57:AA83)</f>
        <v>9.961113688866474E-4</v>
      </c>
      <c r="N5" s="85">
        <f>AVERAGE('Sheet 4'!X14:X25)</f>
        <v>0.96326360888212059</v>
      </c>
      <c r="O5" s="84">
        <f>AVERAGE('Sheet 4'!Y14:Y25)</f>
        <v>0.67821345140445033</v>
      </c>
      <c r="P5" s="84">
        <f>AVERAGE('Sheet 4'!Z14:Z25)</f>
        <v>0.34408836160475553</v>
      </c>
      <c r="Q5" s="84">
        <f>AVERAGE('Sheet 4'!AA14:AA25)</f>
        <v>2.4770057085609087E-2</v>
      </c>
    </row>
    <row r="6" spans="1:17" s="54" customFormat="1" x14ac:dyDescent="0.25">
      <c r="A6" s="51" t="s">
        <v>199</v>
      </c>
      <c r="B6" s="52">
        <v>0.84460000000000002</v>
      </c>
      <c r="C6" s="52">
        <v>0.81889999999999996</v>
      </c>
      <c r="D6" s="52">
        <v>0.8528</v>
      </c>
      <c r="E6" s="52">
        <v>0.38679999999999998</v>
      </c>
      <c r="F6" s="77">
        <f>F5/F4</f>
        <v>10.927380358923227</v>
      </c>
      <c r="G6" s="51">
        <f>G5/G4</f>
        <v>7.3080196259337749</v>
      </c>
      <c r="H6" s="51">
        <f>H5/H4</f>
        <v>13.292673603518759</v>
      </c>
      <c r="I6" s="51">
        <f>I5/I4</f>
        <v>3.7573814847916975</v>
      </c>
      <c r="J6" s="78">
        <v>1.6</v>
      </c>
      <c r="K6" s="52">
        <v>2.17</v>
      </c>
      <c r="L6" s="52">
        <v>1.68</v>
      </c>
      <c r="M6" s="52">
        <v>0.52900000000000003</v>
      </c>
      <c r="N6" s="77">
        <f>N5/N4</f>
        <v>37.683894906984563</v>
      </c>
      <c r="O6" s="51">
        <f>O5/O4</f>
        <v>64.239526873881999</v>
      </c>
      <c r="P6" s="51">
        <f>P5/P4</f>
        <v>50.188620344948866</v>
      </c>
      <c r="Q6" s="51">
        <f>Q5/Q4</f>
        <v>3.0495862160116154</v>
      </c>
    </row>
    <row r="9" spans="1:17" x14ac:dyDescent="0.25">
      <c r="F9" s="56"/>
      <c r="G9" s="56"/>
      <c r="H9" s="56"/>
      <c r="I9" s="56"/>
      <c r="J9" s="56"/>
      <c r="K9" s="56"/>
      <c r="L9" s="56"/>
      <c r="M9" s="56"/>
    </row>
    <row r="10" spans="1:17" x14ac:dyDescent="0.25">
      <c r="F10" s="57"/>
      <c r="G10" s="56"/>
      <c r="H10" s="58"/>
      <c r="I10" s="57"/>
      <c r="J10" s="57"/>
      <c r="K10" s="56"/>
      <c r="L10" s="58"/>
      <c r="M10" s="57"/>
    </row>
    <row r="11" spans="1:17" x14ac:dyDescent="0.25">
      <c r="F11" s="57"/>
      <c r="G11" s="56"/>
      <c r="H11" s="56"/>
      <c r="I11" s="57"/>
      <c r="J11" s="57"/>
      <c r="K11" s="56"/>
      <c r="L11" s="56"/>
      <c r="M11" s="57"/>
    </row>
    <row r="12" spans="1:17" x14ac:dyDescent="0.25">
      <c r="F12" s="57"/>
      <c r="G12" s="56"/>
      <c r="H12" s="58"/>
      <c r="I12" s="57"/>
      <c r="J12" s="57"/>
      <c r="K12" s="56"/>
      <c r="L12" s="58"/>
      <c r="M12" s="57"/>
    </row>
    <row r="13" spans="1:17" x14ac:dyDescent="0.25">
      <c r="F13" s="57"/>
      <c r="G13" s="56"/>
      <c r="H13" s="58"/>
      <c r="I13" s="57"/>
      <c r="J13" s="57"/>
      <c r="K13" s="56"/>
      <c r="L13" s="58"/>
      <c r="M13" s="57"/>
    </row>
    <row r="14" spans="1:17" x14ac:dyDescent="0.25">
      <c r="F14" s="57"/>
      <c r="G14" s="56"/>
      <c r="H14" s="58"/>
      <c r="I14" s="57"/>
      <c r="J14" s="57"/>
      <c r="K14" s="56"/>
      <c r="L14" s="58"/>
      <c r="M14" s="57"/>
    </row>
    <row r="20" spans="1:4" x14ac:dyDescent="0.25">
      <c r="A20" s="59"/>
      <c r="D20" s="54"/>
    </row>
    <row r="21" spans="1:4" x14ac:dyDescent="0.25">
      <c r="D21" s="54"/>
    </row>
  </sheetData>
  <mergeCells count="5">
    <mergeCell ref="A1:L1"/>
    <mergeCell ref="B2:E2"/>
    <mergeCell ref="F2:I2"/>
    <mergeCell ref="J2:M2"/>
    <mergeCell ref="N2:Q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73234-587C-4CE0-A151-3F210F1EF4C7}">
  <dimension ref="A1:I22"/>
  <sheetViews>
    <sheetView workbookViewId="0">
      <selection activeCell="B4" sqref="B4:B6"/>
    </sheetView>
  </sheetViews>
  <sheetFormatPr defaultRowHeight="13.5" x14ac:dyDescent="0.25"/>
  <cols>
    <col min="1" max="1" width="13.5703125" style="65" bestFit="1" customWidth="1"/>
    <col min="2" max="2" width="20.28515625" style="65" bestFit="1" customWidth="1"/>
    <col min="3" max="3" width="20.42578125" style="65" bestFit="1" customWidth="1"/>
    <col min="4" max="4" width="20.7109375" style="65" bestFit="1" customWidth="1"/>
    <col min="5" max="5" width="19.28515625" style="65" bestFit="1" customWidth="1"/>
    <col min="6" max="6" width="20.28515625" style="65" bestFit="1" customWidth="1"/>
    <col min="7" max="7" width="20.42578125" style="65" bestFit="1" customWidth="1"/>
    <col min="8" max="8" width="20.7109375" style="65" bestFit="1" customWidth="1"/>
    <col min="9" max="9" width="19.28515625" style="65" bestFit="1" customWidth="1"/>
    <col min="10" max="16384" width="9.140625" style="65"/>
  </cols>
  <sheetData>
    <row r="1" spans="1:9" s="72" customFormat="1" x14ac:dyDescent="0.25">
      <c r="A1" s="72" t="s">
        <v>188</v>
      </c>
    </row>
    <row r="2" spans="1:9" s="71" customFormat="1" x14ac:dyDescent="0.25">
      <c r="B2" s="93" t="s">
        <v>202</v>
      </c>
      <c r="C2" s="93"/>
      <c r="D2" s="93"/>
      <c r="E2" s="93"/>
      <c r="F2" s="94" t="s">
        <v>203</v>
      </c>
      <c r="G2" s="95"/>
      <c r="H2" s="95"/>
      <c r="I2" s="95"/>
    </row>
    <row r="3" spans="1:9" s="72" customFormat="1" x14ac:dyDescent="0.25">
      <c r="A3" s="73"/>
      <c r="B3" s="38" t="s">
        <v>26</v>
      </c>
      <c r="C3" s="38" t="s">
        <v>27</v>
      </c>
      <c r="D3" s="38" t="s">
        <v>28</v>
      </c>
      <c r="E3" s="38" t="s">
        <v>29</v>
      </c>
      <c r="F3" s="75" t="s">
        <v>26</v>
      </c>
      <c r="G3" s="38" t="s">
        <v>27</v>
      </c>
      <c r="H3" s="38" t="s">
        <v>28</v>
      </c>
      <c r="I3" s="38" t="s">
        <v>29</v>
      </c>
    </row>
    <row r="4" spans="1:9" x14ac:dyDescent="0.25">
      <c r="A4" s="74" t="s">
        <v>186</v>
      </c>
      <c r="B4" s="81">
        <v>8.9342859999999996E-3</v>
      </c>
      <c r="C4" s="81">
        <v>2.4659999999999999E-3</v>
      </c>
      <c r="D4" s="81">
        <v>5.8018200000000001E-3</v>
      </c>
      <c r="E4" s="81">
        <v>6.5700000000000003E-4</v>
      </c>
      <c r="F4" s="82">
        <v>1.5446214E-2</v>
      </c>
      <c r="G4" s="81">
        <v>1.8990000000000001E-3</v>
      </c>
      <c r="H4" s="81">
        <v>1.1615377E-2</v>
      </c>
      <c r="I4" s="81">
        <v>1.884E-3</v>
      </c>
    </row>
    <row r="5" spans="1:9" x14ac:dyDescent="0.25">
      <c r="A5" s="67" t="s">
        <v>39</v>
      </c>
      <c r="B5" s="81">
        <v>9.2682278000000007E-2</v>
      </c>
      <c r="C5" s="81">
        <v>1.8291999999999999E-2</v>
      </c>
      <c r="D5" s="81">
        <v>7.245596E-2</v>
      </c>
      <c r="E5" s="81">
        <v>1.934E-3</v>
      </c>
      <c r="F5" s="83">
        <v>1.8153699999999998E-2</v>
      </c>
      <c r="G5" s="81">
        <v>4.81E-3</v>
      </c>
      <c r="H5" s="81">
        <v>1.2497055999999999E-2</v>
      </c>
      <c r="I5" s="81">
        <v>7.9799999999999999E-4</v>
      </c>
    </row>
    <row r="6" spans="1:9" x14ac:dyDescent="0.25">
      <c r="A6" s="67" t="s">
        <v>32</v>
      </c>
      <c r="B6" s="81">
        <v>0.116706</v>
      </c>
      <c r="C6" s="81">
        <v>1.6996000000000001E-2</v>
      </c>
      <c r="D6" s="81">
        <v>9.511783E-2</v>
      </c>
      <c r="E6" s="81">
        <v>4.5230000000000001E-3</v>
      </c>
      <c r="F6" s="83">
        <v>3.7922235999999998E-2</v>
      </c>
      <c r="G6" s="81">
        <v>2.7539999999999999E-3</v>
      </c>
      <c r="H6" s="81">
        <v>3.3677259000000001E-2</v>
      </c>
      <c r="I6" s="81">
        <v>1.392E-3</v>
      </c>
    </row>
    <row r="7" spans="1:9" x14ac:dyDescent="0.25">
      <c r="B7" s="68"/>
      <c r="C7" s="68"/>
      <c r="D7" s="68"/>
      <c r="E7" s="68"/>
      <c r="F7" s="68"/>
      <c r="G7" s="68"/>
      <c r="H7" s="68"/>
      <c r="I7" s="68"/>
    </row>
    <row r="11" spans="1:9" x14ac:dyDescent="0.25">
      <c r="B11" s="69"/>
      <c r="C11" s="69"/>
      <c r="D11" s="69"/>
      <c r="E11" s="69"/>
      <c r="F11" s="69"/>
      <c r="G11" s="69"/>
      <c r="H11" s="69"/>
      <c r="I11" s="69"/>
    </row>
    <row r="12" spans="1:9" x14ac:dyDescent="0.25">
      <c r="B12" s="68"/>
      <c r="C12" s="68"/>
      <c r="D12" s="70"/>
      <c r="E12" s="68"/>
      <c r="F12" s="68"/>
      <c r="G12" s="68"/>
      <c r="H12" s="70"/>
      <c r="I12" s="68"/>
    </row>
    <row r="13" spans="1:9" x14ac:dyDescent="0.25">
      <c r="B13" s="68"/>
      <c r="C13" s="68"/>
      <c r="D13" s="68"/>
      <c r="E13" s="68"/>
      <c r="F13" s="68"/>
      <c r="G13" s="68"/>
      <c r="H13" s="68"/>
      <c r="I13" s="68"/>
    </row>
    <row r="14" spans="1:9" x14ac:dyDescent="0.25">
      <c r="B14" s="68"/>
      <c r="C14" s="68"/>
      <c r="D14" s="70"/>
      <c r="E14" s="68"/>
      <c r="F14" s="68"/>
      <c r="G14" s="68"/>
      <c r="H14" s="70"/>
      <c r="I14" s="68"/>
    </row>
    <row r="15" spans="1:9" x14ac:dyDescent="0.25">
      <c r="B15" s="68"/>
      <c r="C15" s="68"/>
      <c r="D15" s="70"/>
      <c r="E15" s="68"/>
      <c r="F15" s="68"/>
      <c r="G15" s="68"/>
      <c r="H15" s="70"/>
      <c r="I15" s="68"/>
    </row>
    <row r="16" spans="1:9" x14ac:dyDescent="0.25">
      <c r="B16" s="68"/>
      <c r="C16" s="68"/>
      <c r="D16" s="70"/>
      <c r="E16" s="68"/>
      <c r="F16" s="68"/>
      <c r="G16" s="68"/>
      <c r="H16" s="70"/>
      <c r="I16" s="68"/>
    </row>
    <row r="22" spans="1:1" x14ac:dyDescent="0.25">
      <c r="A22" s="66"/>
    </row>
  </sheetData>
  <mergeCells count="2">
    <mergeCell ref="B2:E2"/>
    <mergeCell ref="F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D60B-010B-4D0F-9319-9716CFD80737}">
  <dimension ref="A1:AC37"/>
  <sheetViews>
    <sheetView workbookViewId="0">
      <selection activeCell="K3" sqref="K3"/>
    </sheetView>
  </sheetViews>
  <sheetFormatPr defaultRowHeight="13.5" x14ac:dyDescent="0.25"/>
  <cols>
    <col min="1" max="1" width="19.28515625" style="102" bestFit="1" customWidth="1"/>
    <col min="2" max="2" width="20.140625" style="102" customWidth="1"/>
    <col min="3" max="4" width="9.140625" style="102"/>
    <col min="5" max="5" width="10.42578125" style="102" bestFit="1" customWidth="1"/>
    <col min="6" max="8" width="9.140625" style="102"/>
    <col min="9" max="9" width="11.42578125" style="102" customWidth="1"/>
    <col min="10" max="16384" width="9.140625" style="102"/>
  </cols>
  <sheetData>
    <row r="1" spans="1:29" s="100" customFormat="1" x14ac:dyDescent="0.25">
      <c r="A1" s="100" t="s">
        <v>195</v>
      </c>
      <c r="B1" s="100" t="s">
        <v>223</v>
      </c>
    </row>
    <row r="2" spans="1:29" s="101" customFormat="1" x14ac:dyDescent="0.25">
      <c r="A2" s="101" t="s">
        <v>172</v>
      </c>
      <c r="B2" s="101" t="s">
        <v>171</v>
      </c>
      <c r="C2" s="101" t="s">
        <v>170</v>
      </c>
      <c r="D2" s="101" t="s">
        <v>169</v>
      </c>
      <c r="E2" s="101" t="s">
        <v>224</v>
      </c>
      <c r="F2" s="101" t="s">
        <v>168</v>
      </c>
      <c r="G2" s="101" t="s">
        <v>167</v>
      </c>
      <c r="H2" s="101" t="s">
        <v>166</v>
      </c>
      <c r="I2" s="101" t="s">
        <v>165</v>
      </c>
      <c r="J2" s="101" t="s">
        <v>164</v>
      </c>
      <c r="K2" s="101" t="s">
        <v>163</v>
      </c>
      <c r="L2" s="101" t="s">
        <v>162</v>
      </c>
      <c r="M2" s="101" t="s">
        <v>161</v>
      </c>
      <c r="N2" s="101" t="s">
        <v>160</v>
      </c>
      <c r="O2" s="101" t="s">
        <v>159</v>
      </c>
      <c r="P2" s="101" t="s">
        <v>158</v>
      </c>
      <c r="Q2" s="101" t="s">
        <v>157</v>
      </c>
      <c r="R2" s="101" t="s">
        <v>156</v>
      </c>
      <c r="S2" s="101" t="s">
        <v>155</v>
      </c>
      <c r="T2" s="101" t="s">
        <v>154</v>
      </c>
      <c r="U2" s="101" t="s">
        <v>153</v>
      </c>
      <c r="V2" s="101" t="s">
        <v>152</v>
      </c>
      <c r="W2" s="101" t="s">
        <v>151</v>
      </c>
      <c r="X2" s="101" t="s">
        <v>150</v>
      </c>
      <c r="Y2" s="101" t="s">
        <v>149</v>
      </c>
      <c r="Z2" s="101" t="s">
        <v>148</v>
      </c>
      <c r="AA2" s="101" t="s">
        <v>147</v>
      </c>
      <c r="AB2" s="101" t="s">
        <v>146</v>
      </c>
      <c r="AC2" s="101" t="s">
        <v>145</v>
      </c>
    </row>
    <row r="3" spans="1:29" s="104" customFormat="1" x14ac:dyDescent="0.25">
      <c r="A3" s="102" t="s">
        <v>227</v>
      </c>
      <c r="B3" s="102" t="s">
        <v>45</v>
      </c>
      <c r="C3" s="102">
        <v>-9.3000000000000007</v>
      </c>
      <c r="D3" s="102">
        <v>39.5</v>
      </c>
      <c r="E3" s="103" t="s">
        <v>225</v>
      </c>
      <c r="F3" s="103">
        <v>280</v>
      </c>
      <c r="G3" s="102">
        <v>13.7</v>
      </c>
      <c r="H3" s="102" t="s">
        <v>138</v>
      </c>
      <c r="I3" s="102" t="s">
        <v>137</v>
      </c>
      <c r="J3" s="102" t="s">
        <v>136</v>
      </c>
      <c r="K3" s="102">
        <v>3.1</v>
      </c>
      <c r="L3" s="102">
        <v>0.6</v>
      </c>
      <c r="M3" s="102">
        <v>7.1</v>
      </c>
      <c r="N3" s="102">
        <v>5</v>
      </c>
      <c r="O3" s="102">
        <v>5</v>
      </c>
      <c r="P3" s="102">
        <v>1.4</v>
      </c>
      <c r="Q3" s="102">
        <v>1</v>
      </c>
      <c r="R3" s="102">
        <v>5.7</v>
      </c>
      <c r="S3" s="102">
        <v>4.7</v>
      </c>
      <c r="T3" s="102">
        <v>4.8</v>
      </c>
      <c r="U3" s="102">
        <v>6.2</v>
      </c>
      <c r="V3" s="102">
        <v>3.8</v>
      </c>
      <c r="W3" s="102">
        <v>1.9</v>
      </c>
      <c r="X3" s="102">
        <v>1.4</v>
      </c>
      <c r="Y3" s="102">
        <v>0.9</v>
      </c>
      <c r="Z3" s="102">
        <v>0.6</v>
      </c>
      <c r="AA3" s="102">
        <v>0.7</v>
      </c>
      <c r="AB3" s="102">
        <v>1.6</v>
      </c>
      <c r="AC3" s="102">
        <v>4.5</v>
      </c>
    </row>
    <row r="4" spans="1:29" s="102" customFormat="1" x14ac:dyDescent="0.25">
      <c r="A4" s="102" t="s">
        <v>144</v>
      </c>
      <c r="B4" s="102" t="s">
        <v>45</v>
      </c>
      <c r="C4" s="102">
        <v>-18.899999999999999</v>
      </c>
      <c r="D4" s="102">
        <v>33.700000000000003</v>
      </c>
      <c r="E4" s="102" t="s">
        <v>226</v>
      </c>
      <c r="F4" s="102">
        <v>280</v>
      </c>
      <c r="G4" s="102">
        <v>17.600000000000001</v>
      </c>
      <c r="H4" s="102" t="s">
        <v>138</v>
      </c>
      <c r="I4" s="102" t="s">
        <v>137</v>
      </c>
      <c r="J4" s="102" t="s">
        <v>136</v>
      </c>
      <c r="K4" s="102">
        <v>3.2</v>
      </c>
      <c r="L4" s="102">
        <v>0.6</v>
      </c>
      <c r="M4" s="102">
        <v>8.1</v>
      </c>
      <c r="N4" s="102">
        <v>6</v>
      </c>
      <c r="O4" s="102">
        <v>4.5999999999999996</v>
      </c>
      <c r="P4" s="102">
        <v>1.4</v>
      </c>
      <c r="Q4" s="102">
        <v>0.9</v>
      </c>
      <c r="R4" s="102">
        <v>6.4</v>
      </c>
      <c r="S4" s="102">
        <v>7.6</v>
      </c>
      <c r="T4" s="102">
        <v>6.7</v>
      </c>
      <c r="U4" s="102">
        <v>4.4000000000000004</v>
      </c>
      <c r="V4" s="102">
        <v>2.6</v>
      </c>
      <c r="W4" s="102">
        <v>1.6</v>
      </c>
      <c r="X4" s="102">
        <v>1.4</v>
      </c>
      <c r="Y4" s="102">
        <v>1</v>
      </c>
      <c r="Z4" s="102">
        <v>0.7</v>
      </c>
      <c r="AA4" s="102">
        <v>0.7</v>
      </c>
      <c r="AB4" s="102">
        <v>1.3</v>
      </c>
      <c r="AC4" s="102">
        <v>3.8</v>
      </c>
    </row>
    <row r="5" spans="1:29" s="102" customFormat="1" x14ac:dyDescent="0.25">
      <c r="A5" s="102" t="s">
        <v>143</v>
      </c>
      <c r="B5" s="102" t="s">
        <v>45</v>
      </c>
      <c r="C5" s="102">
        <v>-20.100000000000001</v>
      </c>
      <c r="D5" s="102">
        <v>35</v>
      </c>
      <c r="E5" s="102" t="s">
        <v>226</v>
      </c>
      <c r="F5" s="102">
        <v>560</v>
      </c>
      <c r="G5" s="102">
        <v>21.4</v>
      </c>
      <c r="H5" s="102" t="s">
        <v>138</v>
      </c>
      <c r="I5" s="102" t="s">
        <v>137</v>
      </c>
      <c r="J5" s="102" t="s">
        <v>136</v>
      </c>
      <c r="K5" s="102">
        <v>2.9</v>
      </c>
      <c r="L5" s="102">
        <v>0.6</v>
      </c>
      <c r="M5" s="102">
        <v>8</v>
      </c>
      <c r="N5" s="102">
        <v>5.2</v>
      </c>
      <c r="O5" s="102">
        <v>4.2</v>
      </c>
      <c r="P5" s="102">
        <v>1.3</v>
      </c>
      <c r="Q5" s="102">
        <v>0.7</v>
      </c>
      <c r="R5" s="102">
        <v>5.2</v>
      </c>
      <c r="S5" s="102">
        <v>7.7</v>
      </c>
      <c r="T5" s="102">
        <v>6.1</v>
      </c>
      <c r="U5" s="102">
        <v>4</v>
      </c>
      <c r="V5" s="102">
        <v>2.5</v>
      </c>
      <c r="W5" s="102">
        <v>1.7</v>
      </c>
      <c r="X5" s="102">
        <v>1.3</v>
      </c>
      <c r="Y5" s="102">
        <v>0.9</v>
      </c>
      <c r="Z5" s="102">
        <v>0.7</v>
      </c>
      <c r="AA5" s="102">
        <v>0.6</v>
      </c>
      <c r="AB5" s="102">
        <v>0.7</v>
      </c>
      <c r="AC5" s="102">
        <v>2.7</v>
      </c>
    </row>
    <row r="6" spans="1:29" s="102" customFormat="1" x14ac:dyDescent="0.25">
      <c r="A6" s="102" t="s">
        <v>142</v>
      </c>
      <c r="B6" s="102" t="s">
        <v>45</v>
      </c>
      <c r="C6" s="102">
        <v>-18.899999999999999</v>
      </c>
      <c r="D6" s="102">
        <v>33.700000000000003</v>
      </c>
      <c r="E6" s="102" t="s">
        <v>226</v>
      </c>
      <c r="F6" s="102">
        <v>840</v>
      </c>
      <c r="G6" s="102">
        <v>25</v>
      </c>
      <c r="H6" s="102" t="s">
        <v>138</v>
      </c>
      <c r="I6" s="102" t="s">
        <v>137</v>
      </c>
      <c r="J6" s="102" t="s">
        <v>136</v>
      </c>
      <c r="K6" s="102">
        <v>2.6</v>
      </c>
      <c r="L6" s="102">
        <v>0.5</v>
      </c>
      <c r="M6" s="102">
        <v>7.1</v>
      </c>
      <c r="N6" s="102">
        <v>5</v>
      </c>
      <c r="O6" s="102">
        <v>4</v>
      </c>
      <c r="P6" s="102">
        <v>1</v>
      </c>
      <c r="Q6" s="102">
        <v>0.6</v>
      </c>
      <c r="R6" s="102">
        <v>5.8</v>
      </c>
      <c r="S6" s="102">
        <v>6.8</v>
      </c>
      <c r="T6" s="102">
        <v>5.5</v>
      </c>
      <c r="U6" s="102">
        <v>4.0999999999999996</v>
      </c>
      <c r="V6" s="102">
        <v>2.5</v>
      </c>
      <c r="W6" s="102">
        <v>1.3</v>
      </c>
      <c r="X6" s="102">
        <v>0.9</v>
      </c>
      <c r="Y6" s="102">
        <v>0.7</v>
      </c>
      <c r="Z6" s="102">
        <v>0.6</v>
      </c>
      <c r="AA6" s="102">
        <v>0.6</v>
      </c>
      <c r="AB6" s="102">
        <v>0.7</v>
      </c>
      <c r="AC6" s="102">
        <v>2.5</v>
      </c>
    </row>
    <row r="7" spans="1:29" s="102" customFormat="1" x14ac:dyDescent="0.25">
      <c r="A7" s="102" t="s">
        <v>141</v>
      </c>
      <c r="B7" s="102" t="s">
        <v>45</v>
      </c>
      <c r="C7" s="102">
        <v>-20.9</v>
      </c>
      <c r="D7" s="102">
        <v>35.9</v>
      </c>
      <c r="E7" s="102" t="s">
        <v>226</v>
      </c>
      <c r="F7" s="102">
        <v>1120</v>
      </c>
      <c r="G7" s="102">
        <v>26.2</v>
      </c>
      <c r="H7" s="102" t="s">
        <v>138</v>
      </c>
      <c r="I7" s="102" t="s">
        <v>137</v>
      </c>
      <c r="J7" s="102" t="s">
        <v>136</v>
      </c>
      <c r="K7" s="102">
        <v>2.9</v>
      </c>
      <c r="L7" s="102">
        <v>0.4</v>
      </c>
      <c r="M7" s="102">
        <v>8.8000000000000007</v>
      </c>
      <c r="N7" s="102">
        <v>5.7</v>
      </c>
      <c r="O7" s="102">
        <v>4.4000000000000004</v>
      </c>
      <c r="P7" s="102">
        <v>1</v>
      </c>
      <c r="Q7" s="102">
        <v>0.5</v>
      </c>
      <c r="R7" s="102">
        <v>6.8</v>
      </c>
      <c r="S7" s="102">
        <v>8.1999999999999993</v>
      </c>
      <c r="T7" s="102">
        <v>7.1</v>
      </c>
      <c r="U7" s="102">
        <v>4.0999999999999996</v>
      </c>
      <c r="V7" s="102">
        <v>1.9</v>
      </c>
      <c r="W7" s="102">
        <v>1.3</v>
      </c>
      <c r="X7" s="102">
        <v>1.1000000000000001</v>
      </c>
      <c r="Y7" s="102">
        <v>0.7</v>
      </c>
      <c r="Z7" s="102">
        <v>0.5</v>
      </c>
      <c r="AA7" s="102">
        <v>0.4</v>
      </c>
      <c r="AB7" s="102">
        <v>0.5</v>
      </c>
      <c r="AC7" s="102">
        <v>2.1</v>
      </c>
    </row>
    <row r="8" spans="1:29" s="102" customFormat="1" x14ac:dyDescent="0.25">
      <c r="A8" s="102" t="s">
        <v>140</v>
      </c>
      <c r="B8" s="102" t="s">
        <v>45</v>
      </c>
      <c r="C8" s="102">
        <v>-18.899999999999999</v>
      </c>
      <c r="D8" s="102">
        <v>33.700000000000003</v>
      </c>
      <c r="E8" s="102" t="s">
        <v>226</v>
      </c>
      <c r="F8" s="102">
        <v>1680</v>
      </c>
      <c r="G8" s="102">
        <v>27.8</v>
      </c>
      <c r="H8" s="102" t="s">
        <v>138</v>
      </c>
      <c r="I8" s="102" t="s">
        <v>137</v>
      </c>
      <c r="J8" s="102" t="s">
        <v>136</v>
      </c>
      <c r="K8" s="102">
        <v>2.8</v>
      </c>
      <c r="L8" s="102">
        <v>0.6</v>
      </c>
      <c r="M8" s="102">
        <v>6.9</v>
      </c>
      <c r="N8" s="102">
        <v>4.3</v>
      </c>
      <c r="O8" s="102">
        <v>4.5999999999999996</v>
      </c>
      <c r="P8" s="102">
        <v>1.5</v>
      </c>
      <c r="Q8" s="102">
        <v>0.7</v>
      </c>
      <c r="R8" s="102">
        <v>5.3</v>
      </c>
      <c r="S8" s="102">
        <v>5.9</v>
      </c>
      <c r="T8" s="102">
        <v>5.4</v>
      </c>
      <c r="U8" s="102">
        <v>5.3</v>
      </c>
      <c r="V8" s="102">
        <v>3.2</v>
      </c>
      <c r="W8" s="102">
        <v>2</v>
      </c>
      <c r="X8" s="102">
        <v>1.4</v>
      </c>
      <c r="Y8" s="102">
        <v>1</v>
      </c>
      <c r="Z8" s="102">
        <v>0.8</v>
      </c>
      <c r="AA8" s="102">
        <v>0.6</v>
      </c>
      <c r="AB8" s="102">
        <v>0.7</v>
      </c>
      <c r="AC8" s="102">
        <v>1.7</v>
      </c>
    </row>
    <row r="9" spans="1:29" s="102" customFormat="1" x14ac:dyDescent="0.25">
      <c r="A9" s="102" t="s">
        <v>139</v>
      </c>
      <c r="B9" s="102" t="s">
        <v>45</v>
      </c>
      <c r="C9" s="102">
        <v>-18.899999999999999</v>
      </c>
      <c r="D9" s="102">
        <v>33.700000000000003</v>
      </c>
      <c r="E9" s="102" t="s">
        <v>226</v>
      </c>
      <c r="F9" s="102">
        <v>2520</v>
      </c>
      <c r="G9" s="102">
        <v>35.5</v>
      </c>
      <c r="H9" s="102" t="s">
        <v>138</v>
      </c>
      <c r="I9" s="102" t="s">
        <v>137</v>
      </c>
      <c r="J9" s="102" t="s">
        <v>136</v>
      </c>
      <c r="K9" s="102">
        <v>2.4</v>
      </c>
      <c r="L9" s="102">
        <v>0.4</v>
      </c>
      <c r="M9" s="102">
        <v>6.7</v>
      </c>
      <c r="N9" s="102">
        <v>5.3</v>
      </c>
      <c r="O9" s="102">
        <v>3.2</v>
      </c>
      <c r="P9" s="102">
        <v>0.8</v>
      </c>
      <c r="Q9" s="102">
        <v>0.5</v>
      </c>
      <c r="R9" s="102">
        <v>6.7</v>
      </c>
      <c r="S9" s="102">
        <v>4.5999999999999996</v>
      </c>
      <c r="T9" s="102">
        <v>3.7</v>
      </c>
      <c r="U9" s="102">
        <v>3.7</v>
      </c>
      <c r="V9" s="102">
        <v>2.2999999999999998</v>
      </c>
      <c r="W9" s="102">
        <v>1.2</v>
      </c>
      <c r="X9" s="102">
        <v>0.6</v>
      </c>
      <c r="Y9" s="102">
        <v>0.5</v>
      </c>
      <c r="Z9" s="102">
        <v>0.4</v>
      </c>
      <c r="AA9" s="102">
        <v>0.4</v>
      </c>
      <c r="AB9" s="102">
        <v>0.7</v>
      </c>
      <c r="AC9" s="102">
        <v>4.5</v>
      </c>
    </row>
    <row r="10" spans="1:29" s="102" customFormat="1" x14ac:dyDescent="0.25">
      <c r="A10" s="102" t="s">
        <v>227</v>
      </c>
      <c r="B10" s="102" t="s">
        <v>219</v>
      </c>
      <c r="C10" s="102">
        <v>56.8</v>
      </c>
      <c r="D10" s="102">
        <v>9</v>
      </c>
      <c r="E10" s="103" t="s">
        <v>225</v>
      </c>
      <c r="F10" s="103">
        <v>280</v>
      </c>
      <c r="G10" s="102">
        <v>13.7</v>
      </c>
      <c r="H10" s="102" t="s">
        <v>138</v>
      </c>
      <c r="I10" s="102" t="s">
        <v>137</v>
      </c>
      <c r="J10" s="102" t="s">
        <v>136</v>
      </c>
      <c r="K10" s="102">
        <v>2.4</v>
      </c>
      <c r="L10" s="102">
        <v>1.2</v>
      </c>
      <c r="M10" s="102">
        <v>3.6</v>
      </c>
      <c r="N10" s="102">
        <v>3.1</v>
      </c>
      <c r="O10" s="102">
        <v>1.8</v>
      </c>
      <c r="P10" s="102">
        <v>1.6</v>
      </c>
      <c r="Q10" s="102">
        <v>3.2</v>
      </c>
      <c r="R10" s="102">
        <v>3.1</v>
      </c>
      <c r="S10" s="102">
        <v>2.7</v>
      </c>
      <c r="T10" s="102">
        <v>2.2000000000000002</v>
      </c>
      <c r="U10" s="102">
        <v>1.6</v>
      </c>
      <c r="V10" s="102">
        <v>1.4</v>
      </c>
      <c r="W10" s="102">
        <v>1.4</v>
      </c>
      <c r="X10" s="102">
        <v>1.4</v>
      </c>
      <c r="Y10" s="102">
        <v>2</v>
      </c>
      <c r="Z10" s="102">
        <v>2.7</v>
      </c>
      <c r="AA10" s="102">
        <v>3.4</v>
      </c>
      <c r="AB10" s="102">
        <v>3.6</v>
      </c>
      <c r="AC10" s="102">
        <v>3.4</v>
      </c>
    </row>
    <row r="11" spans="1:29" s="102" customFormat="1" x14ac:dyDescent="0.25">
      <c r="A11" s="102" t="s">
        <v>144</v>
      </c>
      <c r="B11" s="102" t="s">
        <v>219</v>
      </c>
      <c r="C11" s="102">
        <v>52.5</v>
      </c>
      <c r="D11" s="102">
        <v>4</v>
      </c>
      <c r="E11" s="102" t="s">
        <v>226</v>
      </c>
      <c r="F11" s="102">
        <v>280</v>
      </c>
      <c r="G11" s="102">
        <v>17.600000000000001</v>
      </c>
      <c r="H11" s="102" t="s">
        <v>138</v>
      </c>
      <c r="I11" s="102" t="s">
        <v>137</v>
      </c>
      <c r="J11" s="102" t="s">
        <v>136</v>
      </c>
      <c r="K11" s="102">
        <v>3.3</v>
      </c>
      <c r="L11" s="102">
        <v>1.4</v>
      </c>
      <c r="M11" s="102">
        <v>4.7</v>
      </c>
      <c r="N11" s="102">
        <v>4.2</v>
      </c>
      <c r="O11" s="102">
        <v>3</v>
      </c>
      <c r="P11" s="102">
        <v>1.7</v>
      </c>
      <c r="Q11" s="102">
        <v>4.0999999999999996</v>
      </c>
      <c r="R11" s="102">
        <v>4.2</v>
      </c>
      <c r="S11" s="102">
        <v>4.0999999999999996</v>
      </c>
      <c r="T11" s="102">
        <v>3.8</v>
      </c>
      <c r="U11" s="102">
        <v>3.1</v>
      </c>
      <c r="V11" s="102">
        <v>2.2000000000000002</v>
      </c>
      <c r="W11" s="102">
        <v>1.6</v>
      </c>
      <c r="X11" s="102">
        <v>1.6</v>
      </c>
      <c r="Y11" s="102">
        <v>2.1</v>
      </c>
      <c r="Z11" s="102">
        <v>3.2</v>
      </c>
      <c r="AA11" s="102">
        <v>4.3</v>
      </c>
      <c r="AB11" s="102">
        <v>4.5999999999999996</v>
      </c>
      <c r="AC11" s="102">
        <v>4.4000000000000004</v>
      </c>
    </row>
    <row r="12" spans="1:29" s="102" customFormat="1" x14ac:dyDescent="0.25">
      <c r="A12" s="102" t="s">
        <v>143</v>
      </c>
      <c r="B12" s="102" t="s">
        <v>219</v>
      </c>
      <c r="C12" s="102">
        <v>51.2</v>
      </c>
      <c r="D12" s="102">
        <v>5.0999999999999996</v>
      </c>
      <c r="E12" s="102" t="s">
        <v>226</v>
      </c>
      <c r="F12" s="102">
        <v>560</v>
      </c>
      <c r="G12" s="102">
        <v>21.4</v>
      </c>
      <c r="H12" s="102" t="s">
        <v>138</v>
      </c>
      <c r="I12" s="102" t="s">
        <v>137</v>
      </c>
      <c r="J12" s="102" t="s">
        <v>136</v>
      </c>
      <c r="K12" s="102">
        <v>3.6</v>
      </c>
      <c r="L12" s="102">
        <v>1.5</v>
      </c>
      <c r="M12" s="102">
        <v>5.5</v>
      </c>
      <c r="N12" s="102">
        <v>4.9000000000000004</v>
      </c>
      <c r="O12" s="102">
        <v>3.2</v>
      </c>
      <c r="P12" s="102">
        <v>1.9</v>
      </c>
      <c r="Q12" s="102">
        <v>4.4000000000000004</v>
      </c>
      <c r="R12" s="102">
        <v>5</v>
      </c>
      <c r="S12" s="102">
        <v>4.7</v>
      </c>
      <c r="T12" s="102">
        <v>4.0999999999999996</v>
      </c>
      <c r="U12" s="102">
        <v>3.2</v>
      </c>
      <c r="V12" s="102">
        <v>2.2000000000000002</v>
      </c>
      <c r="W12" s="102">
        <v>1.7</v>
      </c>
      <c r="X12" s="102">
        <v>1.7</v>
      </c>
      <c r="Y12" s="102">
        <v>2.2000000000000002</v>
      </c>
      <c r="Z12" s="102">
        <v>3.4</v>
      </c>
      <c r="AA12" s="102">
        <v>4.9000000000000004</v>
      </c>
      <c r="AB12" s="102">
        <v>5.0999999999999996</v>
      </c>
      <c r="AC12" s="102">
        <v>5.0999999999999996</v>
      </c>
    </row>
    <row r="13" spans="1:29" s="102" customFormat="1" x14ac:dyDescent="0.25">
      <c r="A13" s="102" t="s">
        <v>142</v>
      </c>
      <c r="B13" s="102" t="s">
        <v>219</v>
      </c>
      <c r="C13" s="102">
        <v>52.5</v>
      </c>
      <c r="D13" s="102">
        <v>4</v>
      </c>
      <c r="E13" s="102" t="s">
        <v>226</v>
      </c>
      <c r="F13" s="102">
        <v>840</v>
      </c>
      <c r="G13" s="102">
        <v>25</v>
      </c>
      <c r="H13" s="102" t="s">
        <v>138</v>
      </c>
      <c r="I13" s="102" t="s">
        <v>137</v>
      </c>
      <c r="J13" s="102" t="s">
        <v>136</v>
      </c>
      <c r="K13" s="102">
        <v>4.0999999999999996</v>
      </c>
      <c r="L13" s="102">
        <v>1.5</v>
      </c>
      <c r="M13" s="102">
        <v>6.1</v>
      </c>
      <c r="N13" s="102">
        <v>5.7</v>
      </c>
      <c r="O13" s="102">
        <v>3.8</v>
      </c>
      <c r="P13" s="102">
        <v>1.9</v>
      </c>
      <c r="Q13" s="102">
        <v>4.9000000000000004</v>
      </c>
      <c r="R13" s="102">
        <v>5.8</v>
      </c>
      <c r="S13" s="102">
        <v>5.5</v>
      </c>
      <c r="T13" s="102">
        <v>4.8</v>
      </c>
      <c r="U13" s="102">
        <v>4</v>
      </c>
      <c r="V13" s="102">
        <v>2.7</v>
      </c>
      <c r="W13" s="102">
        <v>1.9</v>
      </c>
      <c r="X13" s="102">
        <v>1.7</v>
      </c>
      <c r="Y13" s="102">
        <v>2.2999999999999998</v>
      </c>
      <c r="Z13" s="102">
        <v>3.6</v>
      </c>
      <c r="AA13" s="102">
        <v>5.0999999999999996</v>
      </c>
      <c r="AB13" s="102">
        <v>5.8</v>
      </c>
      <c r="AC13" s="102">
        <v>6</v>
      </c>
    </row>
    <row r="14" spans="1:29" s="102" customFormat="1" x14ac:dyDescent="0.25">
      <c r="A14" s="102" t="s">
        <v>141</v>
      </c>
      <c r="B14" s="102" t="s">
        <v>219</v>
      </c>
      <c r="C14" s="102">
        <v>50.4</v>
      </c>
      <c r="D14" s="102">
        <v>5.9</v>
      </c>
      <c r="E14" s="102" t="s">
        <v>226</v>
      </c>
      <c r="F14" s="102">
        <v>1120</v>
      </c>
      <c r="G14" s="102">
        <v>26.2</v>
      </c>
      <c r="H14" s="102" t="s">
        <v>138</v>
      </c>
      <c r="I14" s="102" t="s">
        <v>137</v>
      </c>
      <c r="J14" s="102" t="s">
        <v>136</v>
      </c>
      <c r="K14" s="102">
        <v>4.0999999999999996</v>
      </c>
      <c r="L14" s="102">
        <v>1.8</v>
      </c>
      <c r="M14" s="102">
        <v>6.1</v>
      </c>
      <c r="N14" s="102">
        <v>5.8</v>
      </c>
      <c r="O14" s="102">
        <v>3.8</v>
      </c>
      <c r="P14" s="102">
        <v>2.1</v>
      </c>
      <c r="Q14" s="102">
        <v>4.5</v>
      </c>
      <c r="R14" s="102">
        <v>6</v>
      </c>
      <c r="S14" s="102">
        <v>5.4</v>
      </c>
      <c r="T14" s="102">
        <v>4.7</v>
      </c>
      <c r="U14" s="102">
        <v>3.9</v>
      </c>
      <c r="V14" s="102">
        <v>2.7</v>
      </c>
      <c r="W14" s="102">
        <v>2.1</v>
      </c>
      <c r="X14" s="102">
        <v>1.9</v>
      </c>
      <c r="Y14" s="102">
        <v>2.2999999999999998</v>
      </c>
      <c r="Z14" s="102">
        <v>3</v>
      </c>
      <c r="AA14" s="102">
        <v>4.9000000000000004</v>
      </c>
      <c r="AB14" s="102">
        <v>5.6</v>
      </c>
      <c r="AC14" s="102">
        <v>6</v>
      </c>
    </row>
    <row r="15" spans="1:29" s="102" customFormat="1" x14ac:dyDescent="0.25">
      <c r="A15" s="102" t="s">
        <v>140</v>
      </c>
      <c r="B15" s="102" t="s">
        <v>219</v>
      </c>
      <c r="C15" s="102">
        <v>52.5</v>
      </c>
      <c r="D15" s="102">
        <v>4</v>
      </c>
      <c r="E15" s="102" t="s">
        <v>226</v>
      </c>
      <c r="F15" s="102">
        <v>1680</v>
      </c>
      <c r="G15" s="102">
        <v>27.8</v>
      </c>
      <c r="H15" s="102" t="s">
        <v>138</v>
      </c>
      <c r="I15" s="102" t="s">
        <v>137</v>
      </c>
      <c r="J15" s="102" t="s">
        <v>136</v>
      </c>
      <c r="K15" s="102">
        <v>4.3</v>
      </c>
      <c r="L15" s="102">
        <v>1.9</v>
      </c>
      <c r="M15" s="102">
        <v>6.2</v>
      </c>
      <c r="N15" s="102">
        <v>6.1</v>
      </c>
      <c r="O15" s="102">
        <v>3.9</v>
      </c>
      <c r="P15" s="102">
        <v>2.2000000000000002</v>
      </c>
      <c r="Q15" s="102">
        <v>5.0999999999999996</v>
      </c>
      <c r="R15" s="102">
        <v>6.2</v>
      </c>
      <c r="S15" s="102">
        <v>5.9</v>
      </c>
      <c r="T15" s="102">
        <v>5</v>
      </c>
      <c r="U15" s="102">
        <v>4</v>
      </c>
      <c r="V15" s="102">
        <v>2.8</v>
      </c>
      <c r="W15" s="102">
        <v>2</v>
      </c>
      <c r="X15" s="102">
        <v>1.9</v>
      </c>
      <c r="Y15" s="102">
        <v>2.6</v>
      </c>
      <c r="Z15" s="102">
        <v>3.9</v>
      </c>
      <c r="AA15" s="102">
        <v>5.5</v>
      </c>
      <c r="AB15" s="102">
        <v>6</v>
      </c>
      <c r="AC15" s="102">
        <v>6.1</v>
      </c>
    </row>
    <row r="16" spans="1:29" s="102" customFormat="1" x14ac:dyDescent="0.25">
      <c r="A16" s="102" t="s">
        <v>139</v>
      </c>
      <c r="B16" s="102" t="s">
        <v>219</v>
      </c>
      <c r="C16" s="102">
        <v>52.5</v>
      </c>
      <c r="D16" s="102">
        <v>4</v>
      </c>
      <c r="E16" s="102" t="s">
        <v>226</v>
      </c>
      <c r="F16" s="102">
        <v>2520</v>
      </c>
      <c r="G16" s="102">
        <v>35.5</v>
      </c>
      <c r="H16" s="102" t="s">
        <v>138</v>
      </c>
      <c r="I16" s="102" t="s">
        <v>137</v>
      </c>
      <c r="J16" s="102" t="s">
        <v>136</v>
      </c>
      <c r="K16" s="102">
        <v>3.9</v>
      </c>
      <c r="L16" s="102">
        <v>1.3</v>
      </c>
      <c r="M16" s="102">
        <v>6</v>
      </c>
      <c r="N16" s="102">
        <v>5.4</v>
      </c>
      <c r="O16" s="102">
        <v>3.3</v>
      </c>
      <c r="P16" s="102">
        <v>1.5</v>
      </c>
      <c r="Q16" s="102">
        <v>5.2</v>
      </c>
      <c r="R16" s="102">
        <v>5.7</v>
      </c>
      <c r="S16" s="102">
        <v>4.8</v>
      </c>
      <c r="T16" s="102">
        <v>4.0999999999999996</v>
      </c>
      <c r="U16" s="102">
        <v>3.3</v>
      </c>
      <c r="V16" s="102">
        <v>2.5</v>
      </c>
      <c r="W16" s="102">
        <v>1.3</v>
      </c>
      <c r="X16" s="102">
        <v>1.3</v>
      </c>
      <c r="Y16" s="102">
        <v>1.9</v>
      </c>
      <c r="Z16" s="102">
        <v>4.0999999999999996</v>
      </c>
      <c r="AA16" s="102">
        <v>5.4</v>
      </c>
      <c r="AB16" s="102">
        <v>6</v>
      </c>
      <c r="AC16" s="102">
        <v>5.8</v>
      </c>
    </row>
    <row r="17" spans="1:29" s="102" customFormat="1" x14ac:dyDescent="0.25">
      <c r="A17" s="102" t="s">
        <v>227</v>
      </c>
      <c r="B17" s="102" t="s">
        <v>220</v>
      </c>
      <c r="C17" s="102">
        <v>39.700000000000003</v>
      </c>
      <c r="D17" s="102">
        <v>-74.900000000000006</v>
      </c>
      <c r="E17" s="103" t="s">
        <v>225</v>
      </c>
      <c r="F17" s="103">
        <v>280</v>
      </c>
      <c r="G17" s="102">
        <v>13.7</v>
      </c>
      <c r="H17" s="102" t="s">
        <v>138</v>
      </c>
      <c r="I17" s="102" t="s">
        <v>137</v>
      </c>
      <c r="J17" s="102" t="s">
        <v>136</v>
      </c>
      <c r="K17" s="102">
        <v>3.6</v>
      </c>
      <c r="L17" s="102">
        <v>2.5</v>
      </c>
      <c r="M17" s="102">
        <v>4.9000000000000004</v>
      </c>
      <c r="N17" s="102">
        <v>3.7</v>
      </c>
      <c r="O17" s="102">
        <v>3.7</v>
      </c>
      <c r="P17" s="102">
        <v>4.0999999999999996</v>
      </c>
      <c r="Q17" s="102">
        <v>3</v>
      </c>
      <c r="R17" s="102">
        <v>3.6</v>
      </c>
      <c r="S17" s="102">
        <v>3.7</v>
      </c>
      <c r="T17" s="102">
        <v>3.9</v>
      </c>
      <c r="U17" s="102">
        <v>3.7</v>
      </c>
      <c r="V17" s="102">
        <v>3.6</v>
      </c>
      <c r="W17" s="102">
        <v>3.8</v>
      </c>
      <c r="X17" s="102">
        <v>4.5</v>
      </c>
      <c r="Y17" s="102">
        <v>3.9</v>
      </c>
      <c r="Z17" s="102">
        <v>2.9</v>
      </c>
      <c r="AA17" s="102">
        <v>2.9</v>
      </c>
      <c r="AB17" s="102">
        <v>3.3</v>
      </c>
      <c r="AC17" s="102">
        <v>3.7</v>
      </c>
    </row>
    <row r="18" spans="1:29" s="102" customFormat="1" x14ac:dyDescent="0.25">
      <c r="A18" s="102" t="s">
        <v>144</v>
      </c>
      <c r="B18" s="102" t="s">
        <v>220</v>
      </c>
      <c r="C18" s="102">
        <v>38.299999999999997</v>
      </c>
      <c r="D18" s="102">
        <v>-56.3</v>
      </c>
      <c r="E18" s="102" t="s">
        <v>226</v>
      </c>
      <c r="F18" s="102">
        <v>280</v>
      </c>
      <c r="G18" s="102">
        <v>17.600000000000001</v>
      </c>
      <c r="H18" s="102" t="s">
        <v>138</v>
      </c>
      <c r="I18" s="102" t="s">
        <v>137</v>
      </c>
      <c r="J18" s="102" t="s">
        <v>136</v>
      </c>
      <c r="K18" s="102">
        <v>4.5999999999999996</v>
      </c>
      <c r="L18" s="102">
        <v>3.3</v>
      </c>
      <c r="M18" s="102">
        <v>5.8</v>
      </c>
      <c r="N18" s="102">
        <v>5.4</v>
      </c>
      <c r="O18" s="102">
        <v>4.5999999999999996</v>
      </c>
      <c r="P18" s="102">
        <v>4.5</v>
      </c>
      <c r="Q18" s="102">
        <v>4.2</v>
      </c>
      <c r="R18" s="102">
        <v>5.5</v>
      </c>
      <c r="S18" s="102">
        <v>5.2</v>
      </c>
      <c r="T18" s="102">
        <v>4.9000000000000004</v>
      </c>
      <c r="U18" s="102">
        <v>4.7</v>
      </c>
      <c r="V18" s="102">
        <v>4.3</v>
      </c>
      <c r="W18" s="102">
        <v>4.0999999999999996</v>
      </c>
      <c r="X18" s="102">
        <v>4.5999999999999996</v>
      </c>
      <c r="Y18" s="102">
        <v>4.8</v>
      </c>
      <c r="Z18" s="102">
        <v>3.7</v>
      </c>
      <c r="AA18" s="102">
        <v>3.8</v>
      </c>
      <c r="AB18" s="102">
        <v>5</v>
      </c>
      <c r="AC18" s="102">
        <v>5.4</v>
      </c>
    </row>
    <row r="19" spans="1:29" s="102" customFormat="1" x14ac:dyDescent="0.25">
      <c r="A19" s="102" t="s">
        <v>143</v>
      </c>
      <c r="B19" s="102" t="s">
        <v>220</v>
      </c>
      <c r="C19" s="102">
        <v>37.6</v>
      </c>
      <c r="D19" s="102">
        <v>-54.4</v>
      </c>
      <c r="E19" s="102" t="s">
        <v>226</v>
      </c>
      <c r="F19" s="102">
        <v>560</v>
      </c>
      <c r="G19" s="102">
        <v>21.4</v>
      </c>
      <c r="H19" s="102" t="s">
        <v>138</v>
      </c>
      <c r="I19" s="102" t="s">
        <v>137</v>
      </c>
      <c r="J19" s="102" t="s">
        <v>136</v>
      </c>
      <c r="K19" s="102">
        <v>5.2</v>
      </c>
      <c r="L19" s="102">
        <v>3.3</v>
      </c>
      <c r="M19" s="102">
        <v>7</v>
      </c>
      <c r="N19" s="102">
        <v>6.5</v>
      </c>
      <c r="O19" s="102">
        <v>4.8</v>
      </c>
      <c r="P19" s="102">
        <v>4.5999999999999996</v>
      </c>
      <c r="Q19" s="102">
        <v>5</v>
      </c>
      <c r="R19" s="102">
        <v>6.4</v>
      </c>
      <c r="S19" s="102">
        <v>6.1</v>
      </c>
      <c r="T19" s="102">
        <v>5.6</v>
      </c>
      <c r="U19" s="102">
        <v>4.8</v>
      </c>
      <c r="V19" s="102">
        <v>4</v>
      </c>
      <c r="W19" s="102">
        <v>4.3</v>
      </c>
      <c r="X19" s="102">
        <v>4.7</v>
      </c>
      <c r="Y19" s="102">
        <v>4.8</v>
      </c>
      <c r="Z19" s="102">
        <v>3.7</v>
      </c>
      <c r="AA19" s="102">
        <v>4.5999999999999996</v>
      </c>
      <c r="AB19" s="102">
        <v>6.6</v>
      </c>
      <c r="AC19" s="102">
        <v>6.8</v>
      </c>
    </row>
    <row r="20" spans="1:29" s="102" customFormat="1" x14ac:dyDescent="0.25">
      <c r="A20" s="102" t="s">
        <v>142</v>
      </c>
      <c r="B20" s="102" t="s">
        <v>220</v>
      </c>
      <c r="C20" s="102">
        <v>38.299999999999997</v>
      </c>
      <c r="D20" s="102">
        <v>-56.3</v>
      </c>
      <c r="E20" s="102" t="s">
        <v>226</v>
      </c>
      <c r="F20" s="102">
        <v>840</v>
      </c>
      <c r="G20" s="102">
        <v>25</v>
      </c>
      <c r="H20" s="102" t="s">
        <v>138</v>
      </c>
      <c r="I20" s="102" t="s">
        <v>137</v>
      </c>
      <c r="J20" s="102" t="s">
        <v>136</v>
      </c>
      <c r="K20" s="102">
        <v>5.3</v>
      </c>
      <c r="L20" s="102">
        <v>3.7</v>
      </c>
      <c r="M20" s="102">
        <v>6.9</v>
      </c>
      <c r="N20" s="102">
        <v>5.9</v>
      </c>
      <c r="O20" s="102">
        <v>4.9000000000000004</v>
      </c>
      <c r="P20" s="102">
        <v>5.3</v>
      </c>
      <c r="Q20" s="102">
        <v>5.0999999999999996</v>
      </c>
      <c r="R20" s="102">
        <v>5.9</v>
      </c>
      <c r="S20" s="102">
        <v>5.2</v>
      </c>
      <c r="T20" s="102">
        <v>5.0999999999999996</v>
      </c>
      <c r="U20" s="102">
        <v>4.8</v>
      </c>
      <c r="V20" s="102">
        <v>4.7</v>
      </c>
      <c r="W20" s="102">
        <v>5</v>
      </c>
      <c r="X20" s="102">
        <v>5.5</v>
      </c>
      <c r="Y20" s="102">
        <v>5.4</v>
      </c>
      <c r="Z20" s="102">
        <v>4.4000000000000004</v>
      </c>
      <c r="AA20" s="102">
        <v>4.8</v>
      </c>
      <c r="AB20" s="102">
        <v>6.1</v>
      </c>
      <c r="AC20" s="102">
        <v>6.4</v>
      </c>
    </row>
    <row r="21" spans="1:29" s="102" customFormat="1" x14ac:dyDescent="0.25">
      <c r="A21" s="102" t="s">
        <v>141</v>
      </c>
      <c r="B21" s="102" t="s">
        <v>220</v>
      </c>
      <c r="C21" s="102">
        <v>37.200000000000003</v>
      </c>
      <c r="D21" s="102">
        <v>-53.1</v>
      </c>
      <c r="E21" s="102" t="s">
        <v>226</v>
      </c>
      <c r="F21" s="102">
        <v>1120</v>
      </c>
      <c r="G21" s="102">
        <v>26.2</v>
      </c>
      <c r="H21" s="102" t="s">
        <v>138</v>
      </c>
      <c r="I21" s="102" t="s">
        <v>137</v>
      </c>
      <c r="J21" s="102" t="s">
        <v>136</v>
      </c>
      <c r="K21" s="102">
        <v>4.9000000000000004</v>
      </c>
      <c r="L21" s="102">
        <v>2.8</v>
      </c>
      <c r="M21" s="102">
        <v>7.1</v>
      </c>
      <c r="N21" s="102">
        <v>5.8</v>
      </c>
      <c r="O21" s="102">
        <v>4</v>
      </c>
      <c r="P21" s="102">
        <v>4.8</v>
      </c>
      <c r="Q21" s="102">
        <v>5.0999999999999996</v>
      </c>
      <c r="R21" s="102">
        <v>5.7</v>
      </c>
      <c r="S21" s="102">
        <v>4.8</v>
      </c>
      <c r="T21" s="102">
        <v>4.4000000000000004</v>
      </c>
      <c r="U21" s="102">
        <v>3.9</v>
      </c>
      <c r="V21" s="102">
        <v>3.6</v>
      </c>
      <c r="W21" s="102">
        <v>4.0999999999999996</v>
      </c>
      <c r="X21" s="102">
        <v>4.9000000000000004</v>
      </c>
      <c r="Y21" s="102">
        <v>5.2</v>
      </c>
      <c r="Z21" s="102">
        <v>4.0999999999999996</v>
      </c>
      <c r="AA21" s="102">
        <v>4.7</v>
      </c>
      <c r="AB21" s="102">
        <v>6.5</v>
      </c>
      <c r="AC21" s="102">
        <v>6.8</v>
      </c>
    </row>
    <row r="22" spans="1:29" s="102" customFormat="1" x14ac:dyDescent="0.25">
      <c r="A22" s="102" t="s">
        <v>140</v>
      </c>
      <c r="B22" s="102" t="s">
        <v>220</v>
      </c>
      <c r="C22" s="102">
        <v>38.299999999999997</v>
      </c>
      <c r="D22" s="102">
        <v>-56.3</v>
      </c>
      <c r="E22" s="102" t="s">
        <v>226</v>
      </c>
      <c r="F22" s="102">
        <v>1680</v>
      </c>
      <c r="G22" s="102">
        <v>27.8</v>
      </c>
      <c r="H22" s="102" t="s">
        <v>138</v>
      </c>
      <c r="I22" s="102" t="s">
        <v>137</v>
      </c>
      <c r="J22" s="102" t="s">
        <v>136</v>
      </c>
      <c r="K22" s="102">
        <v>5.7</v>
      </c>
      <c r="L22" s="102">
        <v>3.7</v>
      </c>
      <c r="M22" s="102">
        <v>7.6</v>
      </c>
      <c r="N22" s="102">
        <v>6.9</v>
      </c>
      <c r="O22" s="102">
        <v>5.0999999999999996</v>
      </c>
      <c r="P22" s="102">
        <v>5.3</v>
      </c>
      <c r="Q22" s="102">
        <v>5.4</v>
      </c>
      <c r="R22" s="102">
        <v>6.9</v>
      </c>
      <c r="S22" s="102">
        <v>6.3</v>
      </c>
      <c r="T22" s="102">
        <v>5.5</v>
      </c>
      <c r="U22" s="102">
        <v>5</v>
      </c>
      <c r="V22" s="102">
        <v>4.7</v>
      </c>
      <c r="W22" s="102">
        <v>5.0999999999999996</v>
      </c>
      <c r="X22" s="102">
        <v>5.4</v>
      </c>
      <c r="Y22" s="102">
        <v>5.4</v>
      </c>
      <c r="Z22" s="102">
        <v>4.8</v>
      </c>
      <c r="AA22" s="102">
        <v>5</v>
      </c>
      <c r="AB22" s="102">
        <v>6.5</v>
      </c>
      <c r="AC22" s="102">
        <v>7.5</v>
      </c>
    </row>
    <row r="23" spans="1:29" s="102" customFormat="1" x14ac:dyDescent="0.25">
      <c r="A23" s="102" t="s">
        <v>139</v>
      </c>
      <c r="B23" s="102" t="s">
        <v>220</v>
      </c>
      <c r="C23" s="102">
        <v>38.299999999999997</v>
      </c>
      <c r="D23" s="102">
        <v>-56.3</v>
      </c>
      <c r="E23" s="102" t="s">
        <v>226</v>
      </c>
      <c r="F23" s="102">
        <v>2520</v>
      </c>
      <c r="G23" s="102">
        <v>35.5</v>
      </c>
      <c r="H23" s="102" t="s">
        <v>138</v>
      </c>
      <c r="I23" s="102" t="s">
        <v>137</v>
      </c>
      <c r="J23" s="102" t="s">
        <v>136</v>
      </c>
      <c r="K23" s="102">
        <v>6.4</v>
      </c>
      <c r="L23" s="102">
        <v>4.5999999999999996</v>
      </c>
      <c r="M23" s="102">
        <v>8.1</v>
      </c>
      <c r="N23" s="102">
        <v>7.3</v>
      </c>
      <c r="O23" s="102">
        <v>5.4</v>
      </c>
      <c r="P23" s="102">
        <v>5.5</v>
      </c>
      <c r="Q23" s="102">
        <v>7.2</v>
      </c>
      <c r="R23" s="102">
        <v>7</v>
      </c>
      <c r="S23" s="102">
        <v>7</v>
      </c>
      <c r="T23" s="102">
        <v>6.2</v>
      </c>
      <c r="U23" s="102">
        <v>5.5</v>
      </c>
      <c r="V23" s="102">
        <v>4.5999999999999996</v>
      </c>
      <c r="W23" s="102">
        <v>5.5</v>
      </c>
      <c r="X23" s="102">
        <v>5.4</v>
      </c>
      <c r="Y23" s="102">
        <v>5.7</v>
      </c>
      <c r="Z23" s="102">
        <v>6.1</v>
      </c>
      <c r="AA23" s="102">
        <v>7.4</v>
      </c>
      <c r="AB23" s="102">
        <v>8.1</v>
      </c>
      <c r="AC23" s="102">
        <v>7.9</v>
      </c>
    </row>
    <row r="24" spans="1:29" s="102" customFormat="1" x14ac:dyDescent="0.25">
      <c r="A24" s="102" t="s">
        <v>227</v>
      </c>
      <c r="B24" s="102" t="s">
        <v>221</v>
      </c>
      <c r="C24" s="102">
        <v>87.9</v>
      </c>
      <c r="D24" s="102">
        <v>136.19999999999999</v>
      </c>
      <c r="E24" s="103" t="s">
        <v>225</v>
      </c>
      <c r="F24" s="103">
        <v>280</v>
      </c>
      <c r="G24" s="102">
        <v>13.7</v>
      </c>
      <c r="H24" s="102" t="s">
        <v>138</v>
      </c>
      <c r="I24" s="102" t="s">
        <v>137</v>
      </c>
      <c r="J24" s="102" t="s">
        <v>136</v>
      </c>
      <c r="K24" s="102">
        <v>0.5</v>
      </c>
      <c r="L24" s="102">
        <v>0.3</v>
      </c>
      <c r="M24" s="102">
        <v>1</v>
      </c>
      <c r="N24" s="102">
        <v>0.3</v>
      </c>
      <c r="O24" s="102">
        <v>0.3</v>
      </c>
      <c r="P24" s="102">
        <v>0.8</v>
      </c>
      <c r="Q24" s="102">
        <v>0.6</v>
      </c>
      <c r="R24" s="102">
        <v>0.3</v>
      </c>
      <c r="S24" s="102">
        <v>0.3</v>
      </c>
      <c r="T24" s="102">
        <v>0.3</v>
      </c>
      <c r="U24" s="102">
        <v>0.3</v>
      </c>
      <c r="V24" s="102">
        <v>0.4</v>
      </c>
      <c r="W24" s="102">
        <v>0.7</v>
      </c>
      <c r="X24" s="102">
        <v>0.9</v>
      </c>
      <c r="Y24" s="102">
        <v>1</v>
      </c>
      <c r="Z24" s="102">
        <v>0.8</v>
      </c>
      <c r="AA24" s="102">
        <v>0.6</v>
      </c>
      <c r="AB24" s="102">
        <v>0.4</v>
      </c>
      <c r="AC24" s="102">
        <v>0.3</v>
      </c>
    </row>
    <row r="25" spans="1:29" s="102" customFormat="1" x14ac:dyDescent="0.25">
      <c r="A25" s="102" t="s">
        <v>144</v>
      </c>
      <c r="B25" s="102" t="s">
        <v>221</v>
      </c>
      <c r="C25" s="102">
        <v>82.9</v>
      </c>
      <c r="D25" s="102">
        <v>29.5</v>
      </c>
      <c r="E25" s="102" t="s">
        <v>226</v>
      </c>
      <c r="F25" s="102">
        <v>280</v>
      </c>
      <c r="G25" s="102">
        <v>17.600000000000001</v>
      </c>
      <c r="H25" s="102" t="s">
        <v>138</v>
      </c>
      <c r="I25" s="102" t="s">
        <v>137</v>
      </c>
      <c r="J25" s="102" t="s">
        <v>136</v>
      </c>
      <c r="K25" s="102">
        <v>0.7</v>
      </c>
      <c r="L25" s="102">
        <v>0.4</v>
      </c>
      <c r="M25" s="102">
        <v>1.2</v>
      </c>
      <c r="N25" s="102">
        <v>0.4</v>
      </c>
      <c r="O25" s="102">
        <v>0.5</v>
      </c>
      <c r="P25" s="102">
        <v>1</v>
      </c>
      <c r="Q25" s="102">
        <v>0.9</v>
      </c>
      <c r="R25" s="102">
        <v>0.4</v>
      </c>
      <c r="S25" s="102">
        <v>0.4</v>
      </c>
      <c r="T25" s="102">
        <v>0.4</v>
      </c>
      <c r="U25" s="102">
        <v>0.5</v>
      </c>
      <c r="V25" s="102">
        <v>0.6</v>
      </c>
      <c r="W25" s="102">
        <v>0.8</v>
      </c>
      <c r="X25" s="102">
        <v>1</v>
      </c>
      <c r="Y25" s="102">
        <v>1.2</v>
      </c>
      <c r="Z25" s="102">
        <v>1.1000000000000001</v>
      </c>
      <c r="AA25" s="102">
        <v>0.9</v>
      </c>
      <c r="AB25" s="102">
        <v>0.6</v>
      </c>
      <c r="AC25" s="102">
        <v>0.4</v>
      </c>
    </row>
    <row r="26" spans="1:29" s="102" customFormat="1" x14ac:dyDescent="0.25">
      <c r="A26" s="102" t="s">
        <v>143</v>
      </c>
      <c r="B26" s="102" t="s">
        <v>221</v>
      </c>
      <c r="C26" s="102">
        <v>81.7</v>
      </c>
      <c r="D26" s="102">
        <v>28.9</v>
      </c>
      <c r="E26" s="102" t="s">
        <v>226</v>
      </c>
      <c r="F26" s="102">
        <v>560</v>
      </c>
      <c r="G26" s="102">
        <v>21.4</v>
      </c>
      <c r="H26" s="102" t="s">
        <v>138</v>
      </c>
      <c r="I26" s="102" t="s">
        <v>137</v>
      </c>
      <c r="J26" s="102" t="s">
        <v>136</v>
      </c>
      <c r="K26" s="102">
        <v>1.1000000000000001</v>
      </c>
      <c r="L26" s="102">
        <v>0.7</v>
      </c>
      <c r="M26" s="102">
        <v>1.8</v>
      </c>
      <c r="N26" s="102">
        <v>0.8</v>
      </c>
      <c r="O26" s="102">
        <v>0.8</v>
      </c>
      <c r="P26" s="102">
        <v>1.2</v>
      </c>
      <c r="Q26" s="102">
        <v>1.5</v>
      </c>
      <c r="R26" s="102">
        <v>0.8</v>
      </c>
      <c r="S26" s="102">
        <v>0.8</v>
      </c>
      <c r="T26" s="102">
        <v>0.8</v>
      </c>
      <c r="U26" s="102">
        <v>0.8</v>
      </c>
      <c r="V26" s="102">
        <v>0.9</v>
      </c>
      <c r="W26" s="102">
        <v>0.9</v>
      </c>
      <c r="X26" s="102">
        <v>1.2</v>
      </c>
      <c r="Y26" s="102">
        <v>1.7</v>
      </c>
      <c r="Z26" s="102">
        <v>1.7</v>
      </c>
      <c r="AA26" s="102">
        <v>1.5</v>
      </c>
      <c r="AB26" s="102">
        <v>1.2</v>
      </c>
      <c r="AC26" s="102">
        <v>1</v>
      </c>
    </row>
    <row r="27" spans="1:29" s="102" customFormat="1" x14ac:dyDescent="0.25">
      <c r="A27" s="102" t="s">
        <v>142</v>
      </c>
      <c r="B27" s="102" t="s">
        <v>221</v>
      </c>
      <c r="C27" s="102">
        <v>82.9</v>
      </c>
      <c r="D27" s="102">
        <v>29.5</v>
      </c>
      <c r="E27" s="102" t="s">
        <v>226</v>
      </c>
      <c r="F27" s="102">
        <v>840</v>
      </c>
      <c r="G27" s="102">
        <v>25</v>
      </c>
      <c r="H27" s="102" t="s">
        <v>138</v>
      </c>
      <c r="I27" s="102" t="s">
        <v>137</v>
      </c>
      <c r="J27" s="102" t="s">
        <v>136</v>
      </c>
      <c r="K27" s="102">
        <v>1.4</v>
      </c>
      <c r="L27" s="102">
        <v>0.8</v>
      </c>
      <c r="M27" s="102">
        <v>2.1</v>
      </c>
      <c r="N27" s="102">
        <v>1.3</v>
      </c>
      <c r="O27" s="102">
        <v>1</v>
      </c>
      <c r="P27" s="102">
        <v>1.4</v>
      </c>
      <c r="Q27" s="102">
        <v>1.9</v>
      </c>
      <c r="R27" s="102">
        <v>1.3</v>
      </c>
      <c r="S27" s="102">
        <v>1.2</v>
      </c>
      <c r="T27" s="102">
        <v>1</v>
      </c>
      <c r="U27" s="102">
        <v>1</v>
      </c>
      <c r="V27" s="102">
        <v>1</v>
      </c>
      <c r="W27" s="102">
        <v>1</v>
      </c>
      <c r="X27" s="102">
        <v>1.3</v>
      </c>
      <c r="Y27" s="102">
        <v>1.9</v>
      </c>
      <c r="Z27" s="102">
        <v>2.1</v>
      </c>
      <c r="AA27" s="102">
        <v>1.9</v>
      </c>
      <c r="AB27" s="102">
        <v>1.6</v>
      </c>
      <c r="AC27" s="102">
        <v>1.4</v>
      </c>
    </row>
    <row r="28" spans="1:29" s="102" customFormat="1" x14ac:dyDescent="0.25">
      <c r="A28" s="102" t="s">
        <v>141</v>
      </c>
      <c r="B28" s="102" t="s">
        <v>221</v>
      </c>
      <c r="C28" s="102">
        <v>80.900000000000006</v>
      </c>
      <c r="D28" s="102">
        <v>28.4</v>
      </c>
      <c r="E28" s="102" t="s">
        <v>226</v>
      </c>
      <c r="F28" s="102">
        <v>1120</v>
      </c>
      <c r="G28" s="102">
        <v>26.2</v>
      </c>
      <c r="H28" s="102" t="s">
        <v>138</v>
      </c>
      <c r="I28" s="102" t="s">
        <v>137</v>
      </c>
      <c r="J28" s="102" t="s">
        <v>136</v>
      </c>
      <c r="K28" s="102">
        <v>1.6</v>
      </c>
      <c r="L28" s="102">
        <v>0.9</v>
      </c>
      <c r="M28" s="102">
        <v>2.2999999999999998</v>
      </c>
      <c r="N28" s="102">
        <v>1.5</v>
      </c>
      <c r="O28" s="102">
        <v>1.2</v>
      </c>
      <c r="P28" s="102">
        <v>1.5</v>
      </c>
      <c r="Q28" s="102">
        <v>2</v>
      </c>
      <c r="R28" s="102">
        <v>1.5</v>
      </c>
      <c r="S28" s="102">
        <v>1.5</v>
      </c>
      <c r="T28" s="102">
        <v>1.4</v>
      </c>
      <c r="U28" s="102">
        <v>1.2</v>
      </c>
      <c r="V28" s="102">
        <v>1</v>
      </c>
      <c r="W28" s="102">
        <v>1</v>
      </c>
      <c r="X28" s="102">
        <v>1.4</v>
      </c>
      <c r="Y28" s="102">
        <v>2.1</v>
      </c>
      <c r="Z28" s="102">
        <v>2.2999999999999998</v>
      </c>
      <c r="AA28" s="102">
        <v>2.1</v>
      </c>
      <c r="AB28" s="102">
        <v>1.8</v>
      </c>
      <c r="AC28" s="102">
        <v>1.5</v>
      </c>
    </row>
    <row r="29" spans="1:29" s="102" customFormat="1" x14ac:dyDescent="0.25">
      <c r="A29" s="102" t="s">
        <v>140</v>
      </c>
      <c r="B29" s="102" t="s">
        <v>221</v>
      </c>
      <c r="C29" s="102">
        <v>82.9</v>
      </c>
      <c r="D29" s="102">
        <v>29.5</v>
      </c>
      <c r="E29" s="102" t="s">
        <v>226</v>
      </c>
      <c r="F29" s="102">
        <v>1680</v>
      </c>
      <c r="G29" s="102">
        <v>27.8</v>
      </c>
      <c r="H29" s="102" t="s">
        <v>138</v>
      </c>
      <c r="I29" s="102" t="s">
        <v>137</v>
      </c>
      <c r="J29" s="102" t="s">
        <v>136</v>
      </c>
      <c r="K29" s="102">
        <v>1.7</v>
      </c>
      <c r="L29" s="102">
        <v>0.8</v>
      </c>
      <c r="M29" s="102">
        <v>2.6</v>
      </c>
      <c r="N29" s="102">
        <v>1.8</v>
      </c>
      <c r="O29" s="102">
        <v>1.3</v>
      </c>
      <c r="P29" s="102">
        <v>1.4</v>
      </c>
      <c r="Q29" s="102">
        <v>2.2999999999999998</v>
      </c>
      <c r="R29" s="102">
        <v>1.7</v>
      </c>
      <c r="S29" s="102">
        <v>1.6</v>
      </c>
      <c r="T29" s="102">
        <v>1.5</v>
      </c>
      <c r="U29" s="102">
        <v>1.4</v>
      </c>
      <c r="V29" s="102">
        <v>1.1000000000000001</v>
      </c>
      <c r="W29" s="102">
        <v>0.9</v>
      </c>
      <c r="X29" s="102">
        <v>1.2</v>
      </c>
      <c r="Y29" s="102">
        <v>2</v>
      </c>
      <c r="Z29" s="102">
        <v>2.5</v>
      </c>
      <c r="AA29" s="102">
        <v>2.2999999999999998</v>
      </c>
      <c r="AB29" s="102">
        <v>2</v>
      </c>
      <c r="AC29" s="102">
        <v>1.8</v>
      </c>
    </row>
    <row r="30" spans="1:29" s="102" customFormat="1" x14ac:dyDescent="0.25">
      <c r="A30" s="102" t="s">
        <v>139</v>
      </c>
      <c r="B30" s="102" t="s">
        <v>221</v>
      </c>
      <c r="C30" s="102">
        <v>82.9</v>
      </c>
      <c r="D30" s="102">
        <v>29.5</v>
      </c>
      <c r="E30" s="102" t="s">
        <v>226</v>
      </c>
      <c r="F30" s="102">
        <v>2520</v>
      </c>
      <c r="G30" s="102">
        <v>35.5</v>
      </c>
      <c r="H30" s="102" t="s">
        <v>138</v>
      </c>
      <c r="I30" s="102" t="s">
        <v>137</v>
      </c>
      <c r="J30" s="102" t="s">
        <v>136</v>
      </c>
      <c r="K30" s="102">
        <v>2.9</v>
      </c>
      <c r="L30" s="102">
        <v>1</v>
      </c>
      <c r="M30" s="102">
        <v>4.0999999999999996</v>
      </c>
      <c r="N30" s="102">
        <v>3.6</v>
      </c>
      <c r="O30" s="102">
        <v>2.5</v>
      </c>
      <c r="P30" s="102">
        <v>1.7</v>
      </c>
      <c r="Q30" s="102">
        <v>3.8</v>
      </c>
      <c r="R30" s="102">
        <v>3.6</v>
      </c>
      <c r="S30" s="102">
        <v>3.5</v>
      </c>
      <c r="T30" s="102">
        <v>3.3</v>
      </c>
      <c r="U30" s="102">
        <v>2.5</v>
      </c>
      <c r="V30" s="102">
        <v>1.6</v>
      </c>
      <c r="W30" s="102">
        <v>1</v>
      </c>
      <c r="X30" s="102">
        <v>1.5</v>
      </c>
      <c r="Y30" s="102">
        <v>2.7</v>
      </c>
      <c r="Z30" s="102">
        <v>3.8</v>
      </c>
      <c r="AA30" s="102">
        <v>4.0999999999999996</v>
      </c>
      <c r="AB30" s="102">
        <v>3.6</v>
      </c>
      <c r="AC30" s="102">
        <v>3.6</v>
      </c>
    </row>
    <row r="31" spans="1:29" s="102" customFormat="1" x14ac:dyDescent="0.25">
      <c r="A31" s="102" t="s">
        <v>227</v>
      </c>
      <c r="B31" s="102" t="s">
        <v>222</v>
      </c>
      <c r="C31" s="102">
        <v>-43.6</v>
      </c>
      <c r="D31" s="102">
        <v>149.6</v>
      </c>
      <c r="E31" s="103" t="s">
        <v>225</v>
      </c>
      <c r="F31" s="103">
        <v>280</v>
      </c>
      <c r="G31" s="102">
        <v>13.7</v>
      </c>
      <c r="H31" s="102" t="s">
        <v>138</v>
      </c>
      <c r="I31" s="102" t="s">
        <v>137</v>
      </c>
      <c r="J31" s="102" t="s">
        <v>136</v>
      </c>
      <c r="K31" s="102">
        <v>2.7</v>
      </c>
      <c r="L31" s="102">
        <v>2</v>
      </c>
      <c r="M31" s="102">
        <v>3.5</v>
      </c>
      <c r="N31" s="102">
        <v>2.2000000000000002</v>
      </c>
      <c r="O31" s="102">
        <v>2.6</v>
      </c>
      <c r="P31" s="102">
        <v>3.4</v>
      </c>
      <c r="Q31" s="102">
        <v>2.7</v>
      </c>
      <c r="R31" s="102">
        <v>2.2000000000000002</v>
      </c>
      <c r="S31" s="102">
        <v>2.2000000000000002</v>
      </c>
      <c r="T31" s="102">
        <v>2.2999999999999998</v>
      </c>
      <c r="U31" s="102">
        <v>2.6</v>
      </c>
      <c r="V31" s="102">
        <v>3</v>
      </c>
      <c r="W31" s="102">
        <v>3.4</v>
      </c>
      <c r="X31" s="102">
        <v>3.4</v>
      </c>
      <c r="Y31" s="102">
        <v>3.4</v>
      </c>
      <c r="Z31" s="102">
        <v>3.1</v>
      </c>
      <c r="AA31" s="102">
        <v>2.6</v>
      </c>
      <c r="AB31" s="102">
        <v>2.2999999999999998</v>
      </c>
      <c r="AC31" s="102">
        <v>2.2000000000000002</v>
      </c>
    </row>
    <row r="32" spans="1:29" s="102" customFormat="1" x14ac:dyDescent="0.25">
      <c r="A32" s="102" t="s">
        <v>144</v>
      </c>
      <c r="B32" s="102" t="s">
        <v>222</v>
      </c>
      <c r="C32" s="102">
        <v>-64</v>
      </c>
      <c r="D32" s="102">
        <v>158.6</v>
      </c>
      <c r="E32" s="102" t="s">
        <v>226</v>
      </c>
      <c r="F32" s="102">
        <v>280</v>
      </c>
      <c r="G32" s="102">
        <v>17.600000000000001</v>
      </c>
      <c r="H32" s="102" t="s">
        <v>138</v>
      </c>
      <c r="I32" s="102" t="s">
        <v>137</v>
      </c>
      <c r="J32" s="102" t="s">
        <v>136</v>
      </c>
      <c r="K32" s="102">
        <v>1.6</v>
      </c>
      <c r="L32" s="102">
        <v>1.1000000000000001</v>
      </c>
      <c r="M32" s="102">
        <v>2.1</v>
      </c>
      <c r="N32" s="102">
        <v>1.4</v>
      </c>
      <c r="O32" s="102">
        <v>1.9</v>
      </c>
      <c r="P32" s="102">
        <v>1.7</v>
      </c>
      <c r="Q32" s="102">
        <v>1.4</v>
      </c>
      <c r="R32" s="102">
        <v>1.3</v>
      </c>
      <c r="S32" s="102">
        <v>1.8</v>
      </c>
      <c r="T32" s="102">
        <v>2</v>
      </c>
      <c r="U32" s="102">
        <v>1.9</v>
      </c>
      <c r="V32" s="102">
        <v>1.8</v>
      </c>
      <c r="W32" s="102">
        <v>1.8</v>
      </c>
      <c r="X32" s="102">
        <v>1.6</v>
      </c>
      <c r="Y32" s="102">
        <v>1.6</v>
      </c>
      <c r="Z32" s="102">
        <v>1.5</v>
      </c>
      <c r="AA32" s="102">
        <v>1.4</v>
      </c>
      <c r="AB32" s="102">
        <v>1.4</v>
      </c>
      <c r="AC32" s="102">
        <v>1.2</v>
      </c>
    </row>
    <row r="33" spans="1:29" s="102" customFormat="1" x14ac:dyDescent="0.25">
      <c r="A33" s="102" t="s">
        <v>143</v>
      </c>
      <c r="B33" s="102" t="s">
        <v>222</v>
      </c>
      <c r="C33" s="102">
        <v>-62.9</v>
      </c>
      <c r="D33" s="102">
        <v>160.69999999999999</v>
      </c>
      <c r="E33" s="102" t="s">
        <v>226</v>
      </c>
      <c r="F33" s="102">
        <v>560</v>
      </c>
      <c r="G33" s="102">
        <v>21.4</v>
      </c>
      <c r="H33" s="102" t="s">
        <v>138</v>
      </c>
      <c r="I33" s="102" t="s">
        <v>137</v>
      </c>
      <c r="J33" s="102" t="s">
        <v>136</v>
      </c>
      <c r="K33" s="102">
        <v>1.9</v>
      </c>
      <c r="L33" s="102">
        <v>1.1000000000000001</v>
      </c>
      <c r="M33" s="102">
        <v>2.4</v>
      </c>
      <c r="N33" s="102">
        <v>1.5</v>
      </c>
      <c r="O33" s="102">
        <v>2.2999999999999998</v>
      </c>
      <c r="P33" s="102">
        <v>2</v>
      </c>
      <c r="Q33" s="102">
        <v>1.6</v>
      </c>
      <c r="R33" s="102">
        <v>1.4</v>
      </c>
      <c r="S33" s="102">
        <v>2.1</v>
      </c>
      <c r="T33" s="102">
        <v>2.2999999999999998</v>
      </c>
      <c r="U33" s="102">
        <v>2.4</v>
      </c>
      <c r="V33" s="102">
        <v>2.2999999999999998</v>
      </c>
      <c r="W33" s="102">
        <v>2.1</v>
      </c>
      <c r="X33" s="102">
        <v>2.1</v>
      </c>
      <c r="Y33" s="102">
        <v>1.9</v>
      </c>
      <c r="Z33" s="102">
        <v>1.7</v>
      </c>
      <c r="AA33" s="102">
        <v>1.7</v>
      </c>
      <c r="AB33" s="102">
        <v>1.5</v>
      </c>
      <c r="AC33" s="102">
        <v>1.2</v>
      </c>
    </row>
    <row r="34" spans="1:29" s="102" customFormat="1" x14ac:dyDescent="0.25">
      <c r="A34" s="102" t="s">
        <v>142</v>
      </c>
      <c r="B34" s="102" t="s">
        <v>222</v>
      </c>
      <c r="C34" s="102">
        <v>-64</v>
      </c>
      <c r="D34" s="102">
        <v>158.6</v>
      </c>
      <c r="E34" s="102" t="s">
        <v>226</v>
      </c>
      <c r="F34" s="102">
        <v>840</v>
      </c>
      <c r="G34" s="102">
        <v>25</v>
      </c>
      <c r="H34" s="102" t="s">
        <v>138</v>
      </c>
      <c r="I34" s="102" t="s">
        <v>137</v>
      </c>
      <c r="J34" s="102" t="s">
        <v>136</v>
      </c>
      <c r="K34" s="102">
        <v>2.4</v>
      </c>
      <c r="L34" s="102">
        <v>1.4</v>
      </c>
      <c r="M34" s="102">
        <v>3.3</v>
      </c>
      <c r="N34" s="102">
        <v>1.9</v>
      </c>
      <c r="O34" s="102">
        <v>3</v>
      </c>
      <c r="P34" s="102">
        <v>2.6</v>
      </c>
      <c r="Q34" s="102">
        <v>2.1</v>
      </c>
      <c r="R34" s="102">
        <v>1.6</v>
      </c>
      <c r="S34" s="102">
        <v>2.5</v>
      </c>
      <c r="T34" s="102">
        <v>3.1</v>
      </c>
      <c r="U34" s="102">
        <v>3.1</v>
      </c>
      <c r="V34" s="102">
        <v>2.8</v>
      </c>
      <c r="W34" s="102">
        <v>2.7</v>
      </c>
      <c r="X34" s="102">
        <v>2.6</v>
      </c>
      <c r="Y34" s="102">
        <v>2.5</v>
      </c>
      <c r="Z34" s="102">
        <v>2.4</v>
      </c>
      <c r="AA34" s="102">
        <v>2.2000000000000002</v>
      </c>
      <c r="AB34" s="102">
        <v>1.8</v>
      </c>
      <c r="AC34" s="102">
        <v>1.4</v>
      </c>
    </row>
    <row r="35" spans="1:29" s="102" customFormat="1" x14ac:dyDescent="0.25">
      <c r="A35" s="102" t="s">
        <v>141</v>
      </c>
      <c r="B35" s="102" t="s">
        <v>222</v>
      </c>
      <c r="C35" s="102">
        <v>-62.1</v>
      </c>
      <c r="D35" s="102">
        <v>162</v>
      </c>
      <c r="E35" s="102" t="s">
        <v>226</v>
      </c>
      <c r="F35" s="102">
        <v>1120</v>
      </c>
      <c r="G35" s="102">
        <v>26.2</v>
      </c>
      <c r="H35" s="102" t="s">
        <v>138</v>
      </c>
      <c r="I35" s="102" t="s">
        <v>137</v>
      </c>
      <c r="J35" s="102" t="s">
        <v>136</v>
      </c>
      <c r="K35" s="102">
        <v>2.5</v>
      </c>
      <c r="L35" s="102">
        <v>1.3</v>
      </c>
      <c r="M35" s="102">
        <v>3.4</v>
      </c>
      <c r="N35" s="102">
        <v>1.8</v>
      </c>
      <c r="O35" s="102">
        <v>3.2</v>
      </c>
      <c r="P35" s="102">
        <v>2.8</v>
      </c>
      <c r="Q35" s="102">
        <v>2.2000000000000002</v>
      </c>
      <c r="R35" s="102">
        <v>1.6</v>
      </c>
      <c r="S35" s="102">
        <v>2.4</v>
      </c>
      <c r="T35" s="102">
        <v>3.3</v>
      </c>
      <c r="U35" s="102">
        <v>3.3</v>
      </c>
      <c r="V35" s="102">
        <v>3.1</v>
      </c>
      <c r="W35" s="102">
        <v>2.9</v>
      </c>
      <c r="X35" s="102">
        <v>2.9</v>
      </c>
      <c r="Y35" s="102">
        <v>2.7</v>
      </c>
      <c r="Z35" s="102">
        <v>2.6</v>
      </c>
      <c r="AA35" s="102">
        <v>2.4</v>
      </c>
      <c r="AB35" s="102">
        <v>1.8</v>
      </c>
      <c r="AC35" s="102">
        <v>1.3</v>
      </c>
    </row>
    <row r="36" spans="1:29" s="102" customFormat="1" x14ac:dyDescent="0.25">
      <c r="A36" s="102" t="s">
        <v>140</v>
      </c>
      <c r="B36" s="102" t="s">
        <v>222</v>
      </c>
      <c r="C36" s="102">
        <v>-64</v>
      </c>
      <c r="D36" s="102">
        <v>158.6</v>
      </c>
      <c r="E36" s="102" t="s">
        <v>226</v>
      </c>
      <c r="F36" s="102">
        <v>1680</v>
      </c>
      <c r="G36" s="102">
        <v>27.8</v>
      </c>
      <c r="H36" s="102" t="s">
        <v>138</v>
      </c>
      <c r="I36" s="102" t="s">
        <v>137</v>
      </c>
      <c r="J36" s="102" t="s">
        <v>136</v>
      </c>
      <c r="K36" s="102">
        <v>2.7</v>
      </c>
      <c r="L36" s="102">
        <v>1.4</v>
      </c>
      <c r="M36" s="102">
        <v>3.5</v>
      </c>
      <c r="N36" s="102">
        <v>2</v>
      </c>
      <c r="O36" s="102">
        <v>3.3</v>
      </c>
      <c r="P36" s="102">
        <v>3.1</v>
      </c>
      <c r="Q36" s="102">
        <v>2.2999999999999998</v>
      </c>
      <c r="R36" s="102">
        <v>1.7</v>
      </c>
      <c r="S36" s="102">
        <v>2.8</v>
      </c>
      <c r="T36" s="102">
        <v>3.4</v>
      </c>
      <c r="U36" s="102">
        <v>3.4</v>
      </c>
      <c r="V36" s="102">
        <v>3.2</v>
      </c>
      <c r="W36" s="102">
        <v>3.1</v>
      </c>
      <c r="X36" s="102">
        <v>3.2</v>
      </c>
      <c r="Y36" s="102">
        <v>3</v>
      </c>
      <c r="Z36" s="102">
        <v>2.8</v>
      </c>
      <c r="AA36" s="102">
        <v>2.2999999999999998</v>
      </c>
      <c r="AB36" s="102">
        <v>1.8</v>
      </c>
      <c r="AC36" s="102">
        <v>1.5</v>
      </c>
    </row>
    <row r="37" spans="1:29" s="102" customFormat="1" x14ac:dyDescent="0.25">
      <c r="A37" s="102" t="s">
        <v>139</v>
      </c>
      <c r="B37" s="102" t="s">
        <v>222</v>
      </c>
      <c r="C37" s="102">
        <v>-64</v>
      </c>
      <c r="D37" s="102">
        <v>158.6</v>
      </c>
      <c r="E37" s="102" t="s">
        <v>226</v>
      </c>
      <c r="F37" s="102">
        <v>2520</v>
      </c>
      <c r="G37" s="102">
        <v>35.5</v>
      </c>
      <c r="H37" s="102" t="s">
        <v>138</v>
      </c>
      <c r="I37" s="102" t="s">
        <v>137</v>
      </c>
      <c r="J37" s="102" t="s">
        <v>136</v>
      </c>
      <c r="K37" s="102">
        <v>3.4</v>
      </c>
      <c r="L37" s="102">
        <v>1.7</v>
      </c>
      <c r="M37" s="102">
        <v>4.5</v>
      </c>
      <c r="N37" s="102">
        <v>3.1</v>
      </c>
      <c r="O37" s="102">
        <v>4.2</v>
      </c>
      <c r="P37" s="102">
        <v>3.4</v>
      </c>
      <c r="Q37" s="102">
        <v>2.9</v>
      </c>
      <c r="R37" s="102">
        <v>2.9</v>
      </c>
      <c r="S37" s="102">
        <v>4.5</v>
      </c>
      <c r="T37" s="102">
        <v>4.3</v>
      </c>
      <c r="U37" s="102">
        <v>4.2</v>
      </c>
      <c r="V37" s="102">
        <v>4</v>
      </c>
      <c r="W37" s="102">
        <v>3.5</v>
      </c>
      <c r="X37" s="102">
        <v>3.5</v>
      </c>
      <c r="Y37" s="102">
        <v>3.3</v>
      </c>
      <c r="Z37" s="102">
        <v>3.6</v>
      </c>
      <c r="AA37" s="102">
        <v>3.1</v>
      </c>
      <c r="AB37" s="102">
        <v>2.1</v>
      </c>
      <c r="AC37" s="102">
        <v>1.7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AE4FD-477D-4516-A72E-C0BB199D4278}">
  <dimension ref="A1:D12"/>
  <sheetViews>
    <sheetView workbookViewId="0">
      <selection activeCell="C18" sqref="C18"/>
    </sheetView>
  </sheetViews>
  <sheetFormatPr defaultRowHeight="13.5" x14ac:dyDescent="0.25"/>
  <cols>
    <col min="1" max="1" width="11.28515625" style="65" bestFit="1" customWidth="1"/>
    <col min="2" max="2" width="9.42578125" style="65" bestFit="1" customWidth="1"/>
    <col min="3" max="3" width="6.42578125" style="65" bestFit="1" customWidth="1"/>
    <col min="4" max="16384" width="9.140625" style="65"/>
  </cols>
  <sheetData>
    <row r="1" spans="1:4" s="72" customFormat="1" x14ac:dyDescent="0.25">
      <c r="A1" s="72" t="s">
        <v>187</v>
      </c>
      <c r="B1" s="72" t="s">
        <v>196</v>
      </c>
    </row>
    <row r="2" spans="1:4" s="80" customFormat="1" x14ac:dyDescent="0.25">
      <c r="A2" s="79" t="s">
        <v>184</v>
      </c>
      <c r="B2" s="79" t="s">
        <v>185</v>
      </c>
      <c r="C2" s="79" t="s">
        <v>183</v>
      </c>
      <c r="D2" s="79" t="s">
        <v>178</v>
      </c>
    </row>
    <row r="3" spans="1:4" x14ac:dyDescent="0.25">
      <c r="A3" s="65" t="s">
        <v>42</v>
      </c>
      <c r="B3" s="65">
        <v>560</v>
      </c>
      <c r="C3" s="66">
        <v>1092.0951737391299</v>
      </c>
      <c r="D3" s="65" t="s">
        <v>179</v>
      </c>
    </row>
    <row r="4" spans="1:4" x14ac:dyDescent="0.25">
      <c r="A4" s="65" t="s">
        <v>134</v>
      </c>
      <c r="B4" s="65">
        <v>1120</v>
      </c>
      <c r="C4" s="66">
        <v>954.33713773826196</v>
      </c>
      <c r="D4" s="65" t="s">
        <v>179</v>
      </c>
    </row>
    <row r="5" spans="1:4" x14ac:dyDescent="0.25">
      <c r="A5" s="65" t="s">
        <v>180</v>
      </c>
      <c r="B5" s="65">
        <v>280</v>
      </c>
      <c r="C5" s="66">
        <v>867.64092982536397</v>
      </c>
      <c r="D5" s="65" t="s">
        <v>179</v>
      </c>
    </row>
    <row r="6" spans="1:4" x14ac:dyDescent="0.25">
      <c r="A6" s="65" t="s">
        <v>42</v>
      </c>
      <c r="B6" s="65">
        <v>560</v>
      </c>
      <c r="C6" s="66">
        <v>1126.6499086859801</v>
      </c>
      <c r="D6" s="65" t="s">
        <v>181</v>
      </c>
    </row>
    <row r="7" spans="1:4" x14ac:dyDescent="0.25">
      <c r="A7" s="65" t="s">
        <v>134</v>
      </c>
      <c r="B7" s="65">
        <v>1120</v>
      </c>
      <c r="C7" s="66">
        <v>1418.56318486946</v>
      </c>
      <c r="D7" s="65" t="s">
        <v>181</v>
      </c>
    </row>
    <row r="8" spans="1:4" x14ac:dyDescent="0.25">
      <c r="A8" s="65" t="s">
        <v>180</v>
      </c>
      <c r="B8" s="65">
        <v>280</v>
      </c>
      <c r="C8" s="66">
        <v>488.94203771816598</v>
      </c>
      <c r="D8" s="65" t="s">
        <v>181</v>
      </c>
    </row>
    <row r="9" spans="1:4" x14ac:dyDescent="0.25">
      <c r="A9" s="65" t="s">
        <v>42</v>
      </c>
      <c r="B9" s="65">
        <v>560</v>
      </c>
      <c r="C9" s="66">
        <v>2218.74508242511</v>
      </c>
      <c r="D9" s="65" t="s">
        <v>182</v>
      </c>
    </row>
    <row r="10" spans="1:4" x14ac:dyDescent="0.25">
      <c r="A10" s="65" t="s">
        <v>134</v>
      </c>
      <c r="B10" s="65">
        <v>1120</v>
      </c>
      <c r="C10" s="66">
        <v>2372.9003226077202</v>
      </c>
      <c r="D10" s="65" t="s">
        <v>182</v>
      </c>
    </row>
    <row r="11" spans="1:4" x14ac:dyDescent="0.25">
      <c r="A11" s="65" t="s">
        <v>180</v>
      </c>
      <c r="B11" s="65">
        <v>280</v>
      </c>
      <c r="C11" s="66">
        <v>1356.58296754353</v>
      </c>
      <c r="D11" s="65" t="s">
        <v>182</v>
      </c>
    </row>
    <row r="12" spans="1:4" x14ac:dyDescent="0.25">
      <c r="C12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 1</vt:lpstr>
      <vt:lpstr>Sheet 2</vt:lpstr>
      <vt:lpstr>Sheet 3</vt:lpstr>
      <vt:lpstr>Sheet 4</vt:lpstr>
      <vt:lpstr>Sheet 5</vt:lpstr>
      <vt:lpstr>Sheet 6</vt:lpstr>
      <vt:lpstr>Sheet 7</vt:lpstr>
      <vt:lpstr>Sheet8</vt:lpstr>
      <vt:lpstr>Sheet 9</vt:lpstr>
      <vt:lpstr>Sheet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gni1d19</dc:creator>
  <cp:lastModifiedBy>Gordon Inglis</cp:lastModifiedBy>
  <dcterms:created xsi:type="dcterms:W3CDTF">2025-07-30T15:41:15Z</dcterms:created>
  <dcterms:modified xsi:type="dcterms:W3CDTF">2025-08-01T12:38:32Z</dcterms:modified>
</cp:coreProperties>
</file>