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C:\Users\darcy\Dropbox\Research\18. EHS in HCFs costing - Fieldwork\999. Manuscript\Supplements\"/>
    </mc:Choice>
  </mc:AlternateContent>
  <xr:revisionPtr revIDLastSave="0" documentId="13_ncr:1_{9747753B-6D9B-4C21-87D9-DCA2E9352A22}" xr6:coauthVersionLast="45" xr6:coauthVersionMax="45" xr10:uidLastSave="{00000000-0000-0000-0000-000000000000}"/>
  <bookViews>
    <workbookView xWindow="7545" yWindow="945" windowWidth="15375" windowHeight="7875" xr2:uid="{4458ED7B-24F4-48AF-A2C1-0645CE02B9C3}"/>
  </bookViews>
  <sheets>
    <sheet name="Summary" sheetId="4" r:id="rId1"/>
    <sheet name="Cap hardware" sheetId="5" r:id="rId2"/>
    <sheet name="Cap software" sheetId="6" r:id="rId3"/>
    <sheet name="Cap maintenance" sheetId="7" r:id="rId4"/>
    <sheet name="Recurrent training" sheetId="1" r:id="rId5"/>
    <sheet name="Consumables" sheetId="3" r:id="rId6"/>
    <sheet name="Personnel" sheetId="2" r:id="rId7"/>
    <sheet name="Direct support" sheetId="8" r:id="rId8"/>
    <sheet name="Contracted services" sheetId="9" r:id="rId9"/>
    <sheet name="Metadata for raw data" sheetId="11" r:id="rId10"/>
    <sheet name="Raw data" sheetId="12" r:id="rId11"/>
  </sheets>
  <definedNames>
    <definedName name="_xlnm._FilterDatabase" localSheetId="1" hidden="1">'Cap hardware'!$A$8:$H$8</definedName>
    <definedName name="_xlnm._FilterDatabase" localSheetId="10" hidden="1">'Raw data'!$A$1:$P$1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9" i="4" l="1"/>
  <c r="C17" i="2" l="1"/>
  <c r="F14" i="2" l="1"/>
  <c r="F12" i="8"/>
  <c r="F11" i="8"/>
  <c r="F10" i="8"/>
  <c r="F9" i="8"/>
  <c r="B48" i="5" l="1"/>
  <c r="B47" i="5"/>
  <c r="C14" i="8" l="1"/>
  <c r="C16" i="4" s="1"/>
  <c r="C13" i="4" l="1"/>
  <c r="B15" i="3" l="1"/>
  <c r="B13" i="3"/>
  <c r="B13" i="1"/>
  <c r="B20" i="9" l="1"/>
  <c r="C17" i="4" s="1"/>
  <c r="B19" i="9"/>
  <c r="D14" i="2" l="1"/>
  <c r="C14" i="2"/>
  <c r="E14" i="2" s="1"/>
  <c r="E11" i="2"/>
  <c r="F11" i="2" s="1"/>
  <c r="E9" i="2"/>
  <c r="F9" i="2" s="1"/>
  <c r="C15" i="4" l="1"/>
  <c r="B10" i="6"/>
  <c r="B12" i="7" l="1"/>
  <c r="C12" i="4" s="1"/>
  <c r="C14" i="4" l="1"/>
  <c r="B11" i="7"/>
  <c r="C5" i="4"/>
  <c r="D27" i="11"/>
  <c r="D24" i="11"/>
  <c r="D23" i="11"/>
  <c r="D22" i="11"/>
  <c r="D25" i="11"/>
  <c r="D26" i="11"/>
  <c r="C6" i="4" l="1"/>
  <c r="C8" i="4" s="1"/>
</calcChain>
</file>

<file path=xl/sharedStrings.xml><?xml version="1.0" encoding="utf-8"?>
<sst xmlns="http://schemas.openxmlformats.org/spreadsheetml/2006/main" count="4420" uniqueCount="168">
  <si>
    <t>Costs included</t>
  </si>
  <si>
    <t>Recurrent training</t>
  </si>
  <si>
    <t>Expenses</t>
  </si>
  <si>
    <t>TOTAL</t>
  </si>
  <si>
    <t>Annual cost (2019 USD)</t>
  </si>
  <si>
    <t>Notes</t>
  </si>
  <si>
    <t>Consumables</t>
  </si>
  <si>
    <t>Personnel</t>
  </si>
  <si>
    <t>Total number of staff</t>
  </si>
  <si>
    <t>Percent effort of duties</t>
  </si>
  <si>
    <t>Total annual salaries for all staff</t>
  </si>
  <si>
    <t>Staff type</t>
  </si>
  <si>
    <t>Capital hardware</t>
  </si>
  <si>
    <t>Capital software</t>
  </si>
  <si>
    <t>Total</t>
  </si>
  <si>
    <t>Notes on data accuracy and completeness</t>
  </si>
  <si>
    <t>Costs to establish</t>
  </si>
  <si>
    <t>Capital maintenance</t>
  </si>
  <si>
    <t>Direct support</t>
  </si>
  <si>
    <t>None</t>
  </si>
  <si>
    <t>Variable names</t>
  </si>
  <si>
    <t>Variable description</t>
  </si>
  <si>
    <t>item</t>
  </si>
  <si>
    <t>Item name as originally reported in records</t>
  </si>
  <si>
    <t>itemcat</t>
  </si>
  <si>
    <t>Expense type of item following categories of expected expenses outlined in costing frameworks (manually assigned)</t>
  </si>
  <si>
    <t>costcat</t>
  </si>
  <si>
    <t>Cost category of item following cost categories proposed by Anderson et al. 2020</t>
  </si>
  <si>
    <t>cost.dollars</t>
  </si>
  <si>
    <t>Unit cost of the item in USD. If blank, costs were reported in MWK or unit costs are not applicable (i.e.,  purchase does not contain a single discrete item), such as purchases containing multiple items or contracted services. Unit costs represent average costs across data sources and may vary by individual transaction</t>
  </si>
  <si>
    <t>cost.mwk</t>
  </si>
  <si>
    <t>Unit cost of the item in MWK. If blank, costs were reported in USD or unit costs are not applicable (i.e.,  purchase does not contain a single discrete item), such as purchases containing multiple items or contracted services.</t>
  </si>
  <si>
    <t>quantity</t>
  </si>
  <si>
    <t>Number of items purchased in the transation. For data from General Stores and Administrative departments, quantities are calculated as a function of transaction costs over unit costs, which may result in quantities indicating partial units due to variation in unit costs for individual transactions</t>
  </si>
  <si>
    <t>unitslabel</t>
  </si>
  <si>
    <t>Non-currency units for item (e.g., liters). "Per item" indicates that cost.dollars/costs.mwk refers to the cost a individual item (e.g., cost per one mop). "Per item" indicates that cost.dollars/costs.mwk refers to the cost per pair of items (e.g., cost per pair of disposable gloves). "Multiple items" indicates that multiple different items were purchased in the transaction and per unit costs and/or quantities could not be disaggregated</t>
  </si>
  <si>
    <t>transactcost.mwk</t>
  </si>
  <si>
    <t>Total transaction cost for all units purchased in MWK. If blank, costs were reported in USD.</t>
  </si>
  <si>
    <t>transactcost.dollars</t>
  </si>
  <si>
    <t>Total transaction cost for all units purchased in USD. If blank, costs were reported in MWK.</t>
  </si>
  <si>
    <t>date</t>
  </si>
  <si>
    <t>Date of transaction</t>
  </si>
  <si>
    <t>convtcost</t>
  </si>
  <si>
    <t>cost.wt</t>
  </si>
  <si>
    <t>quantity.wt</t>
  </si>
  <si>
    <t>615 MWK = 1 USD</t>
  </si>
  <si>
    <t>Forex rate 2016</t>
  </si>
  <si>
    <t>Forex rate 2017</t>
  </si>
  <si>
    <t>Forex rate 2018</t>
  </si>
  <si>
    <t>725 MWK = 1 USD</t>
  </si>
  <si>
    <t>715 MWK = 1 USD</t>
  </si>
  <si>
    <t>Inflation adjustment</t>
  </si>
  <si>
    <t>Currency conversion rates</t>
  </si>
  <si>
    <t>Costs converted from MWK to USD (where applicable) and adjusted for inflation to January 2019</t>
  </si>
  <si>
    <t>1 USD in 2016 = 1.06 USD in 2019</t>
  </si>
  <si>
    <t>Calculation notes</t>
  </si>
  <si>
    <t>Data source</t>
  </si>
  <si>
    <t>Months of available data</t>
  </si>
  <si>
    <t>Weight</t>
  </si>
  <si>
    <t>Admin.overheads</t>
  </si>
  <si>
    <t>Admin.core</t>
  </si>
  <si>
    <t>Admin.indirects</t>
  </si>
  <si>
    <t>units.label</t>
  </si>
  <si>
    <t>datasource</t>
  </si>
  <si>
    <t>quant.wt</t>
  </si>
  <si>
    <t>per item</t>
  </si>
  <si>
    <t>stores.SAGE50</t>
  </si>
  <si>
    <t>unitless service</t>
  </si>
  <si>
    <t>by item</t>
  </si>
  <si>
    <t>lab.REDBEAM</t>
  </si>
  <si>
    <t>pharm.ACCESS</t>
  </si>
  <si>
    <t>Jan 16 - Dec 17</t>
  </si>
  <si>
    <t>Dec 16 - May 2018</t>
  </si>
  <si>
    <t>Oct 17 - June 18</t>
  </si>
  <si>
    <t>Date</t>
  </si>
  <si>
    <t>Cost (2019 USD)</t>
  </si>
  <si>
    <t>Line item description</t>
  </si>
  <si>
    <t>Expected but missing costs</t>
  </si>
  <si>
    <t>Item category</t>
  </si>
  <si>
    <t>Majority of expected costs missing for capital hardware. No capital software costs. Costs are substantial underestimates.</t>
  </si>
  <si>
    <t>[none]</t>
  </si>
  <si>
    <t>Weighted annual cost</t>
  </si>
  <si>
    <t>Total (weighted annual cost)</t>
  </si>
  <si>
    <t>Annual operations and maintenance costs</t>
  </si>
  <si>
    <t>Annual operations and maintenance expenses weighted by the number of months available in the datasource (transaction costs/number of months of data coverage * 12 months per year). Cost categories weighted include capital maintenance, consumables, and contracted services. Weighted costs for start-up costs (i.e., capital hardware and capital software) not calculated.</t>
  </si>
  <si>
    <t>Annual operations and maintenance quantities of goods weighted by the number of months available in the datasource (quantity/number of months of data coverage * 12 months per year). Cost categories weighted include consumables. Capital software, capital maintenance, and contracted services were services rather than discrete items with no quantities. Weighted quantities for capital hardware were not calculated.</t>
  </si>
  <si>
    <t>Weights to annualize cost and quantities for operations and maintenance expenses</t>
  </si>
  <si>
    <t>Total (all available months, unweighted)</t>
  </si>
  <si>
    <t>Staff time for waste collection and packing, pre-treatment before storage, waste loading and unloading for transport, driver time for transport</t>
  </si>
  <si>
    <t>Staff time for treatment and disposal of waste covered under contracted services</t>
  </si>
  <si>
    <t>Nurses</t>
  </si>
  <si>
    <t>Clinic aides</t>
  </si>
  <si>
    <t>Driver time (hours/year)</t>
  </si>
  <si>
    <t>Average annual salary</t>
  </si>
  <si>
    <t>Working hours per year</t>
  </si>
  <si>
    <t>Hourly wage</t>
  </si>
  <si>
    <t>Total annual costs</t>
  </si>
  <si>
    <t>Autoclave bags, 25 x 35 in</t>
  </si>
  <si>
    <t>Disposable waste containers (autoclave bags)</t>
  </si>
  <si>
    <t>Autoclave bags, 36 x 45 in</t>
  </si>
  <si>
    <t>Autoclave bags, 8.5 x 11 in</t>
  </si>
  <si>
    <t>Autoclave tape</t>
  </si>
  <si>
    <t>meter</t>
  </si>
  <si>
    <t>Biohazard Labels, box, small</t>
  </si>
  <si>
    <t>Waste labeling materials</t>
  </si>
  <si>
    <t>Biological Category BSTP- 820  Labels</t>
  </si>
  <si>
    <t>Sharps container, large, 3.5 g</t>
  </si>
  <si>
    <t>Disposable waste containers (sharps boxes)</t>
  </si>
  <si>
    <t>Sharps container, small, 5 qt</t>
  </si>
  <si>
    <t>Sharps container,5 L cardboard</t>
  </si>
  <si>
    <t>BIN   240 litre</t>
  </si>
  <si>
    <t>Reusable waste bins</t>
  </si>
  <si>
    <t>Bin Liners Large</t>
  </si>
  <si>
    <t>Bin Liners Large Heavy Duty</t>
  </si>
  <si>
    <t>Paper Waste Basket</t>
  </si>
  <si>
    <t>Pedal Bin</t>
  </si>
  <si>
    <t>Pedal Bin - 20 litre</t>
  </si>
  <si>
    <t>Sana Cash &amp; Carry-Bin Liners</t>
  </si>
  <si>
    <t>Sana Cash &amp; Carry-Pedal Bin</t>
  </si>
  <si>
    <t>Trolley</t>
  </si>
  <si>
    <t>Waste trolley</t>
  </si>
  <si>
    <t>WHT-Dustbin</t>
  </si>
  <si>
    <t>unitless tax payment</t>
  </si>
  <si>
    <t>WHT-Heavy duty bin liners</t>
  </si>
  <si>
    <t>Elides Mawango-Incineration expenses</t>
  </si>
  <si>
    <t>Contracted waste management services - incineration</t>
  </si>
  <si>
    <t>Contracted services</t>
  </si>
  <si>
    <t>funds for incineration</t>
  </si>
  <si>
    <t>Funds for Incineration</t>
  </si>
  <si>
    <t>Labour charge for destruction of expired mediccine</t>
  </si>
  <si>
    <t>Funds for Incineration-Drugs</t>
  </si>
  <si>
    <t>lab services-inceneration fees</t>
  </si>
  <si>
    <t>Contracted expenses data were available for 18 months. Annual cost is calculated by weighing expenses by 2/3 (i.e., 12 months per year / 18 months available data). Summary sheet uses weighted total.</t>
  </si>
  <si>
    <t>Reusable waste bins - tax payment</t>
  </si>
  <si>
    <t>Annual safety training - clinic support staff and drivers</t>
  </si>
  <si>
    <t>Annual safety training - nurses and pharmacy staff</t>
  </si>
  <si>
    <t>Annual safety training - laboratory staff</t>
  </si>
  <si>
    <t>Interim bulk storage containers, needle/syringe cutters, waste trolleys, waste transportation containers, transportation vehicles, autoclave machine</t>
  </si>
  <si>
    <t>Point of use waste receptacles, waste trolley</t>
  </si>
  <si>
    <t>Maintenance and repair to storage infrastructure, maintenance and repair to waste transportation equipment (i.e., trolleys, carts), autoclave maintenance and repairs</t>
  </si>
  <si>
    <t>Waste transportation vehicle maintenance and repairs</t>
  </si>
  <si>
    <t>Vehicle maintenance and repairs, tire costs</t>
  </si>
  <si>
    <t>Training on safe waste segregation, handling, and disposal</t>
  </si>
  <si>
    <t>Fuel for waste transportation vehicle</t>
  </si>
  <si>
    <t>Disposable waste containers (waste bags)</t>
  </si>
  <si>
    <t>Costs of capital software for waste final treatment via incineration and land filling of incinerator output provided via contracted services.</t>
  </si>
  <si>
    <t>Vehicle maintenance costs calculated based on AAA rates of USD 0.813 per mile, with 8284.73 miles driven per year [AAA. (2018) How much does it cost to drive? https://exchange.aaa.com/automotive/driving-costs/]. Costs of capital software for waste final treatment via incineration and land filling of incinerator output provided via contracted services.</t>
  </si>
  <si>
    <t>Majority of expected costs missing for capital maintenance. Recurrent training, consumables, and personnel costs representative of waste management activities done on site (i.e., collection, packing, storage, preliminary treatment and transportation). Contracted service fees for final treatment and disposal recorded and likely underrepresent the true costs of these activities.</t>
  </si>
  <si>
    <t>Staff time for safety monitoring and audits</t>
  </si>
  <si>
    <t>Immunizations for waste handlers, waste weighing scale</t>
  </si>
  <si>
    <t>Disposable waste containers (bin liners)</t>
  </si>
  <si>
    <t>Some costs for point of use waste receptacles and purchase of one waste trolley recorded but judged to be underestimates of all expenses needed. Costs of capital hardware for waste final treatment via incineration and land filling of incinerator output provided via contracted services. Reusable was bins were regularly repurchased or "consumed" during normal service operation, such that they could also be considered as consumable supplies. As such, weighted annual costs are also provided. Summary sheet uses total unweighted costs</t>
  </si>
  <si>
    <t>1 USD in 2017 = 1.04 USD in 2019</t>
  </si>
  <si>
    <t>1 USD in 2018 = 1.02 USD in 2019</t>
  </si>
  <si>
    <t>Clinical staff</t>
  </si>
  <si>
    <t>Laboratory staff</t>
  </si>
  <si>
    <t>Pharmacy staff</t>
  </si>
  <si>
    <t>Administrative staff</t>
  </si>
  <si>
    <t>Laboratory and pharmacy technicians, laboratory cleaners*</t>
  </si>
  <si>
    <t>see note below</t>
  </si>
  <si>
    <t>*Includes 23 laboratory and pharmacy technicians allocated at 0.02 percent effort and 2 laboratory cleaners at 0.3 percent effort. Salary information aggregated to protect confidentiality of small sample of laboratory cleaners</t>
  </si>
  <si>
    <t>All costs reported in 2019 USD. Annual operations and maintenance costs weighted based on number of months included in each data source.                                                                                                                                                                 Waste collection, segregation, packing, storage, preliminary treatment, and transportation to final treatment provided in facility network. Final treatment and disposal provided by contracted services.                                                                                                                                  Reusable waste bins are categorized as capital hardware but were regularly repurchased or "consumed" during normal service operation, such that they could also be considered as consumable supplies. Weighted annual costs are also provided under the capital hardware tab. Summary sheet uses total unweighted costs.</t>
  </si>
  <si>
    <t>Site assessment, design, and planning of waste storage area, orientation for waste segregation, packing, and transportation procedures, vehicle registration and licensing, autoclave procurement and installation costs, orientation to autoclave operation and safety</t>
  </si>
  <si>
    <t>Annual safety training included topics safe handling of hazardous materials and laboratory specimens, personal protective equipment use, and handwashing. Full training costs are included under each of the following services: hygiene, waste management, cleaning, and personal protective equipment. Training costs include per diem allowances for attendees and facilitators, refreshment costs.</t>
  </si>
  <si>
    <t>Disposable waste containers (autoclave bags, bin liners, sharps boxes), waste labeling and repacking materials, fuel for waste transportation vehicle</t>
  </si>
  <si>
    <t>Disposable PPE, utilities for autoclave operation</t>
  </si>
  <si>
    <t>Consumables for waste incineration and final disposal covered under contracted services.</t>
  </si>
  <si>
    <t>Amount apportioned to waste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</si>
</sst>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yyyy\-mm\-dd"/>
  </numFmts>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2">
    <fill>
      <patternFill patternType="none"/>
    </fill>
    <fill>
      <patternFill patternType="gray125"/>
    </fill>
  </fills>
  <borders count="1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medium">
        <color indexed="64"/>
      </top>
      <bottom/>
      <diagonal/>
    </border>
    <border>
      <left/>
      <right/>
      <top/>
      <bottom style="medium">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82">
    <xf numFmtId="0" fontId="0" fillId="0" borderId="0" xfId="0"/>
    <xf numFmtId="0" fontId="1" fillId="0" borderId="0" xfId="0" applyFont="1"/>
    <xf numFmtId="0" fontId="2" fillId="0" borderId="0" xfId="0" applyFont="1"/>
    <xf numFmtId="0" fontId="0" fillId="0" borderId="0" xfId="0" applyAlignment="1">
      <alignment horizontal="left"/>
    </xf>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0" fontId="0" fillId="0" borderId="0" xfId="0" applyFont="1" applyAlignment="1">
      <alignment horizontal="left" vertical="top"/>
    </xf>
    <xf numFmtId="164" fontId="0" fillId="0" borderId="0" xfId="0" applyNumberFormat="1"/>
    <xf numFmtId="164" fontId="1" fillId="0" borderId="0" xfId="0" applyNumberFormat="1" applyFont="1"/>
    <xf numFmtId="3" fontId="0" fillId="0" borderId="0" xfId="0" applyNumberFormat="1"/>
    <xf numFmtId="0" fontId="0" fillId="0" borderId="0" xfId="0" applyAlignment="1">
      <alignment wrapText="1"/>
    </xf>
    <xf numFmtId="164" fontId="0" fillId="0" borderId="0" xfId="0" applyNumberFormat="1" applyAlignment="1">
      <alignment horizontal="left"/>
    </xf>
    <xf numFmtId="0" fontId="0" fillId="0" borderId="0" xfId="0" applyAlignment="1">
      <alignment vertical="top" wrapText="1"/>
    </xf>
    <xf numFmtId="0" fontId="0" fillId="0" borderId="0" xfId="0" applyAlignment="1">
      <alignment horizontal="left"/>
    </xf>
    <xf numFmtId="164" fontId="0" fillId="0" borderId="0" xfId="0" applyNumberFormat="1" applyAlignment="1">
      <alignment horizontal="left" vertical="top"/>
    </xf>
    <xf numFmtId="0" fontId="0" fillId="0" borderId="3" xfId="0" applyBorder="1"/>
    <xf numFmtId="0" fontId="0" fillId="0" borderId="5" xfId="0" applyBorder="1"/>
    <xf numFmtId="0" fontId="0" fillId="0" borderId="7" xfId="0" applyBorder="1"/>
    <xf numFmtId="165" fontId="0" fillId="0" borderId="0" xfId="0" applyNumberFormat="1" applyAlignment="1">
      <alignment horizontal="left" vertical="top"/>
    </xf>
    <xf numFmtId="0" fontId="0" fillId="0" borderId="0" xfId="0" applyBorder="1"/>
    <xf numFmtId="0" fontId="0" fillId="0" borderId="10" xfId="0" applyBorder="1"/>
    <xf numFmtId="0" fontId="1" fillId="0" borderId="7" xfId="0" applyFont="1" applyBorder="1"/>
    <xf numFmtId="0" fontId="1" fillId="0" borderId="11" xfId="0" applyFont="1" applyBorder="1"/>
    <xf numFmtId="0" fontId="1" fillId="0" borderId="8" xfId="0" applyFont="1" applyBorder="1"/>
    <xf numFmtId="0" fontId="0" fillId="0" borderId="11" xfId="0" applyBorder="1"/>
    <xf numFmtId="0" fontId="0" fillId="0" borderId="3" xfId="0" applyBorder="1" applyAlignment="1">
      <alignment horizontal="left" vertical="top" wrapText="1"/>
    </xf>
    <xf numFmtId="0" fontId="0" fillId="0" borderId="5" xfId="0" applyBorder="1" applyAlignment="1">
      <alignment horizontal="left" vertical="top" wrapText="1"/>
    </xf>
    <xf numFmtId="0" fontId="1" fillId="0" borderId="12" xfId="0" applyFont="1" applyBorder="1" applyAlignment="1">
      <alignment wrapText="1"/>
    </xf>
    <xf numFmtId="0" fontId="1" fillId="0" borderId="13" xfId="0" applyFont="1" applyBorder="1" applyAlignment="1">
      <alignment wrapText="1"/>
    </xf>
    <xf numFmtId="0" fontId="0" fillId="0" borderId="14" xfId="0" applyBorder="1"/>
    <xf numFmtId="0" fontId="1" fillId="0" borderId="0" xfId="0" applyFont="1" applyAlignment="1">
      <alignment horizontal="left"/>
    </xf>
    <xf numFmtId="164" fontId="1" fillId="0" borderId="0" xfId="0" applyNumberFormat="1" applyFont="1" applyAlignment="1">
      <alignment horizontal="left"/>
    </xf>
    <xf numFmtId="0" fontId="0" fillId="0" borderId="0" xfId="0" applyAlignment="1">
      <alignment horizontal="left" vertical="top"/>
    </xf>
    <xf numFmtId="0" fontId="0" fillId="0" borderId="0" xfId="0" applyFill="1" applyAlignment="1">
      <alignment horizontal="left" vertical="top" wrapText="1"/>
    </xf>
    <xf numFmtId="164" fontId="0" fillId="0" borderId="0" xfId="0" applyNumberFormat="1" applyFill="1"/>
    <xf numFmtId="0" fontId="0" fillId="0" borderId="0" xfId="0" applyFill="1" applyAlignment="1">
      <alignment horizontal="left" vertical="top" wrapText="1"/>
    </xf>
    <xf numFmtId="0" fontId="0" fillId="0" borderId="8" xfId="0" applyBorder="1" applyAlignment="1">
      <alignment horizontal="left"/>
    </xf>
    <xf numFmtId="0" fontId="0" fillId="0" borderId="4" xfId="0" applyBorder="1" applyAlignment="1">
      <alignment horizontal="left"/>
    </xf>
    <xf numFmtId="0" fontId="0" fillId="0" borderId="6" xfId="0" applyBorder="1" applyAlignment="1">
      <alignment horizontal="left"/>
    </xf>
    <xf numFmtId="0" fontId="1" fillId="0" borderId="0" xfId="0" applyFont="1" applyAlignment="1">
      <alignment horizontal="center"/>
    </xf>
    <xf numFmtId="165" fontId="0" fillId="0" borderId="0" xfId="0" applyNumberFormat="1"/>
    <xf numFmtId="0" fontId="0" fillId="0" borderId="0" xfId="0" applyAlignment="1">
      <alignment horizontal="left" vertical="top" wrapText="1"/>
    </xf>
    <xf numFmtId="0" fontId="0" fillId="0" borderId="0" xfId="0" applyFill="1" applyAlignment="1">
      <alignment horizontal="left" vertical="top" wrapText="1"/>
    </xf>
    <xf numFmtId="0" fontId="0" fillId="0" borderId="0" xfId="0" applyAlignment="1">
      <alignment vertical="top"/>
    </xf>
    <xf numFmtId="0" fontId="2" fillId="0" borderId="0" xfId="0" applyFont="1" applyAlignment="1">
      <alignment horizontal="left"/>
    </xf>
    <xf numFmtId="0" fontId="0" fillId="0" borderId="0" xfId="0" applyAlignment="1">
      <alignment horizontal="left" vertical="top" wrapText="1"/>
    </xf>
    <xf numFmtId="0" fontId="2" fillId="0" borderId="0" xfId="0" applyFont="1" applyAlignment="1">
      <alignment wrapText="1"/>
    </xf>
    <xf numFmtId="0" fontId="1" fillId="0" borderId="0" xfId="0" applyFont="1" applyAlignment="1">
      <alignment horizontal="left" vertical="top" wrapText="1"/>
    </xf>
    <xf numFmtId="0" fontId="1" fillId="0" borderId="0" xfId="0" applyFont="1" applyAlignment="1">
      <alignment wrapText="1"/>
    </xf>
    <xf numFmtId="0" fontId="0" fillId="0" borderId="0" xfId="0" applyAlignment="1">
      <alignment horizontal="left" vertical="top" wrapText="1"/>
    </xf>
    <xf numFmtId="0" fontId="2" fillId="0" borderId="0" xfId="0" applyFont="1" applyAlignment="1">
      <alignment horizontal="left" wrapText="1"/>
    </xf>
    <xf numFmtId="164" fontId="0" fillId="0" borderId="0" xfId="0" applyNumberFormat="1" applyAlignment="1">
      <alignment horizontal="left" vertical="top" wrapText="1"/>
    </xf>
    <xf numFmtId="164" fontId="0" fillId="0" borderId="0" xfId="0" applyNumberFormat="1" applyFill="1" applyAlignment="1">
      <alignment horizontal="left" vertical="top" wrapText="1"/>
    </xf>
    <xf numFmtId="0" fontId="0" fillId="0" borderId="0" xfId="0" applyFill="1" applyAlignment="1">
      <alignment horizontal="left" vertical="top" wrapText="1"/>
    </xf>
    <xf numFmtId="0" fontId="0" fillId="0" borderId="0" xfId="0" applyBorder="1" applyAlignment="1">
      <alignment horizontal="left" vertical="top" wrapText="1"/>
    </xf>
    <xf numFmtId="0" fontId="0" fillId="0" borderId="4" xfId="0" applyBorder="1" applyAlignment="1">
      <alignment horizontal="left" vertical="top" wrapText="1"/>
    </xf>
    <xf numFmtId="0" fontId="0" fillId="0" borderId="10" xfId="0" applyBorder="1" applyAlignment="1">
      <alignment horizontal="left" vertical="top" wrapText="1"/>
    </xf>
    <xf numFmtId="0" fontId="0" fillId="0" borderId="6" xfId="0" applyBorder="1" applyAlignment="1">
      <alignment horizontal="left" vertical="top" wrapText="1"/>
    </xf>
    <xf numFmtId="0" fontId="1" fillId="0" borderId="1" xfId="0" applyFont="1" applyBorder="1" applyAlignment="1">
      <alignment horizontal="left" wrapText="1"/>
    </xf>
    <xf numFmtId="0" fontId="1" fillId="0" borderId="9" xfId="0" applyFont="1" applyBorder="1" applyAlignment="1">
      <alignment horizontal="left" wrapText="1"/>
    </xf>
    <xf numFmtId="0" fontId="1" fillId="0" borderId="2" xfId="0" applyFont="1" applyBorder="1" applyAlignment="1">
      <alignment horizontal="left" wrapText="1"/>
    </xf>
    <xf numFmtId="0" fontId="0" fillId="0" borderId="7" xfId="0" applyBorder="1" applyAlignment="1">
      <alignment horizontal="center"/>
    </xf>
    <xf numFmtId="0" fontId="0" fillId="0" borderId="11" xfId="0" applyBorder="1" applyAlignment="1">
      <alignment horizontal="center"/>
    </xf>
    <xf numFmtId="0" fontId="0" fillId="0" borderId="8" xfId="0" applyBorder="1" applyAlignment="1">
      <alignment horizontal="center"/>
    </xf>
    <xf numFmtId="0" fontId="0" fillId="0" borderId="3" xfId="0" applyBorder="1" applyAlignment="1">
      <alignment horizontal="center"/>
    </xf>
    <xf numFmtId="0" fontId="0" fillId="0" borderId="0"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0" fontId="0" fillId="0" borderId="6" xfId="0" applyBorder="1" applyAlignment="1">
      <alignment horizontal="center"/>
    </xf>
    <xf numFmtId="0" fontId="0" fillId="0" borderId="1" xfId="0" applyBorder="1" applyAlignment="1">
      <alignment horizontal="left"/>
    </xf>
    <xf numFmtId="0" fontId="0" fillId="0" borderId="9" xfId="0" applyBorder="1" applyAlignment="1">
      <alignment horizontal="left"/>
    </xf>
    <xf numFmtId="0" fontId="0" fillId="0" borderId="2" xfId="0" applyBorder="1" applyAlignment="1">
      <alignment horizontal="left"/>
    </xf>
    <xf numFmtId="0" fontId="0" fillId="0" borderId="11" xfId="0" applyBorder="1" applyAlignment="1">
      <alignment horizontal="left"/>
    </xf>
    <xf numFmtId="0" fontId="0" fillId="0" borderId="8" xfId="0" applyBorder="1" applyAlignment="1">
      <alignment horizontal="left"/>
    </xf>
    <xf numFmtId="0" fontId="0" fillId="0" borderId="4" xfId="0" applyBorder="1" applyAlignment="1">
      <alignment horizontal="left"/>
    </xf>
    <xf numFmtId="0" fontId="0" fillId="0" borderId="10" xfId="0" applyBorder="1" applyAlignment="1">
      <alignment horizontal="left"/>
    </xf>
    <xf numFmtId="0" fontId="0" fillId="0" borderId="6" xfId="0" applyBorder="1" applyAlignment="1">
      <alignment horizontal="left"/>
    </xf>
    <xf numFmtId="0" fontId="1" fillId="0" borderId="12" xfId="0" applyFont="1" applyBorder="1" applyAlignment="1">
      <alignment horizontal="left"/>
    </xf>
    <xf numFmtId="0" fontId="1" fillId="0" borderId="13" xfId="0" applyFont="1" applyBorder="1" applyAlignment="1">
      <alignment horizontal="left"/>
    </xf>
    <xf numFmtId="0" fontId="1" fillId="0" borderId="14"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FB1A7-A4A6-48AC-A1B2-6D06205DFBB0}">
  <dimension ref="A1:I19"/>
  <sheetViews>
    <sheetView tabSelected="1" topLeftCell="A11" zoomScale="80" zoomScaleNormal="80" workbookViewId="0">
      <selection activeCell="C11" sqref="C11:I11"/>
    </sheetView>
  </sheetViews>
  <sheetFormatPr defaultRowHeight="15" x14ac:dyDescent="0.25"/>
  <cols>
    <col min="1" max="1" width="3.5703125" customWidth="1"/>
    <col min="2" max="2" width="38.85546875" customWidth="1"/>
    <col min="3" max="3" width="16" style="8" customWidth="1"/>
  </cols>
  <sheetData>
    <row r="1" spans="1:9" ht="117" customHeight="1" x14ac:dyDescent="0.25">
      <c r="A1" s="50" t="s">
        <v>161</v>
      </c>
      <c r="B1" s="50"/>
      <c r="C1" s="50"/>
      <c r="D1" s="50"/>
      <c r="E1" s="50"/>
      <c r="F1" s="50"/>
      <c r="G1" s="50"/>
      <c r="H1" s="50"/>
      <c r="I1" s="50"/>
    </row>
    <row r="2" spans="1:9" ht="17.25" customHeight="1" x14ac:dyDescent="0.25">
      <c r="A2" s="3"/>
      <c r="B2" s="3"/>
      <c r="C2" s="12"/>
      <c r="D2" s="3"/>
      <c r="E2" s="3"/>
    </row>
    <row r="3" spans="1:9" ht="17.25" customHeight="1" x14ac:dyDescent="0.3">
      <c r="A3" s="51" t="s">
        <v>16</v>
      </c>
      <c r="B3" s="51"/>
    </row>
    <row r="4" spans="1:9" ht="60" customHeight="1" x14ac:dyDescent="0.25">
      <c r="B4" s="13" t="s">
        <v>15</v>
      </c>
      <c r="C4" s="52" t="s">
        <v>79</v>
      </c>
      <c r="D4" s="52"/>
      <c r="E4" s="52"/>
      <c r="F4" s="52"/>
      <c r="G4" s="52"/>
      <c r="H4" s="52"/>
      <c r="I4" s="52"/>
    </row>
    <row r="5" spans="1:9" x14ac:dyDescent="0.25">
      <c r="B5" t="s">
        <v>12</v>
      </c>
      <c r="C5" s="8">
        <f>'Cap hardware'!B47</f>
        <v>1797.6500000000003</v>
      </c>
    </row>
    <row r="6" spans="1:9" x14ac:dyDescent="0.25">
      <c r="B6" t="s">
        <v>13</v>
      </c>
      <c r="C6" s="8">
        <f>'Cap software'!B10</f>
        <v>0</v>
      </c>
    </row>
    <row r="8" spans="1:9" x14ac:dyDescent="0.25">
      <c r="B8" t="s">
        <v>14</v>
      </c>
      <c r="C8" s="8">
        <f>SUM(C5:C6)</f>
        <v>1797.6500000000003</v>
      </c>
    </row>
    <row r="10" spans="1:9" ht="18.75" customHeight="1" x14ac:dyDescent="0.3">
      <c r="A10" s="51" t="s">
        <v>83</v>
      </c>
      <c r="B10" s="51"/>
      <c r="C10" s="51"/>
      <c r="D10" s="51"/>
      <c r="E10" s="51"/>
      <c r="F10" s="51"/>
      <c r="G10" s="51"/>
      <c r="H10" s="51"/>
      <c r="I10" s="51"/>
    </row>
    <row r="11" spans="1:9" s="4" customFormat="1" ht="98.25" customHeight="1" x14ac:dyDescent="0.25">
      <c r="B11" s="5" t="s">
        <v>15</v>
      </c>
      <c r="C11" s="53" t="s">
        <v>147</v>
      </c>
      <c r="D11" s="53"/>
      <c r="E11" s="53"/>
      <c r="F11" s="53"/>
      <c r="G11" s="53"/>
      <c r="H11" s="53"/>
      <c r="I11" s="53"/>
    </row>
    <row r="12" spans="1:9" x14ac:dyDescent="0.25">
      <c r="B12" t="s">
        <v>17</v>
      </c>
      <c r="C12" s="8">
        <f>'Cap maintenance'!B12</f>
        <v>6735.4854899999991</v>
      </c>
    </row>
    <row r="13" spans="1:9" x14ac:dyDescent="0.25">
      <c r="B13" t="s">
        <v>1</v>
      </c>
      <c r="C13" s="8">
        <f>'Recurrent training'!B13</f>
        <v>1820.5234482758622</v>
      </c>
    </row>
    <row r="14" spans="1:9" x14ac:dyDescent="0.25">
      <c r="B14" t="s">
        <v>6</v>
      </c>
      <c r="C14" s="8">
        <f>Consumables!B15</f>
        <v>13620.537687677885</v>
      </c>
    </row>
    <row r="15" spans="1:9" x14ac:dyDescent="0.25">
      <c r="B15" t="s">
        <v>7</v>
      </c>
      <c r="C15" s="8">
        <f>Personnel!C17</f>
        <v>22273.456366039842</v>
      </c>
    </row>
    <row r="16" spans="1:9" x14ac:dyDescent="0.25">
      <c r="B16" t="s">
        <v>18</v>
      </c>
      <c r="C16" s="35">
        <f>'Direct support'!C14</f>
        <v>2114.0323343999999</v>
      </c>
    </row>
    <row r="17" spans="2:3" x14ac:dyDescent="0.25">
      <c r="B17" t="s">
        <v>126</v>
      </c>
      <c r="C17" s="8">
        <f>'Contracted services'!B20</f>
        <v>188.51000000000005</v>
      </c>
    </row>
    <row r="19" spans="2:3" x14ac:dyDescent="0.25">
      <c r="B19" t="s">
        <v>14</v>
      </c>
      <c r="C19" s="8">
        <f>SUM(C12:C17)</f>
        <v>46752.545326393592</v>
      </c>
    </row>
  </sheetData>
  <mergeCells count="5">
    <mergeCell ref="A1:I1"/>
    <mergeCell ref="A10:I10"/>
    <mergeCell ref="A3:B3"/>
    <mergeCell ref="C4:I4"/>
    <mergeCell ref="C11:I1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C82F2-3E86-483D-BF7F-67F61437911F}">
  <dimension ref="B1:D42"/>
  <sheetViews>
    <sheetView topLeftCell="A16" workbookViewId="0">
      <selection activeCell="C19" sqref="C19"/>
    </sheetView>
  </sheetViews>
  <sheetFormatPr defaultRowHeight="15" x14ac:dyDescent="0.25"/>
  <cols>
    <col min="1" max="1" width="2.28515625" customWidth="1"/>
    <col min="2" max="2" width="28.28515625" customWidth="1"/>
    <col min="3" max="3" width="48" customWidth="1"/>
    <col min="4" max="4" width="41.85546875" customWidth="1"/>
  </cols>
  <sheetData>
    <row r="1" spans="2:4" ht="10.5" customHeight="1" thickBot="1" x14ac:dyDescent="0.3"/>
    <row r="2" spans="2:4" x14ac:dyDescent="0.25">
      <c r="B2" s="71" t="s">
        <v>55</v>
      </c>
      <c r="C2" s="72"/>
      <c r="D2" s="73"/>
    </row>
    <row r="3" spans="2:4" x14ac:dyDescent="0.25">
      <c r="B3" s="62"/>
      <c r="C3" s="63"/>
      <c r="D3" s="64"/>
    </row>
    <row r="4" spans="2:4" x14ac:dyDescent="0.25">
      <c r="B4" s="65"/>
      <c r="C4" s="66"/>
      <c r="D4" s="67"/>
    </row>
    <row r="5" spans="2:4" x14ac:dyDescent="0.25">
      <c r="B5" s="65"/>
      <c r="C5" s="66"/>
      <c r="D5" s="67"/>
    </row>
    <row r="6" spans="2:4" x14ac:dyDescent="0.25">
      <c r="B6" s="65"/>
      <c r="C6" s="66"/>
      <c r="D6" s="67"/>
    </row>
    <row r="7" spans="2:4" x14ac:dyDescent="0.25">
      <c r="B7" s="65"/>
      <c r="C7" s="66"/>
      <c r="D7" s="67"/>
    </row>
    <row r="8" spans="2:4" x14ac:dyDescent="0.25">
      <c r="B8" s="65"/>
      <c r="C8" s="66"/>
      <c r="D8" s="67"/>
    </row>
    <row r="9" spans="2:4" x14ac:dyDescent="0.25">
      <c r="B9" s="65"/>
      <c r="C9" s="66"/>
      <c r="D9" s="67"/>
    </row>
    <row r="10" spans="2:4" ht="15.75" thickBot="1" x14ac:dyDescent="0.3">
      <c r="B10" s="68"/>
      <c r="C10" s="69"/>
      <c r="D10" s="70"/>
    </row>
    <row r="11" spans="2:4" ht="15.75" thickBot="1" x14ac:dyDescent="0.3"/>
    <row r="12" spans="2:4" x14ac:dyDescent="0.25">
      <c r="B12" s="59" t="s">
        <v>52</v>
      </c>
      <c r="C12" s="60"/>
      <c r="D12" s="61"/>
    </row>
    <row r="13" spans="2:4" x14ac:dyDescent="0.25">
      <c r="B13" s="18" t="s">
        <v>46</v>
      </c>
      <c r="C13" s="74" t="s">
        <v>45</v>
      </c>
      <c r="D13" s="75"/>
    </row>
    <row r="14" spans="2:4" x14ac:dyDescent="0.25">
      <c r="B14" s="16" t="s">
        <v>47</v>
      </c>
      <c r="C14" s="76" t="s">
        <v>50</v>
      </c>
      <c r="D14" s="76"/>
    </row>
    <row r="15" spans="2:4" x14ac:dyDescent="0.25">
      <c r="B15" s="16" t="s">
        <v>48</v>
      </c>
      <c r="C15" s="76" t="s">
        <v>49</v>
      </c>
      <c r="D15" s="76"/>
    </row>
    <row r="16" spans="2:4" x14ac:dyDescent="0.25">
      <c r="B16" s="18" t="s">
        <v>51</v>
      </c>
      <c r="C16" s="75" t="s">
        <v>54</v>
      </c>
      <c r="D16" s="75"/>
    </row>
    <row r="17" spans="2:4" x14ac:dyDescent="0.25">
      <c r="B17" s="16" t="s">
        <v>51</v>
      </c>
      <c r="C17" s="76" t="s">
        <v>152</v>
      </c>
      <c r="D17" s="76"/>
    </row>
    <row r="18" spans="2:4" ht="15.75" thickBot="1" x14ac:dyDescent="0.3">
      <c r="B18" s="17" t="s">
        <v>51</v>
      </c>
      <c r="C18" s="77" t="s">
        <v>153</v>
      </c>
      <c r="D18" s="78"/>
    </row>
    <row r="19" spans="2:4" ht="15.75" thickBot="1" x14ac:dyDescent="0.3"/>
    <row r="20" spans="2:4" x14ac:dyDescent="0.25">
      <c r="B20" s="79" t="s">
        <v>86</v>
      </c>
      <c r="C20" s="80"/>
      <c r="D20" s="81"/>
    </row>
    <row r="21" spans="2:4" x14ac:dyDescent="0.25">
      <c r="B21" s="22" t="s">
        <v>56</v>
      </c>
      <c r="C21" s="23" t="s">
        <v>57</v>
      </c>
      <c r="D21" s="24" t="s">
        <v>58</v>
      </c>
    </row>
    <row r="22" spans="2:4" x14ac:dyDescent="0.25">
      <c r="B22" s="18" t="s">
        <v>60</v>
      </c>
      <c r="C22" s="25" t="s">
        <v>72</v>
      </c>
      <c r="D22" s="37">
        <f>12/18</f>
        <v>0.66666666666666663</v>
      </c>
    </row>
    <row r="23" spans="2:4" x14ac:dyDescent="0.25">
      <c r="B23" s="16" t="s">
        <v>61</v>
      </c>
      <c r="C23" s="20" t="s">
        <v>72</v>
      </c>
      <c r="D23" s="38">
        <f>12/18</f>
        <v>0.66666666666666663</v>
      </c>
    </row>
    <row r="24" spans="2:4" x14ac:dyDescent="0.25">
      <c r="B24" s="16" t="s">
        <v>59</v>
      </c>
      <c r="C24" s="20" t="s">
        <v>72</v>
      </c>
      <c r="D24" s="38">
        <f>12/18</f>
        <v>0.66666666666666663</v>
      </c>
    </row>
    <row r="25" spans="2:4" x14ac:dyDescent="0.25">
      <c r="B25" s="16" t="s">
        <v>69</v>
      </c>
      <c r="C25" s="20" t="s">
        <v>71</v>
      </c>
      <c r="D25" s="38">
        <f>12/24</f>
        <v>0.5</v>
      </c>
    </row>
    <row r="26" spans="2:4" x14ac:dyDescent="0.25">
      <c r="B26" s="16" t="s">
        <v>70</v>
      </c>
      <c r="C26" s="20" t="s">
        <v>73</v>
      </c>
      <c r="D26" s="38">
        <f>12/9</f>
        <v>1.3333333333333333</v>
      </c>
    </row>
    <row r="27" spans="2:4" ht="15.75" thickBot="1" x14ac:dyDescent="0.3">
      <c r="B27" s="17" t="s">
        <v>66</v>
      </c>
      <c r="C27" s="21" t="s">
        <v>72</v>
      </c>
      <c r="D27" s="39">
        <f>12/18</f>
        <v>0.66666666666666663</v>
      </c>
    </row>
    <row r="28" spans="2:4" ht="15.75" thickBot="1" x14ac:dyDescent="0.3"/>
    <row r="29" spans="2:4" x14ac:dyDescent="0.25">
      <c r="B29" s="28" t="s">
        <v>20</v>
      </c>
      <c r="C29" s="29" t="s">
        <v>21</v>
      </c>
      <c r="D29" s="30"/>
    </row>
    <row r="30" spans="2:4" x14ac:dyDescent="0.25">
      <c r="B30" s="26" t="s">
        <v>22</v>
      </c>
      <c r="C30" s="55" t="s">
        <v>23</v>
      </c>
      <c r="D30" s="56"/>
    </row>
    <row r="31" spans="2:4" ht="34.5" customHeight="1" x14ac:dyDescent="0.25">
      <c r="B31" s="26" t="s">
        <v>24</v>
      </c>
      <c r="C31" s="55" t="s">
        <v>25</v>
      </c>
      <c r="D31" s="56"/>
    </row>
    <row r="32" spans="2:4" ht="20.25" customHeight="1" x14ac:dyDescent="0.25">
      <c r="B32" s="26" t="s">
        <v>26</v>
      </c>
      <c r="C32" s="55" t="s">
        <v>27</v>
      </c>
      <c r="D32" s="56"/>
    </row>
    <row r="33" spans="2:4" ht="65.25" customHeight="1" x14ac:dyDescent="0.25">
      <c r="B33" s="26" t="s">
        <v>28</v>
      </c>
      <c r="C33" s="55" t="s">
        <v>29</v>
      </c>
      <c r="D33" s="56"/>
    </row>
    <row r="34" spans="2:4" s="11" customFormat="1" ht="51.75" customHeight="1" x14ac:dyDescent="0.25">
      <c r="B34" s="26" t="s">
        <v>30</v>
      </c>
      <c r="C34" s="55" t="s">
        <v>31</v>
      </c>
      <c r="D34" s="56"/>
    </row>
    <row r="35" spans="2:4" ht="50.25" customHeight="1" x14ac:dyDescent="0.25">
      <c r="B35" s="26" t="s">
        <v>32</v>
      </c>
      <c r="C35" s="55" t="s">
        <v>33</v>
      </c>
      <c r="D35" s="56"/>
    </row>
    <row r="36" spans="2:4" ht="83.25" customHeight="1" x14ac:dyDescent="0.25">
      <c r="B36" s="26" t="s">
        <v>34</v>
      </c>
      <c r="C36" s="55" t="s">
        <v>35</v>
      </c>
      <c r="D36" s="56"/>
    </row>
    <row r="37" spans="2:4" ht="18.75" customHeight="1" x14ac:dyDescent="0.25">
      <c r="B37" s="26" t="s">
        <v>36</v>
      </c>
      <c r="C37" s="55" t="s">
        <v>37</v>
      </c>
      <c r="D37" s="56"/>
    </row>
    <row r="38" spans="2:4" ht="20.25" customHeight="1" x14ac:dyDescent="0.25">
      <c r="B38" s="26" t="s">
        <v>38</v>
      </c>
      <c r="C38" s="55" t="s">
        <v>39</v>
      </c>
      <c r="D38" s="56"/>
    </row>
    <row r="39" spans="2:4" x14ac:dyDescent="0.25">
      <c r="B39" s="26" t="s">
        <v>40</v>
      </c>
      <c r="C39" s="55" t="s">
        <v>41</v>
      </c>
      <c r="D39" s="56"/>
    </row>
    <row r="40" spans="2:4" ht="18.75" customHeight="1" x14ac:dyDescent="0.25">
      <c r="B40" s="26" t="s">
        <v>42</v>
      </c>
      <c r="C40" s="55" t="s">
        <v>53</v>
      </c>
      <c r="D40" s="56"/>
    </row>
    <row r="41" spans="2:4" ht="65.25" customHeight="1" x14ac:dyDescent="0.25">
      <c r="B41" s="26" t="s">
        <v>43</v>
      </c>
      <c r="C41" s="55" t="s">
        <v>84</v>
      </c>
      <c r="D41" s="56"/>
    </row>
    <row r="42" spans="2:4" ht="82.5" customHeight="1" thickBot="1" x14ac:dyDescent="0.3">
      <c r="B42" s="27" t="s">
        <v>44</v>
      </c>
      <c r="C42" s="57" t="s">
        <v>85</v>
      </c>
      <c r="D42" s="58"/>
    </row>
  </sheetData>
  <mergeCells count="23">
    <mergeCell ref="B12:D12"/>
    <mergeCell ref="B3:D10"/>
    <mergeCell ref="B2:D2"/>
    <mergeCell ref="C13:D13"/>
    <mergeCell ref="C34:D34"/>
    <mergeCell ref="C14:D14"/>
    <mergeCell ref="C15:D15"/>
    <mergeCell ref="C16:D16"/>
    <mergeCell ref="C17:D17"/>
    <mergeCell ref="C18:D18"/>
    <mergeCell ref="B20:D20"/>
    <mergeCell ref="C30:D30"/>
    <mergeCell ref="C31:D31"/>
    <mergeCell ref="C32:D32"/>
    <mergeCell ref="C33:D33"/>
    <mergeCell ref="C41:D41"/>
    <mergeCell ref="C42:D42"/>
    <mergeCell ref="C35:D35"/>
    <mergeCell ref="C36:D36"/>
    <mergeCell ref="C37:D37"/>
    <mergeCell ref="C38:D38"/>
    <mergeCell ref="C39:D39"/>
    <mergeCell ref="C40:D40"/>
  </mergeCells>
  <pageMargins left="0.7" right="0.7" top="0.75" bottom="0.75" header="0.3" footer="0.3"/>
  <pageSetup orientation="portrait" horizontalDpi="4294967294" verticalDpi="4294967294"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A9F2A-80C5-4B7C-9ECB-7CEE427969FE}">
  <dimension ref="A1:N827"/>
  <sheetViews>
    <sheetView topLeftCell="C1" workbookViewId="0">
      <selection activeCell="A38" sqref="A1:N38"/>
    </sheetView>
  </sheetViews>
  <sheetFormatPr defaultRowHeight="15" x14ac:dyDescent="0.25"/>
  <cols>
    <col min="1" max="1" width="40.5703125" customWidth="1"/>
    <col min="2" max="2" width="55.5703125" customWidth="1"/>
    <col min="3" max="3" width="19.42578125" bestFit="1" customWidth="1"/>
    <col min="4" max="4" width="16.5703125" bestFit="1" customWidth="1"/>
    <col min="5" max="5" width="18.42578125" bestFit="1" customWidth="1"/>
    <col min="6" max="6" width="10.42578125" style="41" bestFit="1" customWidth="1"/>
    <col min="7" max="7" width="16.85546875" customWidth="1"/>
    <col min="8" max="8" width="15" customWidth="1"/>
    <col min="9" max="9" width="8" bestFit="1" customWidth="1"/>
    <col min="10" max="10" width="9" bestFit="1" customWidth="1"/>
  </cols>
  <sheetData>
    <row r="1" spans="1:14" s="40" customFormat="1" x14ac:dyDescent="0.25">
      <c r="A1" s="40" t="s">
        <v>22</v>
      </c>
      <c r="B1" s="40" t="s">
        <v>24</v>
      </c>
      <c r="C1" s="40" t="s">
        <v>26</v>
      </c>
      <c r="D1" s="40" t="s">
        <v>30</v>
      </c>
      <c r="E1" s="40" t="s">
        <v>28</v>
      </c>
      <c r="F1" s="40" t="s">
        <v>62</v>
      </c>
      <c r="G1" s="40" t="s">
        <v>32</v>
      </c>
      <c r="H1" s="40" t="s">
        <v>36</v>
      </c>
      <c r="I1" s="40" t="s">
        <v>38</v>
      </c>
      <c r="J1" s="40" t="s">
        <v>40</v>
      </c>
      <c r="K1" s="40" t="s">
        <v>63</v>
      </c>
      <c r="L1" s="40" t="s">
        <v>42</v>
      </c>
      <c r="M1" s="40" t="s">
        <v>43</v>
      </c>
      <c r="N1" s="40" t="s">
        <v>64</v>
      </c>
    </row>
    <row r="2" spans="1:14" x14ac:dyDescent="0.25">
      <c r="A2" t="s">
        <v>110</v>
      </c>
      <c r="B2" t="s">
        <v>111</v>
      </c>
      <c r="C2" t="s">
        <v>12</v>
      </c>
      <c r="D2">
        <v>65000</v>
      </c>
      <c r="F2" t="s">
        <v>65</v>
      </c>
      <c r="G2">
        <v>1.2</v>
      </c>
      <c r="H2">
        <v>75725</v>
      </c>
      <c r="J2" s="41">
        <v>43054</v>
      </c>
      <c r="K2" t="s">
        <v>66</v>
      </c>
      <c r="L2">
        <v>110.15</v>
      </c>
      <c r="M2">
        <v>73.430000000000007</v>
      </c>
      <c r="N2">
        <v>0.8</v>
      </c>
    </row>
    <row r="3" spans="1:14" x14ac:dyDescent="0.25">
      <c r="A3" t="s">
        <v>114</v>
      </c>
      <c r="B3" t="s">
        <v>111</v>
      </c>
      <c r="C3" t="s">
        <v>12</v>
      </c>
      <c r="D3">
        <v>2800</v>
      </c>
      <c r="F3" t="s">
        <v>65</v>
      </c>
      <c r="G3">
        <v>0.7</v>
      </c>
      <c r="H3">
        <v>2097</v>
      </c>
      <c r="J3" s="41">
        <v>42954</v>
      </c>
      <c r="K3" t="s">
        <v>66</v>
      </c>
      <c r="L3">
        <v>3.05</v>
      </c>
      <c r="M3">
        <v>2.0299999999999998</v>
      </c>
      <c r="N3">
        <v>0.5</v>
      </c>
    </row>
    <row r="4" spans="1:14" x14ac:dyDescent="0.25">
      <c r="A4" t="s">
        <v>114</v>
      </c>
      <c r="B4" t="s">
        <v>111</v>
      </c>
      <c r="C4" t="s">
        <v>12</v>
      </c>
      <c r="D4">
        <v>2800</v>
      </c>
      <c r="F4" t="s">
        <v>65</v>
      </c>
      <c r="G4">
        <v>1.5</v>
      </c>
      <c r="H4">
        <v>4194</v>
      </c>
      <c r="J4" s="41">
        <v>43034</v>
      </c>
      <c r="K4" t="s">
        <v>66</v>
      </c>
      <c r="L4">
        <v>6.1</v>
      </c>
      <c r="M4">
        <v>4.07</v>
      </c>
      <c r="N4">
        <v>1</v>
      </c>
    </row>
    <row r="5" spans="1:14" x14ac:dyDescent="0.25">
      <c r="A5" t="s">
        <v>114</v>
      </c>
      <c r="B5" t="s">
        <v>111</v>
      </c>
      <c r="C5" t="s">
        <v>12</v>
      </c>
      <c r="D5">
        <v>2800</v>
      </c>
      <c r="F5" t="s">
        <v>65</v>
      </c>
      <c r="G5">
        <v>0.7</v>
      </c>
      <c r="H5">
        <v>2097</v>
      </c>
      <c r="J5" s="41">
        <v>42961</v>
      </c>
      <c r="K5" t="s">
        <v>66</v>
      </c>
      <c r="L5">
        <v>3.05</v>
      </c>
      <c r="M5">
        <v>2.0299999999999998</v>
      </c>
      <c r="N5">
        <v>0.5</v>
      </c>
    </row>
    <row r="6" spans="1:14" x14ac:dyDescent="0.25">
      <c r="A6" t="s">
        <v>114</v>
      </c>
      <c r="B6" t="s">
        <v>111</v>
      </c>
      <c r="C6" t="s">
        <v>12</v>
      </c>
      <c r="D6">
        <v>2800</v>
      </c>
      <c r="F6" t="s">
        <v>65</v>
      </c>
      <c r="G6">
        <v>12.3</v>
      </c>
      <c r="H6">
        <v>34367.5</v>
      </c>
      <c r="J6" s="41">
        <v>42758</v>
      </c>
      <c r="K6" t="s">
        <v>66</v>
      </c>
      <c r="L6">
        <v>49.99</v>
      </c>
      <c r="M6">
        <v>33.33</v>
      </c>
      <c r="N6">
        <v>8.1999999999999993</v>
      </c>
    </row>
    <row r="7" spans="1:14" x14ac:dyDescent="0.25">
      <c r="A7" t="s">
        <v>114</v>
      </c>
      <c r="B7" t="s">
        <v>111</v>
      </c>
      <c r="C7" t="s">
        <v>12</v>
      </c>
      <c r="D7">
        <v>2800</v>
      </c>
      <c r="F7" t="s">
        <v>65</v>
      </c>
      <c r="G7">
        <v>1.2</v>
      </c>
      <c r="H7">
        <v>3436.8</v>
      </c>
      <c r="J7" s="41">
        <v>42804</v>
      </c>
      <c r="K7" t="s">
        <v>66</v>
      </c>
      <c r="L7">
        <v>5</v>
      </c>
      <c r="M7">
        <v>3.33</v>
      </c>
      <c r="N7">
        <v>0.8</v>
      </c>
    </row>
    <row r="8" spans="1:14" x14ac:dyDescent="0.25">
      <c r="A8" t="s">
        <v>114</v>
      </c>
      <c r="B8" t="s">
        <v>111</v>
      </c>
      <c r="C8" t="s">
        <v>12</v>
      </c>
      <c r="D8">
        <v>2800</v>
      </c>
      <c r="F8" t="s">
        <v>65</v>
      </c>
      <c r="G8">
        <v>1.2</v>
      </c>
      <c r="H8">
        <v>3436.8</v>
      </c>
      <c r="J8" s="41">
        <v>42800</v>
      </c>
      <c r="K8" t="s">
        <v>66</v>
      </c>
      <c r="L8">
        <v>5</v>
      </c>
      <c r="M8">
        <v>3.33</v>
      </c>
      <c r="N8">
        <v>0.8</v>
      </c>
    </row>
    <row r="9" spans="1:14" x14ac:dyDescent="0.25">
      <c r="A9" t="s">
        <v>114</v>
      </c>
      <c r="B9" t="s">
        <v>111</v>
      </c>
      <c r="C9" t="s">
        <v>12</v>
      </c>
      <c r="D9">
        <v>2800</v>
      </c>
      <c r="F9" t="s">
        <v>65</v>
      </c>
      <c r="G9">
        <v>4.9000000000000004</v>
      </c>
      <c r="H9">
        <v>13747</v>
      </c>
      <c r="J9" s="41">
        <v>42720</v>
      </c>
      <c r="K9" t="s">
        <v>66</v>
      </c>
      <c r="L9">
        <v>23.69</v>
      </c>
      <c r="M9">
        <v>15.8</v>
      </c>
      <c r="N9">
        <v>3.3</v>
      </c>
    </row>
    <row r="10" spans="1:14" x14ac:dyDescent="0.25">
      <c r="A10" t="s">
        <v>114</v>
      </c>
      <c r="B10" t="s">
        <v>111</v>
      </c>
      <c r="C10" t="s">
        <v>12</v>
      </c>
      <c r="D10">
        <v>2800</v>
      </c>
      <c r="F10" t="s">
        <v>65</v>
      </c>
      <c r="G10">
        <v>1.2</v>
      </c>
      <c r="H10">
        <v>3436.8</v>
      </c>
      <c r="J10" s="41">
        <v>42803</v>
      </c>
      <c r="K10" t="s">
        <v>66</v>
      </c>
      <c r="L10">
        <v>5</v>
      </c>
      <c r="M10">
        <v>3.33</v>
      </c>
      <c r="N10">
        <v>0.8</v>
      </c>
    </row>
    <row r="11" spans="1:14" x14ac:dyDescent="0.25">
      <c r="A11" t="s">
        <v>114</v>
      </c>
      <c r="B11" t="s">
        <v>111</v>
      </c>
      <c r="C11" t="s">
        <v>12</v>
      </c>
      <c r="D11">
        <v>2800</v>
      </c>
      <c r="F11" t="s">
        <v>65</v>
      </c>
      <c r="G11">
        <v>1.5</v>
      </c>
      <c r="H11">
        <v>4194</v>
      </c>
      <c r="J11" s="41">
        <v>42976</v>
      </c>
      <c r="K11" t="s">
        <v>66</v>
      </c>
      <c r="L11">
        <v>6.1</v>
      </c>
      <c r="M11">
        <v>4.07</v>
      </c>
      <c r="N11">
        <v>1</v>
      </c>
    </row>
    <row r="12" spans="1:14" x14ac:dyDescent="0.25">
      <c r="A12" t="s">
        <v>114</v>
      </c>
      <c r="B12" t="s">
        <v>111</v>
      </c>
      <c r="C12" t="s">
        <v>12</v>
      </c>
      <c r="D12">
        <v>2800</v>
      </c>
      <c r="F12" t="s">
        <v>65</v>
      </c>
      <c r="G12">
        <v>26.3</v>
      </c>
      <c r="H12">
        <v>73628</v>
      </c>
      <c r="J12" s="41">
        <v>42746</v>
      </c>
      <c r="K12" t="s">
        <v>66</v>
      </c>
      <c r="L12">
        <v>107.1</v>
      </c>
      <c r="M12">
        <v>71.400000000000006</v>
      </c>
      <c r="N12">
        <v>17.5</v>
      </c>
    </row>
    <row r="13" spans="1:14" x14ac:dyDescent="0.25">
      <c r="A13" t="s">
        <v>114</v>
      </c>
      <c r="B13" t="s">
        <v>111</v>
      </c>
      <c r="C13" t="s">
        <v>12</v>
      </c>
      <c r="D13">
        <v>2800</v>
      </c>
      <c r="F13" t="s">
        <v>65</v>
      </c>
      <c r="G13">
        <v>6.6</v>
      </c>
      <c r="H13">
        <v>18407</v>
      </c>
      <c r="J13" s="41">
        <v>42709</v>
      </c>
      <c r="K13" t="s">
        <v>66</v>
      </c>
      <c r="L13">
        <v>31.73</v>
      </c>
      <c r="M13">
        <v>21.15</v>
      </c>
      <c r="N13">
        <v>4.4000000000000004</v>
      </c>
    </row>
    <row r="14" spans="1:14" x14ac:dyDescent="0.25">
      <c r="A14" t="s">
        <v>114</v>
      </c>
      <c r="B14" t="s">
        <v>111</v>
      </c>
      <c r="C14" t="s">
        <v>12</v>
      </c>
      <c r="D14">
        <v>2800</v>
      </c>
      <c r="F14" t="s">
        <v>65</v>
      </c>
      <c r="G14">
        <v>3</v>
      </c>
      <c r="H14">
        <v>8388</v>
      </c>
      <c r="J14" s="41">
        <v>43056</v>
      </c>
      <c r="K14" t="s">
        <v>66</v>
      </c>
      <c r="L14">
        <v>12.2</v>
      </c>
      <c r="M14">
        <v>8.1300000000000008</v>
      </c>
      <c r="N14">
        <v>2</v>
      </c>
    </row>
    <row r="15" spans="1:14" x14ac:dyDescent="0.25">
      <c r="A15" t="s">
        <v>114</v>
      </c>
      <c r="B15" t="s">
        <v>111</v>
      </c>
      <c r="C15" t="s">
        <v>12</v>
      </c>
      <c r="D15">
        <v>2800</v>
      </c>
      <c r="F15" t="s">
        <v>65</v>
      </c>
      <c r="G15">
        <v>1.2</v>
      </c>
      <c r="H15">
        <v>3436.8</v>
      </c>
      <c r="J15" s="41">
        <v>42998</v>
      </c>
      <c r="K15" t="s">
        <v>66</v>
      </c>
      <c r="L15">
        <v>5</v>
      </c>
      <c r="M15">
        <v>3.33</v>
      </c>
      <c r="N15">
        <v>0.8</v>
      </c>
    </row>
    <row r="16" spans="1:14" x14ac:dyDescent="0.25">
      <c r="A16" t="s">
        <v>114</v>
      </c>
      <c r="B16" t="s">
        <v>111</v>
      </c>
      <c r="C16" t="s">
        <v>12</v>
      </c>
      <c r="D16">
        <v>2800</v>
      </c>
      <c r="F16" t="s">
        <v>65</v>
      </c>
      <c r="G16">
        <v>1.2</v>
      </c>
      <c r="H16">
        <v>3436.8</v>
      </c>
      <c r="J16" s="41">
        <v>42963</v>
      </c>
      <c r="K16" t="s">
        <v>66</v>
      </c>
      <c r="L16">
        <v>5</v>
      </c>
      <c r="M16">
        <v>3.33</v>
      </c>
      <c r="N16">
        <v>0.8</v>
      </c>
    </row>
    <row r="17" spans="1:14" x14ac:dyDescent="0.25">
      <c r="A17" t="s">
        <v>114</v>
      </c>
      <c r="B17" t="s">
        <v>111</v>
      </c>
      <c r="C17" t="s">
        <v>12</v>
      </c>
      <c r="D17">
        <v>2800</v>
      </c>
      <c r="F17" t="s">
        <v>65</v>
      </c>
      <c r="G17">
        <v>26.3</v>
      </c>
      <c r="H17">
        <v>73628</v>
      </c>
      <c r="J17" s="41">
        <v>42744</v>
      </c>
      <c r="K17" t="s">
        <v>66</v>
      </c>
      <c r="L17">
        <v>107.1</v>
      </c>
      <c r="M17">
        <v>71.400000000000006</v>
      </c>
      <c r="N17">
        <v>17.5</v>
      </c>
    </row>
    <row r="18" spans="1:14" x14ac:dyDescent="0.25">
      <c r="A18" t="s">
        <v>114</v>
      </c>
      <c r="B18" t="s">
        <v>111</v>
      </c>
      <c r="C18" t="s">
        <v>12</v>
      </c>
      <c r="D18">
        <v>2800</v>
      </c>
      <c r="F18" t="s">
        <v>65</v>
      </c>
      <c r="G18">
        <v>4.9000000000000004</v>
      </c>
      <c r="H18">
        <v>13747</v>
      </c>
      <c r="J18" s="41">
        <v>43004</v>
      </c>
      <c r="K18" t="s">
        <v>66</v>
      </c>
      <c r="L18">
        <v>20</v>
      </c>
      <c r="M18">
        <v>13.33</v>
      </c>
      <c r="N18">
        <v>3.3</v>
      </c>
    </row>
    <row r="19" spans="1:14" x14ac:dyDescent="0.25">
      <c r="A19" t="s">
        <v>114</v>
      </c>
      <c r="B19" t="s">
        <v>111</v>
      </c>
      <c r="C19" t="s">
        <v>12</v>
      </c>
      <c r="D19">
        <v>2800</v>
      </c>
      <c r="F19" t="s">
        <v>65</v>
      </c>
      <c r="G19">
        <v>0.6</v>
      </c>
      <c r="H19">
        <v>1798</v>
      </c>
      <c r="J19" s="41">
        <v>42851</v>
      </c>
      <c r="K19" t="s">
        <v>66</v>
      </c>
      <c r="L19">
        <v>2.62</v>
      </c>
      <c r="M19">
        <v>1.74</v>
      </c>
      <c r="N19">
        <v>0.4</v>
      </c>
    </row>
    <row r="20" spans="1:14" x14ac:dyDescent="0.25">
      <c r="A20" t="s">
        <v>114</v>
      </c>
      <c r="B20" t="s">
        <v>111</v>
      </c>
      <c r="C20" t="s">
        <v>12</v>
      </c>
      <c r="D20">
        <v>2800</v>
      </c>
      <c r="F20" t="s">
        <v>65</v>
      </c>
      <c r="G20">
        <v>0.6</v>
      </c>
      <c r="H20">
        <v>1798</v>
      </c>
      <c r="J20" s="41">
        <v>42849</v>
      </c>
      <c r="K20" t="s">
        <v>66</v>
      </c>
      <c r="L20">
        <v>2.62</v>
      </c>
      <c r="M20">
        <v>1.74</v>
      </c>
      <c r="N20">
        <v>0.4</v>
      </c>
    </row>
    <row r="21" spans="1:14" x14ac:dyDescent="0.25">
      <c r="A21" t="s">
        <v>114</v>
      </c>
      <c r="B21" t="s">
        <v>111</v>
      </c>
      <c r="C21" t="s">
        <v>12</v>
      </c>
      <c r="D21">
        <v>2800</v>
      </c>
      <c r="F21" t="s">
        <v>65</v>
      </c>
      <c r="G21">
        <v>7.5</v>
      </c>
      <c r="H21">
        <v>20970</v>
      </c>
      <c r="J21" s="41">
        <v>43053</v>
      </c>
      <c r="K21" t="s">
        <v>66</v>
      </c>
      <c r="L21">
        <v>30.5</v>
      </c>
      <c r="M21">
        <v>20.329999999999998</v>
      </c>
      <c r="N21">
        <v>5</v>
      </c>
    </row>
    <row r="22" spans="1:14" x14ac:dyDescent="0.25">
      <c r="A22" t="s">
        <v>114</v>
      </c>
      <c r="B22" t="s">
        <v>111</v>
      </c>
      <c r="C22" t="s">
        <v>12</v>
      </c>
      <c r="D22">
        <v>2800</v>
      </c>
      <c r="F22" t="s">
        <v>65</v>
      </c>
      <c r="G22">
        <v>12.3</v>
      </c>
      <c r="H22">
        <v>34367.5</v>
      </c>
      <c r="J22" s="41">
        <v>43059</v>
      </c>
      <c r="K22" t="s">
        <v>66</v>
      </c>
      <c r="L22">
        <v>49.99</v>
      </c>
      <c r="M22">
        <v>33.33</v>
      </c>
      <c r="N22">
        <v>8.1999999999999993</v>
      </c>
    </row>
    <row r="23" spans="1:14" x14ac:dyDescent="0.25">
      <c r="A23" t="s">
        <v>114</v>
      </c>
      <c r="B23" t="s">
        <v>111</v>
      </c>
      <c r="C23" t="s">
        <v>12</v>
      </c>
      <c r="D23">
        <v>2800</v>
      </c>
      <c r="F23" t="s">
        <v>65</v>
      </c>
      <c r="G23">
        <v>1.2</v>
      </c>
      <c r="H23">
        <v>3436.8</v>
      </c>
      <c r="J23" s="41">
        <v>42800</v>
      </c>
      <c r="K23" t="s">
        <v>66</v>
      </c>
      <c r="L23">
        <v>5</v>
      </c>
      <c r="M23">
        <v>3.33</v>
      </c>
      <c r="N23">
        <v>0.8</v>
      </c>
    </row>
    <row r="24" spans="1:14" x14ac:dyDescent="0.25">
      <c r="A24" t="s">
        <v>114</v>
      </c>
      <c r="B24" t="s">
        <v>111</v>
      </c>
      <c r="C24" t="s">
        <v>12</v>
      </c>
      <c r="D24">
        <v>2800</v>
      </c>
      <c r="F24" t="s">
        <v>65</v>
      </c>
      <c r="G24">
        <v>4.5</v>
      </c>
      <c r="H24">
        <v>12582</v>
      </c>
      <c r="J24" s="41">
        <v>43003</v>
      </c>
      <c r="K24" t="s">
        <v>66</v>
      </c>
      <c r="L24">
        <v>18.3</v>
      </c>
      <c r="M24">
        <v>12.2</v>
      </c>
      <c r="N24">
        <v>3</v>
      </c>
    </row>
    <row r="25" spans="1:14" x14ac:dyDescent="0.25">
      <c r="A25" t="s">
        <v>114</v>
      </c>
      <c r="B25" t="s">
        <v>111</v>
      </c>
      <c r="C25" t="s">
        <v>12</v>
      </c>
      <c r="D25">
        <v>2800</v>
      </c>
      <c r="F25" t="s">
        <v>65</v>
      </c>
      <c r="G25">
        <v>1.2</v>
      </c>
      <c r="H25">
        <v>3436.8</v>
      </c>
      <c r="J25" s="41">
        <v>42963</v>
      </c>
      <c r="K25" t="s">
        <v>66</v>
      </c>
      <c r="L25">
        <v>5</v>
      </c>
      <c r="M25">
        <v>3.33</v>
      </c>
      <c r="N25">
        <v>0.8</v>
      </c>
    </row>
    <row r="26" spans="1:14" x14ac:dyDescent="0.25">
      <c r="A26" t="s">
        <v>114</v>
      </c>
      <c r="B26" t="s">
        <v>111</v>
      </c>
      <c r="C26" t="s">
        <v>12</v>
      </c>
      <c r="D26">
        <v>2800</v>
      </c>
      <c r="F26" t="s">
        <v>65</v>
      </c>
      <c r="G26">
        <v>1.5</v>
      </c>
      <c r="H26">
        <v>4194</v>
      </c>
      <c r="J26" s="41">
        <v>43074</v>
      </c>
      <c r="K26" t="s">
        <v>66</v>
      </c>
      <c r="L26">
        <v>6.1</v>
      </c>
      <c r="M26">
        <v>4.07</v>
      </c>
      <c r="N26">
        <v>1</v>
      </c>
    </row>
    <row r="27" spans="1:14" x14ac:dyDescent="0.25">
      <c r="A27" t="s">
        <v>114</v>
      </c>
      <c r="B27" t="s">
        <v>111</v>
      </c>
      <c r="C27" t="s">
        <v>12</v>
      </c>
      <c r="D27">
        <v>2800</v>
      </c>
      <c r="F27" t="s">
        <v>65</v>
      </c>
      <c r="G27">
        <v>2.5</v>
      </c>
      <c r="H27">
        <v>6873.5</v>
      </c>
      <c r="J27" s="41">
        <v>43004</v>
      </c>
      <c r="K27" t="s">
        <v>66</v>
      </c>
      <c r="L27">
        <v>10</v>
      </c>
      <c r="M27">
        <v>6.67</v>
      </c>
      <c r="N27">
        <v>1.6</v>
      </c>
    </row>
    <row r="28" spans="1:14" x14ac:dyDescent="0.25">
      <c r="A28" t="s">
        <v>114</v>
      </c>
      <c r="B28" t="s">
        <v>111</v>
      </c>
      <c r="C28" t="s">
        <v>12</v>
      </c>
      <c r="D28">
        <v>2800</v>
      </c>
      <c r="F28" t="s">
        <v>65</v>
      </c>
      <c r="G28">
        <v>32.9</v>
      </c>
      <c r="H28">
        <v>92035</v>
      </c>
      <c r="J28" s="41">
        <v>42712</v>
      </c>
      <c r="K28" t="s">
        <v>66</v>
      </c>
      <c r="L28">
        <v>158.63</v>
      </c>
      <c r="M28">
        <v>105.75</v>
      </c>
      <c r="N28">
        <v>21.9</v>
      </c>
    </row>
    <row r="29" spans="1:14" x14ac:dyDescent="0.25">
      <c r="A29" t="s">
        <v>114</v>
      </c>
      <c r="B29" t="s">
        <v>111</v>
      </c>
      <c r="C29" t="s">
        <v>12</v>
      </c>
      <c r="D29">
        <v>2800</v>
      </c>
      <c r="F29" t="s">
        <v>65</v>
      </c>
      <c r="G29">
        <v>24.5</v>
      </c>
      <c r="H29">
        <v>68735</v>
      </c>
      <c r="J29" s="41">
        <v>42713</v>
      </c>
      <c r="K29" t="s">
        <v>66</v>
      </c>
      <c r="L29">
        <v>118.47</v>
      </c>
      <c r="M29">
        <v>78.98</v>
      </c>
      <c r="N29">
        <v>16.399999999999999</v>
      </c>
    </row>
    <row r="30" spans="1:14" x14ac:dyDescent="0.25">
      <c r="A30" t="s">
        <v>115</v>
      </c>
      <c r="B30" t="s">
        <v>111</v>
      </c>
      <c r="C30" t="s">
        <v>12</v>
      </c>
      <c r="D30">
        <v>9995</v>
      </c>
      <c r="F30" t="s">
        <v>65</v>
      </c>
      <c r="G30">
        <v>3.9</v>
      </c>
      <c r="H30">
        <v>38985</v>
      </c>
      <c r="J30" s="41">
        <v>43045</v>
      </c>
      <c r="K30" t="s">
        <v>66</v>
      </c>
      <c r="L30">
        <v>56.71</v>
      </c>
      <c r="M30">
        <v>37.799999999999997</v>
      </c>
      <c r="N30">
        <v>2.6</v>
      </c>
    </row>
    <row r="31" spans="1:14" x14ac:dyDescent="0.25">
      <c r="A31" t="s">
        <v>115</v>
      </c>
      <c r="B31" t="s">
        <v>111</v>
      </c>
      <c r="C31" t="s">
        <v>12</v>
      </c>
      <c r="D31">
        <v>9995</v>
      </c>
      <c r="F31" t="s">
        <v>65</v>
      </c>
      <c r="G31">
        <v>3.6</v>
      </c>
      <c r="H31">
        <v>36000</v>
      </c>
      <c r="J31" s="41">
        <v>43087</v>
      </c>
      <c r="K31" t="s">
        <v>66</v>
      </c>
      <c r="L31">
        <v>52.36</v>
      </c>
      <c r="M31">
        <v>34.909999999999997</v>
      </c>
      <c r="N31">
        <v>2.4</v>
      </c>
    </row>
    <row r="32" spans="1:14" x14ac:dyDescent="0.25">
      <c r="A32" t="s">
        <v>115</v>
      </c>
      <c r="B32" t="s">
        <v>111</v>
      </c>
      <c r="C32" t="s">
        <v>12</v>
      </c>
      <c r="D32">
        <v>9995</v>
      </c>
      <c r="F32" t="s">
        <v>65</v>
      </c>
      <c r="G32">
        <v>16.3</v>
      </c>
      <c r="H32">
        <v>163100</v>
      </c>
      <c r="J32" s="41">
        <v>42892</v>
      </c>
      <c r="K32" t="s">
        <v>66</v>
      </c>
      <c r="L32">
        <v>237.24</v>
      </c>
      <c r="M32">
        <v>158.16</v>
      </c>
      <c r="N32">
        <v>10.9</v>
      </c>
    </row>
    <row r="33" spans="1:14" x14ac:dyDescent="0.25">
      <c r="A33" t="s">
        <v>115</v>
      </c>
      <c r="B33" t="s">
        <v>111</v>
      </c>
      <c r="C33" t="s">
        <v>12</v>
      </c>
      <c r="D33">
        <v>9995</v>
      </c>
      <c r="F33" t="s">
        <v>65</v>
      </c>
      <c r="G33">
        <v>3</v>
      </c>
      <c r="H33">
        <v>29985</v>
      </c>
      <c r="J33" s="41">
        <v>43146</v>
      </c>
      <c r="K33" t="s">
        <v>66</v>
      </c>
      <c r="L33">
        <v>42.19</v>
      </c>
      <c r="M33">
        <v>28.12</v>
      </c>
      <c r="N33">
        <v>2</v>
      </c>
    </row>
    <row r="34" spans="1:14" x14ac:dyDescent="0.25">
      <c r="A34" t="s">
        <v>115</v>
      </c>
      <c r="B34" t="s">
        <v>111</v>
      </c>
      <c r="C34" t="s">
        <v>12</v>
      </c>
      <c r="D34">
        <v>9995</v>
      </c>
      <c r="F34" t="s">
        <v>65</v>
      </c>
      <c r="G34">
        <v>16.3</v>
      </c>
      <c r="H34">
        <v>163100</v>
      </c>
      <c r="J34" s="41">
        <v>42891</v>
      </c>
      <c r="K34" t="s">
        <v>66</v>
      </c>
      <c r="L34">
        <v>237.24</v>
      </c>
      <c r="M34">
        <v>158.16</v>
      </c>
      <c r="N34">
        <v>10.9</v>
      </c>
    </row>
    <row r="35" spans="1:14" x14ac:dyDescent="0.25">
      <c r="A35" t="s">
        <v>116</v>
      </c>
      <c r="B35" t="s">
        <v>111</v>
      </c>
      <c r="C35" t="s">
        <v>12</v>
      </c>
      <c r="D35">
        <v>9995</v>
      </c>
      <c r="F35" t="s">
        <v>65</v>
      </c>
      <c r="G35">
        <v>6.9</v>
      </c>
      <c r="H35">
        <v>69000</v>
      </c>
      <c r="J35" s="41">
        <v>42765</v>
      </c>
      <c r="K35" t="s">
        <v>66</v>
      </c>
      <c r="L35">
        <v>100.36</v>
      </c>
      <c r="M35">
        <v>66.91</v>
      </c>
      <c r="N35">
        <v>4.5999999999999996</v>
      </c>
    </row>
    <row r="36" spans="1:14" x14ac:dyDescent="0.25">
      <c r="A36" t="s">
        <v>118</v>
      </c>
      <c r="B36" t="s">
        <v>111</v>
      </c>
      <c r="C36" t="s">
        <v>12</v>
      </c>
      <c r="D36">
        <v>14000</v>
      </c>
      <c r="F36" t="s">
        <v>65</v>
      </c>
      <c r="G36">
        <v>2.1</v>
      </c>
      <c r="H36">
        <v>29985</v>
      </c>
      <c r="J36" s="41">
        <v>43130</v>
      </c>
      <c r="K36" t="s">
        <v>66</v>
      </c>
      <c r="L36">
        <v>42.19</v>
      </c>
      <c r="M36">
        <v>28.12</v>
      </c>
      <c r="N36">
        <v>1.4</v>
      </c>
    </row>
    <row r="37" spans="1:14" x14ac:dyDescent="0.25">
      <c r="A37" t="s">
        <v>119</v>
      </c>
      <c r="B37" t="s">
        <v>120</v>
      </c>
      <c r="C37" t="s">
        <v>12</v>
      </c>
      <c r="D37">
        <v>79900</v>
      </c>
      <c r="F37" t="s">
        <v>65</v>
      </c>
      <c r="G37">
        <v>1</v>
      </c>
      <c r="H37">
        <v>79900</v>
      </c>
      <c r="J37" s="41">
        <v>43061</v>
      </c>
      <c r="K37" t="s">
        <v>66</v>
      </c>
      <c r="L37">
        <v>116.22</v>
      </c>
      <c r="M37">
        <v>77.48</v>
      </c>
      <c r="N37">
        <v>0.7</v>
      </c>
    </row>
    <row r="38" spans="1:14" x14ac:dyDescent="0.25">
      <c r="A38" t="s">
        <v>121</v>
      </c>
      <c r="B38" t="s">
        <v>133</v>
      </c>
      <c r="C38" t="s">
        <v>12</v>
      </c>
      <c r="F38" t="s">
        <v>122</v>
      </c>
      <c r="H38">
        <v>450</v>
      </c>
      <c r="J38" s="41">
        <v>42873</v>
      </c>
      <c r="K38" t="s">
        <v>66</v>
      </c>
      <c r="L38">
        <v>0.65</v>
      </c>
      <c r="M38">
        <v>0.44</v>
      </c>
    </row>
    <row r="39" spans="1:14" x14ac:dyDescent="0.25">
      <c r="A39" t="s">
        <v>97</v>
      </c>
      <c r="B39" t="s">
        <v>98</v>
      </c>
      <c r="C39" t="s">
        <v>6</v>
      </c>
      <c r="E39">
        <v>0</v>
      </c>
      <c r="F39" t="s">
        <v>68</v>
      </c>
      <c r="G39">
        <v>50</v>
      </c>
      <c r="I39">
        <v>1</v>
      </c>
      <c r="J39" s="41">
        <v>42474</v>
      </c>
      <c r="K39" t="s">
        <v>69</v>
      </c>
      <c r="L39">
        <v>33.39</v>
      </c>
      <c r="M39">
        <v>16.7</v>
      </c>
      <c r="N39">
        <v>25</v>
      </c>
    </row>
    <row r="40" spans="1:14" x14ac:dyDescent="0.25">
      <c r="A40" t="s">
        <v>97</v>
      </c>
      <c r="B40" t="s">
        <v>98</v>
      </c>
      <c r="C40" t="s">
        <v>6</v>
      </c>
      <c r="E40">
        <v>0</v>
      </c>
      <c r="F40" t="s">
        <v>68</v>
      </c>
      <c r="G40">
        <v>10</v>
      </c>
      <c r="I40">
        <v>1</v>
      </c>
      <c r="J40" s="41">
        <v>42559</v>
      </c>
      <c r="K40" t="s">
        <v>69</v>
      </c>
      <c r="L40">
        <v>6.68</v>
      </c>
      <c r="M40">
        <v>3.34</v>
      </c>
      <c r="N40">
        <v>5</v>
      </c>
    </row>
    <row r="41" spans="1:14" x14ac:dyDescent="0.25">
      <c r="A41" t="s">
        <v>97</v>
      </c>
      <c r="B41" t="s">
        <v>98</v>
      </c>
      <c r="C41" t="s">
        <v>6</v>
      </c>
      <c r="E41">
        <v>0</v>
      </c>
      <c r="F41" t="s">
        <v>68</v>
      </c>
      <c r="G41">
        <v>10</v>
      </c>
      <c r="I41">
        <v>1</v>
      </c>
      <c r="J41" s="41">
        <v>42499</v>
      </c>
      <c r="K41" t="s">
        <v>69</v>
      </c>
      <c r="L41">
        <v>6.68</v>
      </c>
      <c r="M41">
        <v>3.34</v>
      </c>
      <c r="N41">
        <v>5</v>
      </c>
    </row>
    <row r="42" spans="1:14" x14ac:dyDescent="0.25">
      <c r="A42" t="s">
        <v>97</v>
      </c>
      <c r="B42" t="s">
        <v>98</v>
      </c>
      <c r="C42" t="s">
        <v>6</v>
      </c>
      <c r="E42">
        <v>0</v>
      </c>
      <c r="F42" t="s">
        <v>68</v>
      </c>
      <c r="G42">
        <v>10</v>
      </c>
      <c r="I42">
        <v>1</v>
      </c>
      <c r="J42" s="41">
        <v>42604</v>
      </c>
      <c r="K42" t="s">
        <v>69</v>
      </c>
      <c r="L42">
        <v>6.68</v>
      </c>
      <c r="M42">
        <v>3.34</v>
      </c>
      <c r="N42">
        <v>5</v>
      </c>
    </row>
    <row r="43" spans="1:14" x14ac:dyDescent="0.25">
      <c r="A43" t="s">
        <v>97</v>
      </c>
      <c r="B43" t="s">
        <v>98</v>
      </c>
      <c r="C43" t="s">
        <v>6</v>
      </c>
      <c r="E43">
        <v>0</v>
      </c>
      <c r="F43" t="s">
        <v>68</v>
      </c>
      <c r="G43">
        <v>3</v>
      </c>
      <c r="I43">
        <v>1</v>
      </c>
      <c r="J43" s="41">
        <v>42374</v>
      </c>
      <c r="K43" t="s">
        <v>69</v>
      </c>
      <c r="L43">
        <v>2</v>
      </c>
      <c r="M43">
        <v>1</v>
      </c>
      <c r="N43">
        <v>1.5</v>
      </c>
    </row>
    <row r="44" spans="1:14" x14ac:dyDescent="0.25">
      <c r="A44" t="s">
        <v>97</v>
      </c>
      <c r="B44" t="s">
        <v>98</v>
      </c>
      <c r="C44" t="s">
        <v>6</v>
      </c>
      <c r="E44">
        <v>0</v>
      </c>
      <c r="F44" t="s">
        <v>68</v>
      </c>
      <c r="G44">
        <v>8</v>
      </c>
      <c r="I44">
        <v>1</v>
      </c>
      <c r="J44" s="41">
        <v>42516</v>
      </c>
      <c r="K44" t="s">
        <v>69</v>
      </c>
      <c r="L44">
        <v>5.34</v>
      </c>
      <c r="M44">
        <v>2.67</v>
      </c>
      <c r="N44">
        <v>4</v>
      </c>
    </row>
    <row r="45" spans="1:14" x14ac:dyDescent="0.25">
      <c r="A45" t="s">
        <v>97</v>
      </c>
      <c r="B45" t="s">
        <v>98</v>
      </c>
      <c r="C45" t="s">
        <v>6</v>
      </c>
      <c r="E45">
        <v>0</v>
      </c>
      <c r="F45" t="s">
        <v>68</v>
      </c>
      <c r="G45">
        <v>10</v>
      </c>
      <c r="I45">
        <v>1</v>
      </c>
      <c r="J45" s="41">
        <v>42376</v>
      </c>
      <c r="K45" t="s">
        <v>69</v>
      </c>
      <c r="L45">
        <v>6.68</v>
      </c>
      <c r="M45">
        <v>3.34</v>
      </c>
      <c r="N45">
        <v>5</v>
      </c>
    </row>
    <row r="46" spans="1:14" x14ac:dyDescent="0.25">
      <c r="A46" t="s">
        <v>97</v>
      </c>
      <c r="B46" t="s">
        <v>98</v>
      </c>
      <c r="C46" t="s">
        <v>6</v>
      </c>
      <c r="E46">
        <v>0</v>
      </c>
      <c r="F46" t="s">
        <v>68</v>
      </c>
      <c r="G46">
        <v>1</v>
      </c>
      <c r="I46">
        <v>0</v>
      </c>
      <c r="J46" s="41">
        <v>42607</v>
      </c>
      <c r="K46" t="s">
        <v>69</v>
      </c>
      <c r="L46">
        <v>0.67</v>
      </c>
      <c r="M46">
        <v>0.33</v>
      </c>
      <c r="N46">
        <v>0.5</v>
      </c>
    </row>
    <row r="47" spans="1:14" x14ac:dyDescent="0.25">
      <c r="A47" t="s">
        <v>97</v>
      </c>
      <c r="B47" t="s">
        <v>98</v>
      </c>
      <c r="C47" t="s">
        <v>6</v>
      </c>
      <c r="E47">
        <v>0</v>
      </c>
      <c r="F47" t="s">
        <v>68</v>
      </c>
      <c r="G47">
        <v>20</v>
      </c>
      <c r="I47">
        <v>1</v>
      </c>
      <c r="J47" s="41">
        <v>42510</v>
      </c>
      <c r="K47" t="s">
        <v>69</v>
      </c>
      <c r="L47">
        <v>13.36</v>
      </c>
      <c r="M47">
        <v>6.68</v>
      </c>
      <c r="N47">
        <v>10</v>
      </c>
    </row>
    <row r="48" spans="1:14" x14ac:dyDescent="0.25">
      <c r="A48" t="s">
        <v>97</v>
      </c>
      <c r="B48" t="s">
        <v>98</v>
      </c>
      <c r="C48" t="s">
        <v>6</v>
      </c>
      <c r="E48">
        <v>0</v>
      </c>
      <c r="F48" t="s">
        <v>68</v>
      </c>
      <c r="G48">
        <v>10</v>
      </c>
      <c r="I48">
        <v>1</v>
      </c>
      <c r="J48" s="41">
        <v>42604</v>
      </c>
      <c r="K48" t="s">
        <v>69</v>
      </c>
      <c r="L48">
        <v>6.68</v>
      </c>
      <c r="M48">
        <v>3.34</v>
      </c>
      <c r="N48">
        <v>5</v>
      </c>
    </row>
    <row r="49" spans="1:14" x14ac:dyDescent="0.25">
      <c r="A49" t="s">
        <v>97</v>
      </c>
      <c r="B49" t="s">
        <v>98</v>
      </c>
      <c r="C49" t="s">
        <v>6</v>
      </c>
      <c r="E49">
        <v>0</v>
      </c>
      <c r="F49" t="s">
        <v>68</v>
      </c>
      <c r="G49">
        <v>5</v>
      </c>
      <c r="I49">
        <v>1</v>
      </c>
      <c r="J49" s="41">
        <v>42387</v>
      </c>
      <c r="K49" t="s">
        <v>69</v>
      </c>
      <c r="L49">
        <v>3.34</v>
      </c>
      <c r="M49">
        <v>1.67</v>
      </c>
      <c r="N49">
        <v>2.5</v>
      </c>
    </row>
    <row r="50" spans="1:14" x14ac:dyDescent="0.25">
      <c r="A50" t="s">
        <v>97</v>
      </c>
      <c r="B50" t="s">
        <v>98</v>
      </c>
      <c r="C50" t="s">
        <v>6</v>
      </c>
      <c r="E50">
        <v>0</v>
      </c>
      <c r="F50" t="s">
        <v>68</v>
      </c>
      <c r="G50">
        <v>20</v>
      </c>
      <c r="I50">
        <v>1</v>
      </c>
      <c r="J50" s="41">
        <v>42520</v>
      </c>
      <c r="K50" t="s">
        <v>69</v>
      </c>
      <c r="L50">
        <v>13.36</v>
      </c>
      <c r="M50">
        <v>6.68</v>
      </c>
      <c r="N50">
        <v>10</v>
      </c>
    </row>
    <row r="51" spans="1:14" x14ac:dyDescent="0.25">
      <c r="A51" t="s">
        <v>97</v>
      </c>
      <c r="B51" t="s">
        <v>98</v>
      </c>
      <c r="C51" t="s">
        <v>6</v>
      </c>
      <c r="E51">
        <v>0</v>
      </c>
      <c r="F51" t="s">
        <v>68</v>
      </c>
      <c r="G51">
        <v>20</v>
      </c>
      <c r="I51">
        <v>1</v>
      </c>
      <c r="J51" s="41">
        <v>42530</v>
      </c>
      <c r="K51" t="s">
        <v>69</v>
      </c>
      <c r="L51">
        <v>13.36</v>
      </c>
      <c r="M51">
        <v>6.68</v>
      </c>
      <c r="N51">
        <v>10</v>
      </c>
    </row>
    <row r="52" spans="1:14" x14ac:dyDescent="0.25">
      <c r="A52" t="s">
        <v>97</v>
      </c>
      <c r="B52" t="s">
        <v>98</v>
      </c>
      <c r="C52" t="s">
        <v>6</v>
      </c>
      <c r="E52">
        <v>0</v>
      </c>
      <c r="F52" t="s">
        <v>68</v>
      </c>
      <c r="G52">
        <v>1</v>
      </c>
      <c r="I52">
        <v>0</v>
      </c>
      <c r="J52" s="41">
        <v>42649</v>
      </c>
      <c r="K52" t="s">
        <v>69</v>
      </c>
      <c r="L52">
        <v>0.67</v>
      </c>
      <c r="M52">
        <v>0.33</v>
      </c>
      <c r="N52">
        <v>0.5</v>
      </c>
    </row>
    <row r="53" spans="1:14" x14ac:dyDescent="0.25">
      <c r="A53" t="s">
        <v>97</v>
      </c>
      <c r="B53" t="s">
        <v>98</v>
      </c>
      <c r="C53" t="s">
        <v>6</v>
      </c>
      <c r="E53">
        <v>0</v>
      </c>
      <c r="F53" t="s">
        <v>68</v>
      </c>
      <c r="G53">
        <v>15</v>
      </c>
      <c r="I53">
        <v>1</v>
      </c>
      <c r="J53" s="41">
        <v>42604</v>
      </c>
      <c r="K53" t="s">
        <v>69</v>
      </c>
      <c r="L53">
        <v>10.02</v>
      </c>
      <c r="M53">
        <v>5.01</v>
      </c>
      <c r="N53">
        <v>7.5</v>
      </c>
    </row>
    <row r="54" spans="1:14" x14ac:dyDescent="0.25">
      <c r="A54" t="s">
        <v>97</v>
      </c>
      <c r="B54" t="s">
        <v>98</v>
      </c>
      <c r="C54" t="s">
        <v>6</v>
      </c>
      <c r="E54">
        <v>0</v>
      </c>
      <c r="F54" t="s">
        <v>68</v>
      </c>
      <c r="G54">
        <v>10</v>
      </c>
      <c r="I54">
        <v>1</v>
      </c>
      <c r="J54" s="41">
        <v>42374</v>
      </c>
      <c r="K54" t="s">
        <v>69</v>
      </c>
      <c r="L54">
        <v>6.68</v>
      </c>
      <c r="M54">
        <v>3.34</v>
      </c>
      <c r="N54">
        <v>5</v>
      </c>
    </row>
    <row r="55" spans="1:14" x14ac:dyDescent="0.25">
      <c r="A55" t="s">
        <v>97</v>
      </c>
      <c r="B55" t="s">
        <v>98</v>
      </c>
      <c r="C55" t="s">
        <v>6</v>
      </c>
      <c r="E55">
        <v>0</v>
      </c>
      <c r="F55" t="s">
        <v>68</v>
      </c>
      <c r="G55">
        <v>15</v>
      </c>
      <c r="I55">
        <v>1</v>
      </c>
      <c r="J55" s="41">
        <v>42450</v>
      </c>
      <c r="K55" t="s">
        <v>69</v>
      </c>
      <c r="L55">
        <v>10.02</v>
      </c>
      <c r="M55">
        <v>5.01</v>
      </c>
      <c r="N55">
        <v>7.5</v>
      </c>
    </row>
    <row r="56" spans="1:14" x14ac:dyDescent="0.25">
      <c r="A56" t="s">
        <v>97</v>
      </c>
      <c r="B56" t="s">
        <v>98</v>
      </c>
      <c r="C56" t="s">
        <v>6</v>
      </c>
      <c r="E56">
        <v>0</v>
      </c>
      <c r="F56" t="s">
        <v>68</v>
      </c>
      <c r="G56">
        <v>5</v>
      </c>
      <c r="I56">
        <v>1</v>
      </c>
      <c r="J56" s="41">
        <v>42709</v>
      </c>
      <c r="K56" t="s">
        <v>69</v>
      </c>
      <c r="L56">
        <v>3.34</v>
      </c>
      <c r="M56">
        <v>1.67</v>
      </c>
      <c r="N56">
        <v>2.5</v>
      </c>
    </row>
    <row r="57" spans="1:14" x14ac:dyDescent="0.25">
      <c r="A57" t="s">
        <v>97</v>
      </c>
      <c r="B57" t="s">
        <v>98</v>
      </c>
      <c r="C57" t="s">
        <v>6</v>
      </c>
      <c r="E57">
        <v>0</v>
      </c>
      <c r="F57" t="s">
        <v>68</v>
      </c>
      <c r="G57">
        <v>2</v>
      </c>
      <c r="I57">
        <v>1</v>
      </c>
      <c r="J57" s="41">
        <v>42583</v>
      </c>
      <c r="K57" t="s">
        <v>69</v>
      </c>
      <c r="L57">
        <v>1.34</v>
      </c>
      <c r="M57">
        <v>0.67</v>
      </c>
      <c r="N57">
        <v>1</v>
      </c>
    </row>
    <row r="58" spans="1:14" x14ac:dyDescent="0.25">
      <c r="A58" t="s">
        <v>97</v>
      </c>
      <c r="B58" t="s">
        <v>98</v>
      </c>
      <c r="C58" t="s">
        <v>6</v>
      </c>
      <c r="E58">
        <v>0</v>
      </c>
      <c r="F58" t="s">
        <v>68</v>
      </c>
      <c r="G58">
        <v>10</v>
      </c>
      <c r="I58">
        <v>1</v>
      </c>
      <c r="J58" s="41">
        <v>42723</v>
      </c>
      <c r="K58" t="s">
        <v>69</v>
      </c>
      <c r="L58">
        <v>6.68</v>
      </c>
      <c r="M58">
        <v>3.34</v>
      </c>
      <c r="N58">
        <v>5</v>
      </c>
    </row>
    <row r="59" spans="1:14" x14ac:dyDescent="0.25">
      <c r="A59" t="s">
        <v>97</v>
      </c>
      <c r="B59" t="s">
        <v>98</v>
      </c>
      <c r="C59" t="s">
        <v>6</v>
      </c>
      <c r="E59">
        <v>0</v>
      </c>
      <c r="F59" t="s">
        <v>68</v>
      </c>
      <c r="G59">
        <v>14</v>
      </c>
      <c r="I59">
        <v>1</v>
      </c>
      <c r="J59" s="41">
        <v>42723</v>
      </c>
      <c r="K59" t="s">
        <v>69</v>
      </c>
      <c r="L59">
        <v>9.35</v>
      </c>
      <c r="M59">
        <v>4.67</v>
      </c>
      <c r="N59">
        <v>7</v>
      </c>
    </row>
    <row r="60" spans="1:14" x14ac:dyDescent="0.25">
      <c r="A60" t="s">
        <v>97</v>
      </c>
      <c r="B60" t="s">
        <v>98</v>
      </c>
      <c r="C60" t="s">
        <v>6</v>
      </c>
      <c r="E60">
        <v>0</v>
      </c>
      <c r="F60" t="s">
        <v>68</v>
      </c>
      <c r="G60">
        <v>20</v>
      </c>
      <c r="I60">
        <v>1</v>
      </c>
      <c r="J60" s="41">
        <v>42376</v>
      </c>
      <c r="K60" t="s">
        <v>69</v>
      </c>
      <c r="L60">
        <v>13.36</v>
      </c>
      <c r="M60">
        <v>6.68</v>
      </c>
      <c r="N60">
        <v>10</v>
      </c>
    </row>
    <row r="61" spans="1:14" x14ac:dyDescent="0.25">
      <c r="A61" t="s">
        <v>97</v>
      </c>
      <c r="B61" t="s">
        <v>98</v>
      </c>
      <c r="C61" t="s">
        <v>6</v>
      </c>
      <c r="E61">
        <v>0</v>
      </c>
      <c r="F61" t="s">
        <v>68</v>
      </c>
      <c r="G61">
        <v>10</v>
      </c>
      <c r="I61">
        <v>1</v>
      </c>
      <c r="J61" s="41">
        <v>42458</v>
      </c>
      <c r="K61" t="s">
        <v>69</v>
      </c>
      <c r="L61">
        <v>6.68</v>
      </c>
      <c r="M61">
        <v>3.34</v>
      </c>
      <c r="N61">
        <v>5</v>
      </c>
    </row>
    <row r="62" spans="1:14" x14ac:dyDescent="0.25">
      <c r="A62" t="s">
        <v>97</v>
      </c>
      <c r="B62" t="s">
        <v>98</v>
      </c>
      <c r="C62" t="s">
        <v>6</v>
      </c>
      <c r="E62">
        <v>0</v>
      </c>
      <c r="F62" t="s">
        <v>68</v>
      </c>
      <c r="G62">
        <v>2</v>
      </c>
      <c r="I62">
        <v>1</v>
      </c>
      <c r="J62" s="41">
        <v>42516</v>
      </c>
      <c r="K62" t="s">
        <v>69</v>
      </c>
      <c r="L62">
        <v>1.34</v>
      </c>
      <c r="M62">
        <v>0.67</v>
      </c>
      <c r="N62">
        <v>1</v>
      </c>
    </row>
    <row r="63" spans="1:14" x14ac:dyDescent="0.25">
      <c r="A63" t="s">
        <v>97</v>
      </c>
      <c r="B63" t="s">
        <v>98</v>
      </c>
      <c r="C63" t="s">
        <v>6</v>
      </c>
      <c r="E63">
        <v>0</v>
      </c>
      <c r="F63" t="s">
        <v>68</v>
      </c>
      <c r="G63">
        <v>10</v>
      </c>
      <c r="I63">
        <v>1</v>
      </c>
      <c r="J63" s="41">
        <v>42587</v>
      </c>
      <c r="K63" t="s">
        <v>69</v>
      </c>
      <c r="L63">
        <v>6.68</v>
      </c>
      <c r="M63">
        <v>3.34</v>
      </c>
      <c r="N63">
        <v>5</v>
      </c>
    </row>
    <row r="64" spans="1:14" x14ac:dyDescent="0.25">
      <c r="A64" t="s">
        <v>97</v>
      </c>
      <c r="B64" t="s">
        <v>98</v>
      </c>
      <c r="C64" t="s">
        <v>6</v>
      </c>
      <c r="E64">
        <v>0</v>
      </c>
      <c r="F64" t="s">
        <v>68</v>
      </c>
      <c r="G64">
        <v>40</v>
      </c>
      <c r="I64">
        <v>1</v>
      </c>
      <c r="J64" s="41">
        <v>42590</v>
      </c>
      <c r="K64" t="s">
        <v>69</v>
      </c>
      <c r="L64">
        <v>26.71</v>
      </c>
      <c r="M64">
        <v>13.36</v>
      </c>
      <c r="N64">
        <v>20</v>
      </c>
    </row>
    <row r="65" spans="1:14" x14ac:dyDescent="0.25">
      <c r="A65" t="s">
        <v>97</v>
      </c>
      <c r="B65" t="s">
        <v>98</v>
      </c>
      <c r="C65" t="s">
        <v>6</v>
      </c>
      <c r="E65">
        <v>0</v>
      </c>
      <c r="F65" t="s">
        <v>68</v>
      </c>
      <c r="G65">
        <v>15</v>
      </c>
      <c r="I65">
        <v>1</v>
      </c>
      <c r="J65" s="41">
        <v>42510</v>
      </c>
      <c r="K65" t="s">
        <v>69</v>
      </c>
      <c r="L65">
        <v>10.02</v>
      </c>
      <c r="M65">
        <v>5.01</v>
      </c>
      <c r="N65">
        <v>7.5</v>
      </c>
    </row>
    <row r="66" spans="1:14" x14ac:dyDescent="0.25">
      <c r="A66" t="s">
        <v>97</v>
      </c>
      <c r="B66" t="s">
        <v>98</v>
      </c>
      <c r="C66" t="s">
        <v>6</v>
      </c>
      <c r="E66">
        <v>0</v>
      </c>
      <c r="F66" t="s">
        <v>68</v>
      </c>
      <c r="G66">
        <v>10</v>
      </c>
      <c r="I66">
        <v>1</v>
      </c>
      <c r="J66" s="41">
        <v>42597</v>
      </c>
      <c r="K66" t="s">
        <v>69</v>
      </c>
      <c r="L66">
        <v>6.68</v>
      </c>
      <c r="M66">
        <v>3.34</v>
      </c>
      <c r="N66">
        <v>5</v>
      </c>
    </row>
    <row r="67" spans="1:14" x14ac:dyDescent="0.25">
      <c r="A67" t="s">
        <v>97</v>
      </c>
      <c r="B67" t="s">
        <v>98</v>
      </c>
      <c r="C67" t="s">
        <v>6</v>
      </c>
      <c r="E67">
        <v>0</v>
      </c>
      <c r="F67" t="s">
        <v>68</v>
      </c>
      <c r="G67">
        <v>10</v>
      </c>
      <c r="I67">
        <v>1</v>
      </c>
      <c r="J67" s="41">
        <v>42604</v>
      </c>
      <c r="K67" t="s">
        <v>69</v>
      </c>
      <c r="L67">
        <v>6.68</v>
      </c>
      <c r="M67">
        <v>3.34</v>
      </c>
      <c r="N67">
        <v>5</v>
      </c>
    </row>
    <row r="68" spans="1:14" x14ac:dyDescent="0.25">
      <c r="A68" t="s">
        <v>97</v>
      </c>
      <c r="B68" t="s">
        <v>98</v>
      </c>
      <c r="C68" t="s">
        <v>6</v>
      </c>
      <c r="E68">
        <v>0</v>
      </c>
      <c r="F68" t="s">
        <v>68</v>
      </c>
      <c r="G68">
        <v>20</v>
      </c>
      <c r="I68">
        <v>1</v>
      </c>
      <c r="J68" s="41">
        <v>42555</v>
      </c>
      <c r="K68" t="s">
        <v>69</v>
      </c>
      <c r="L68">
        <v>13.36</v>
      </c>
      <c r="M68">
        <v>6.68</v>
      </c>
      <c r="N68">
        <v>10</v>
      </c>
    </row>
    <row r="69" spans="1:14" x14ac:dyDescent="0.25">
      <c r="A69" t="s">
        <v>97</v>
      </c>
      <c r="B69" t="s">
        <v>98</v>
      </c>
      <c r="C69" t="s">
        <v>6</v>
      </c>
      <c r="E69">
        <v>0</v>
      </c>
      <c r="F69" t="s">
        <v>68</v>
      </c>
      <c r="G69">
        <v>20</v>
      </c>
      <c r="I69">
        <v>1</v>
      </c>
      <c r="J69" s="41">
        <v>42555</v>
      </c>
      <c r="K69" t="s">
        <v>69</v>
      </c>
      <c r="L69">
        <v>13.36</v>
      </c>
      <c r="M69">
        <v>6.68</v>
      </c>
      <c r="N69">
        <v>10</v>
      </c>
    </row>
    <row r="70" spans="1:14" x14ac:dyDescent="0.25">
      <c r="A70" t="s">
        <v>97</v>
      </c>
      <c r="B70" t="s">
        <v>98</v>
      </c>
      <c r="C70" t="s">
        <v>6</v>
      </c>
      <c r="E70">
        <v>0</v>
      </c>
      <c r="F70" t="s">
        <v>68</v>
      </c>
      <c r="G70">
        <v>10</v>
      </c>
      <c r="I70">
        <v>1</v>
      </c>
      <c r="J70" s="41">
        <v>42555</v>
      </c>
      <c r="K70" t="s">
        <v>69</v>
      </c>
      <c r="L70">
        <v>6.68</v>
      </c>
      <c r="M70">
        <v>3.34</v>
      </c>
      <c r="N70">
        <v>5</v>
      </c>
    </row>
    <row r="71" spans="1:14" x14ac:dyDescent="0.25">
      <c r="A71" t="s">
        <v>97</v>
      </c>
      <c r="B71" t="s">
        <v>98</v>
      </c>
      <c r="C71" t="s">
        <v>6</v>
      </c>
      <c r="E71">
        <v>0</v>
      </c>
      <c r="F71" t="s">
        <v>68</v>
      </c>
      <c r="G71">
        <v>8</v>
      </c>
      <c r="I71">
        <v>1</v>
      </c>
      <c r="J71" s="41">
        <v>42719</v>
      </c>
      <c r="K71" t="s">
        <v>69</v>
      </c>
      <c r="L71">
        <v>5.34</v>
      </c>
      <c r="M71">
        <v>2.67</v>
      </c>
      <c r="N71">
        <v>4</v>
      </c>
    </row>
    <row r="72" spans="1:14" x14ac:dyDescent="0.25">
      <c r="A72" t="s">
        <v>97</v>
      </c>
      <c r="B72" t="s">
        <v>98</v>
      </c>
      <c r="C72" t="s">
        <v>6</v>
      </c>
      <c r="E72">
        <v>0</v>
      </c>
      <c r="F72" t="s">
        <v>68</v>
      </c>
      <c r="G72">
        <v>10</v>
      </c>
      <c r="I72">
        <v>1</v>
      </c>
      <c r="J72" s="41">
        <v>42576</v>
      </c>
      <c r="K72" t="s">
        <v>69</v>
      </c>
      <c r="L72">
        <v>6.68</v>
      </c>
      <c r="M72">
        <v>3.34</v>
      </c>
      <c r="N72">
        <v>5</v>
      </c>
    </row>
    <row r="73" spans="1:14" x14ac:dyDescent="0.25">
      <c r="A73" t="s">
        <v>97</v>
      </c>
      <c r="B73" t="s">
        <v>98</v>
      </c>
      <c r="C73" t="s">
        <v>6</v>
      </c>
      <c r="E73">
        <v>0</v>
      </c>
      <c r="F73" t="s">
        <v>68</v>
      </c>
      <c r="G73">
        <v>6</v>
      </c>
      <c r="I73">
        <v>1</v>
      </c>
      <c r="J73" s="41">
        <v>42663</v>
      </c>
      <c r="K73" t="s">
        <v>69</v>
      </c>
      <c r="L73">
        <v>4.01</v>
      </c>
      <c r="M73">
        <v>2</v>
      </c>
      <c r="N73">
        <v>3</v>
      </c>
    </row>
    <row r="74" spans="1:14" x14ac:dyDescent="0.25">
      <c r="A74" t="s">
        <v>97</v>
      </c>
      <c r="B74" t="s">
        <v>98</v>
      </c>
      <c r="C74" t="s">
        <v>6</v>
      </c>
      <c r="E74">
        <v>0</v>
      </c>
      <c r="F74" t="s">
        <v>68</v>
      </c>
      <c r="G74">
        <v>12</v>
      </c>
      <c r="I74">
        <v>1</v>
      </c>
      <c r="J74" s="41">
        <v>42583</v>
      </c>
      <c r="K74" t="s">
        <v>69</v>
      </c>
      <c r="L74">
        <v>8.01</v>
      </c>
      <c r="M74">
        <v>4.01</v>
      </c>
      <c r="N74">
        <v>6</v>
      </c>
    </row>
    <row r="75" spans="1:14" x14ac:dyDescent="0.25">
      <c r="A75" t="s">
        <v>97</v>
      </c>
      <c r="B75" t="s">
        <v>98</v>
      </c>
      <c r="C75" t="s">
        <v>6</v>
      </c>
      <c r="E75">
        <v>0</v>
      </c>
      <c r="F75" t="s">
        <v>68</v>
      </c>
      <c r="G75">
        <v>20</v>
      </c>
      <c r="I75">
        <v>1</v>
      </c>
      <c r="J75" s="41">
        <v>42583</v>
      </c>
      <c r="K75" t="s">
        <v>69</v>
      </c>
      <c r="L75">
        <v>13.36</v>
      </c>
      <c r="M75">
        <v>6.68</v>
      </c>
      <c r="N75">
        <v>10</v>
      </c>
    </row>
    <row r="76" spans="1:14" x14ac:dyDescent="0.25">
      <c r="A76" t="s">
        <v>97</v>
      </c>
      <c r="B76" t="s">
        <v>98</v>
      </c>
      <c r="C76" t="s">
        <v>6</v>
      </c>
      <c r="E76">
        <v>0</v>
      </c>
      <c r="F76" t="s">
        <v>68</v>
      </c>
      <c r="G76">
        <v>15</v>
      </c>
      <c r="I76">
        <v>1</v>
      </c>
      <c r="J76" s="41">
        <v>42537</v>
      </c>
      <c r="K76" t="s">
        <v>69</v>
      </c>
      <c r="L76">
        <v>10.02</v>
      </c>
      <c r="M76">
        <v>5.01</v>
      </c>
      <c r="N76">
        <v>7.5</v>
      </c>
    </row>
    <row r="77" spans="1:14" x14ac:dyDescent="0.25">
      <c r="A77" t="s">
        <v>97</v>
      </c>
      <c r="B77" t="s">
        <v>98</v>
      </c>
      <c r="C77" t="s">
        <v>6</v>
      </c>
      <c r="E77">
        <v>0</v>
      </c>
      <c r="F77" t="s">
        <v>68</v>
      </c>
      <c r="G77">
        <v>12</v>
      </c>
      <c r="I77">
        <v>1</v>
      </c>
      <c r="J77" s="41">
        <v>42598</v>
      </c>
      <c r="K77" t="s">
        <v>69</v>
      </c>
      <c r="L77">
        <v>8.01</v>
      </c>
      <c r="M77">
        <v>4.01</v>
      </c>
      <c r="N77">
        <v>6</v>
      </c>
    </row>
    <row r="78" spans="1:14" x14ac:dyDescent="0.25">
      <c r="A78" t="s">
        <v>97</v>
      </c>
      <c r="B78" t="s">
        <v>98</v>
      </c>
      <c r="C78" t="s">
        <v>6</v>
      </c>
      <c r="E78">
        <v>0</v>
      </c>
      <c r="F78" t="s">
        <v>68</v>
      </c>
      <c r="G78">
        <v>14</v>
      </c>
      <c r="I78">
        <v>1</v>
      </c>
      <c r="J78" s="41">
        <v>42590</v>
      </c>
      <c r="K78" t="s">
        <v>69</v>
      </c>
      <c r="L78">
        <v>9.35</v>
      </c>
      <c r="M78">
        <v>4.67</v>
      </c>
      <c r="N78">
        <v>7</v>
      </c>
    </row>
    <row r="79" spans="1:14" x14ac:dyDescent="0.25">
      <c r="A79" t="s">
        <v>97</v>
      </c>
      <c r="B79" t="s">
        <v>98</v>
      </c>
      <c r="C79" t="s">
        <v>6</v>
      </c>
      <c r="E79">
        <v>0</v>
      </c>
      <c r="F79" t="s">
        <v>68</v>
      </c>
      <c r="G79">
        <v>10</v>
      </c>
      <c r="I79">
        <v>1</v>
      </c>
      <c r="J79" s="41">
        <v>42411</v>
      </c>
      <c r="K79" t="s">
        <v>69</v>
      </c>
      <c r="L79">
        <v>6.68</v>
      </c>
      <c r="M79">
        <v>3.34</v>
      </c>
      <c r="N79">
        <v>5</v>
      </c>
    </row>
    <row r="80" spans="1:14" x14ac:dyDescent="0.25">
      <c r="A80" t="s">
        <v>97</v>
      </c>
      <c r="B80" t="s">
        <v>98</v>
      </c>
      <c r="C80" t="s">
        <v>6</v>
      </c>
      <c r="E80">
        <v>0</v>
      </c>
      <c r="F80" t="s">
        <v>68</v>
      </c>
      <c r="G80">
        <v>15</v>
      </c>
      <c r="I80">
        <v>1</v>
      </c>
      <c r="J80" s="41">
        <v>42684</v>
      </c>
      <c r="K80" t="s">
        <v>69</v>
      </c>
      <c r="L80">
        <v>10.02</v>
      </c>
      <c r="M80">
        <v>5.01</v>
      </c>
      <c r="N80">
        <v>7.5</v>
      </c>
    </row>
    <row r="81" spans="1:14" x14ac:dyDescent="0.25">
      <c r="A81" t="s">
        <v>97</v>
      </c>
      <c r="B81" t="s">
        <v>98</v>
      </c>
      <c r="C81" t="s">
        <v>6</v>
      </c>
      <c r="E81">
        <v>0</v>
      </c>
      <c r="F81" t="s">
        <v>68</v>
      </c>
      <c r="G81">
        <v>20</v>
      </c>
      <c r="I81">
        <v>1</v>
      </c>
      <c r="J81" s="41">
        <v>42415</v>
      </c>
      <c r="K81" t="s">
        <v>69</v>
      </c>
      <c r="L81">
        <v>13.36</v>
      </c>
      <c r="M81">
        <v>6.68</v>
      </c>
      <c r="N81">
        <v>10</v>
      </c>
    </row>
    <row r="82" spans="1:14" x14ac:dyDescent="0.25">
      <c r="A82" t="s">
        <v>97</v>
      </c>
      <c r="B82" t="s">
        <v>98</v>
      </c>
      <c r="C82" t="s">
        <v>6</v>
      </c>
      <c r="E82">
        <v>0</v>
      </c>
      <c r="F82" t="s">
        <v>68</v>
      </c>
      <c r="G82">
        <v>12</v>
      </c>
      <c r="I82">
        <v>1</v>
      </c>
      <c r="J82" s="41">
        <v>42443</v>
      </c>
      <c r="K82" t="s">
        <v>69</v>
      </c>
      <c r="L82">
        <v>8.01</v>
      </c>
      <c r="M82">
        <v>4.01</v>
      </c>
      <c r="N82">
        <v>6</v>
      </c>
    </row>
    <row r="83" spans="1:14" x14ac:dyDescent="0.25">
      <c r="A83" t="s">
        <v>97</v>
      </c>
      <c r="B83" t="s">
        <v>98</v>
      </c>
      <c r="C83" t="s">
        <v>6</v>
      </c>
      <c r="E83">
        <v>0</v>
      </c>
      <c r="F83" t="s">
        <v>68</v>
      </c>
      <c r="G83">
        <v>10</v>
      </c>
      <c r="I83">
        <v>1</v>
      </c>
      <c r="J83" s="41">
        <v>42446</v>
      </c>
      <c r="K83" t="s">
        <v>69</v>
      </c>
      <c r="L83">
        <v>6.68</v>
      </c>
      <c r="M83">
        <v>3.34</v>
      </c>
      <c r="N83">
        <v>5</v>
      </c>
    </row>
    <row r="84" spans="1:14" x14ac:dyDescent="0.25">
      <c r="A84" t="s">
        <v>97</v>
      </c>
      <c r="B84" t="s">
        <v>98</v>
      </c>
      <c r="C84" t="s">
        <v>6</v>
      </c>
      <c r="E84">
        <v>0</v>
      </c>
      <c r="F84" t="s">
        <v>68</v>
      </c>
      <c r="G84">
        <v>1</v>
      </c>
      <c r="I84">
        <v>0</v>
      </c>
      <c r="J84" s="41">
        <v>42408</v>
      </c>
      <c r="K84" t="s">
        <v>69</v>
      </c>
      <c r="L84">
        <v>0.67</v>
      </c>
      <c r="M84">
        <v>0.33</v>
      </c>
      <c r="N84">
        <v>0.5</v>
      </c>
    </row>
    <row r="85" spans="1:14" x14ac:dyDescent="0.25">
      <c r="A85" t="s">
        <v>97</v>
      </c>
      <c r="B85" t="s">
        <v>98</v>
      </c>
      <c r="C85" t="s">
        <v>6</v>
      </c>
      <c r="E85">
        <v>0</v>
      </c>
      <c r="F85" t="s">
        <v>68</v>
      </c>
      <c r="G85">
        <v>5</v>
      </c>
      <c r="I85">
        <v>1</v>
      </c>
      <c r="J85" s="41">
        <v>42437</v>
      </c>
      <c r="K85" t="s">
        <v>69</v>
      </c>
      <c r="L85">
        <v>3.34</v>
      </c>
      <c r="M85">
        <v>1.67</v>
      </c>
      <c r="N85">
        <v>2.5</v>
      </c>
    </row>
    <row r="86" spans="1:14" x14ac:dyDescent="0.25">
      <c r="A86" t="s">
        <v>97</v>
      </c>
      <c r="B86" t="s">
        <v>98</v>
      </c>
      <c r="C86" t="s">
        <v>6</v>
      </c>
      <c r="E86">
        <v>0</v>
      </c>
      <c r="F86" t="s">
        <v>68</v>
      </c>
      <c r="G86">
        <v>8</v>
      </c>
      <c r="I86">
        <v>1</v>
      </c>
      <c r="J86" s="41">
        <v>42619</v>
      </c>
      <c r="K86" t="s">
        <v>69</v>
      </c>
      <c r="L86">
        <v>5.34</v>
      </c>
      <c r="M86">
        <v>2.67</v>
      </c>
      <c r="N86">
        <v>4</v>
      </c>
    </row>
    <row r="87" spans="1:14" x14ac:dyDescent="0.25">
      <c r="A87" t="s">
        <v>97</v>
      </c>
      <c r="B87" t="s">
        <v>98</v>
      </c>
      <c r="C87" t="s">
        <v>6</v>
      </c>
      <c r="E87">
        <v>0</v>
      </c>
      <c r="F87" t="s">
        <v>68</v>
      </c>
      <c r="G87">
        <v>1</v>
      </c>
      <c r="I87">
        <v>0</v>
      </c>
      <c r="J87" s="41">
        <v>42683</v>
      </c>
      <c r="K87" t="s">
        <v>69</v>
      </c>
      <c r="L87">
        <v>0.67</v>
      </c>
      <c r="M87">
        <v>0.33</v>
      </c>
      <c r="N87">
        <v>0.5</v>
      </c>
    </row>
    <row r="88" spans="1:14" x14ac:dyDescent="0.25">
      <c r="A88" t="s">
        <v>97</v>
      </c>
      <c r="B88" t="s">
        <v>98</v>
      </c>
      <c r="C88" t="s">
        <v>6</v>
      </c>
      <c r="E88">
        <v>0</v>
      </c>
      <c r="F88" t="s">
        <v>68</v>
      </c>
      <c r="G88">
        <v>6</v>
      </c>
      <c r="I88">
        <v>1</v>
      </c>
      <c r="J88" s="41">
        <v>42681</v>
      </c>
      <c r="K88" t="s">
        <v>69</v>
      </c>
      <c r="L88">
        <v>4.01</v>
      </c>
      <c r="M88">
        <v>2</v>
      </c>
      <c r="N88">
        <v>3</v>
      </c>
    </row>
    <row r="89" spans="1:14" x14ac:dyDescent="0.25">
      <c r="A89" t="s">
        <v>97</v>
      </c>
      <c r="B89" t="s">
        <v>98</v>
      </c>
      <c r="C89" t="s">
        <v>6</v>
      </c>
      <c r="E89">
        <v>0</v>
      </c>
      <c r="F89" t="s">
        <v>68</v>
      </c>
      <c r="G89">
        <v>20</v>
      </c>
      <c r="I89">
        <v>1</v>
      </c>
      <c r="J89" s="41">
        <v>42683</v>
      </c>
      <c r="K89" t="s">
        <v>69</v>
      </c>
      <c r="L89">
        <v>13.36</v>
      </c>
      <c r="M89">
        <v>6.68</v>
      </c>
      <c r="N89">
        <v>10</v>
      </c>
    </row>
    <row r="90" spans="1:14" x14ac:dyDescent="0.25">
      <c r="A90" t="s">
        <v>97</v>
      </c>
      <c r="B90" t="s">
        <v>98</v>
      </c>
      <c r="C90" t="s">
        <v>6</v>
      </c>
      <c r="E90">
        <v>0</v>
      </c>
      <c r="F90" t="s">
        <v>68</v>
      </c>
      <c r="G90">
        <v>1</v>
      </c>
      <c r="I90">
        <v>0</v>
      </c>
      <c r="J90" s="41">
        <v>42681</v>
      </c>
      <c r="K90" t="s">
        <v>69</v>
      </c>
      <c r="L90">
        <v>0.67</v>
      </c>
      <c r="M90">
        <v>0.33</v>
      </c>
      <c r="N90">
        <v>0.5</v>
      </c>
    </row>
    <row r="91" spans="1:14" x14ac:dyDescent="0.25">
      <c r="A91" t="s">
        <v>97</v>
      </c>
      <c r="B91" t="s">
        <v>98</v>
      </c>
      <c r="C91" t="s">
        <v>6</v>
      </c>
      <c r="E91">
        <v>0</v>
      </c>
      <c r="F91" t="s">
        <v>68</v>
      </c>
      <c r="G91">
        <v>20</v>
      </c>
      <c r="I91">
        <v>1</v>
      </c>
      <c r="J91" s="41">
        <v>42388</v>
      </c>
      <c r="K91" t="s">
        <v>69</v>
      </c>
      <c r="L91">
        <v>13.36</v>
      </c>
      <c r="M91">
        <v>6.68</v>
      </c>
      <c r="N91">
        <v>10</v>
      </c>
    </row>
    <row r="92" spans="1:14" x14ac:dyDescent="0.25">
      <c r="A92" t="s">
        <v>99</v>
      </c>
      <c r="B92" t="s">
        <v>98</v>
      </c>
      <c r="C92" t="s">
        <v>6</v>
      </c>
      <c r="E92">
        <v>1</v>
      </c>
      <c r="F92" t="s">
        <v>68</v>
      </c>
      <c r="G92">
        <v>20</v>
      </c>
      <c r="I92">
        <v>1</v>
      </c>
      <c r="J92" s="41">
        <v>42510</v>
      </c>
      <c r="K92" t="s">
        <v>69</v>
      </c>
      <c r="L92">
        <v>29.68</v>
      </c>
      <c r="M92">
        <v>14.84</v>
      </c>
      <c r="N92">
        <v>10</v>
      </c>
    </row>
    <row r="93" spans="1:14" x14ac:dyDescent="0.25">
      <c r="A93" t="s">
        <v>99</v>
      </c>
      <c r="B93" t="s">
        <v>98</v>
      </c>
      <c r="C93" t="s">
        <v>6</v>
      </c>
      <c r="E93">
        <v>1</v>
      </c>
      <c r="F93" t="s">
        <v>68</v>
      </c>
      <c r="G93">
        <v>6</v>
      </c>
      <c r="I93">
        <v>1</v>
      </c>
      <c r="J93" s="41">
        <v>42443</v>
      </c>
      <c r="K93" t="s">
        <v>69</v>
      </c>
      <c r="L93">
        <v>8.9</v>
      </c>
      <c r="M93">
        <v>4.45</v>
      </c>
      <c r="N93">
        <v>3</v>
      </c>
    </row>
    <row r="94" spans="1:14" x14ac:dyDescent="0.25">
      <c r="A94" t="s">
        <v>99</v>
      </c>
      <c r="B94" t="s">
        <v>98</v>
      </c>
      <c r="C94" t="s">
        <v>6</v>
      </c>
      <c r="E94">
        <v>1</v>
      </c>
      <c r="F94" t="s">
        <v>68</v>
      </c>
      <c r="G94">
        <v>10</v>
      </c>
      <c r="I94">
        <v>1</v>
      </c>
      <c r="J94" s="41">
        <v>42521</v>
      </c>
      <c r="K94" t="s">
        <v>69</v>
      </c>
      <c r="L94">
        <v>14.84</v>
      </c>
      <c r="M94">
        <v>7.42</v>
      </c>
      <c r="N94">
        <v>5</v>
      </c>
    </row>
    <row r="95" spans="1:14" x14ac:dyDescent="0.25">
      <c r="A95" t="s">
        <v>99</v>
      </c>
      <c r="B95" t="s">
        <v>98</v>
      </c>
      <c r="C95" t="s">
        <v>6</v>
      </c>
      <c r="E95">
        <v>1</v>
      </c>
      <c r="F95" t="s">
        <v>68</v>
      </c>
      <c r="G95">
        <v>14</v>
      </c>
      <c r="I95">
        <v>1</v>
      </c>
      <c r="J95" s="41">
        <v>42425</v>
      </c>
      <c r="K95" t="s">
        <v>69</v>
      </c>
      <c r="L95">
        <v>20.78</v>
      </c>
      <c r="M95">
        <v>10.39</v>
      </c>
      <c r="N95">
        <v>7</v>
      </c>
    </row>
    <row r="96" spans="1:14" x14ac:dyDescent="0.25">
      <c r="A96" t="s">
        <v>99</v>
      </c>
      <c r="B96" t="s">
        <v>98</v>
      </c>
      <c r="C96" t="s">
        <v>6</v>
      </c>
      <c r="E96">
        <v>1</v>
      </c>
      <c r="F96" t="s">
        <v>68</v>
      </c>
      <c r="G96">
        <v>15</v>
      </c>
      <c r="I96">
        <v>1</v>
      </c>
      <c r="J96" s="41">
        <v>42451</v>
      </c>
      <c r="K96" t="s">
        <v>69</v>
      </c>
      <c r="L96">
        <v>22.26</v>
      </c>
      <c r="M96">
        <v>11.13</v>
      </c>
      <c r="N96">
        <v>7.5</v>
      </c>
    </row>
    <row r="97" spans="1:14" x14ac:dyDescent="0.25">
      <c r="A97" t="s">
        <v>99</v>
      </c>
      <c r="B97" t="s">
        <v>98</v>
      </c>
      <c r="C97" t="s">
        <v>6</v>
      </c>
      <c r="E97">
        <v>1</v>
      </c>
      <c r="F97" t="s">
        <v>68</v>
      </c>
      <c r="G97">
        <v>10</v>
      </c>
      <c r="I97">
        <v>1</v>
      </c>
      <c r="J97" s="41">
        <v>42458</v>
      </c>
      <c r="K97" t="s">
        <v>69</v>
      </c>
      <c r="L97">
        <v>14.84</v>
      </c>
      <c r="M97">
        <v>7.42</v>
      </c>
      <c r="N97">
        <v>5</v>
      </c>
    </row>
    <row r="98" spans="1:14" x14ac:dyDescent="0.25">
      <c r="A98" t="s">
        <v>99</v>
      </c>
      <c r="B98" t="s">
        <v>98</v>
      </c>
      <c r="C98" t="s">
        <v>6</v>
      </c>
      <c r="E98">
        <v>1</v>
      </c>
      <c r="F98" t="s">
        <v>68</v>
      </c>
      <c r="G98">
        <v>10</v>
      </c>
      <c r="I98">
        <v>1</v>
      </c>
      <c r="J98" s="41">
        <v>42544</v>
      </c>
      <c r="K98" t="s">
        <v>69</v>
      </c>
      <c r="L98">
        <v>14.84</v>
      </c>
      <c r="M98">
        <v>7.42</v>
      </c>
      <c r="N98">
        <v>5</v>
      </c>
    </row>
    <row r="99" spans="1:14" x14ac:dyDescent="0.25">
      <c r="A99" t="s">
        <v>99</v>
      </c>
      <c r="B99" t="s">
        <v>98</v>
      </c>
      <c r="C99" t="s">
        <v>6</v>
      </c>
      <c r="E99">
        <v>1</v>
      </c>
      <c r="F99" t="s">
        <v>68</v>
      </c>
      <c r="G99">
        <v>8</v>
      </c>
      <c r="I99">
        <v>1</v>
      </c>
      <c r="J99" s="41">
        <v>42523</v>
      </c>
      <c r="K99" t="s">
        <v>69</v>
      </c>
      <c r="L99">
        <v>11.87</v>
      </c>
      <c r="M99">
        <v>5.94</v>
      </c>
      <c r="N99">
        <v>4</v>
      </c>
    </row>
    <row r="100" spans="1:14" x14ac:dyDescent="0.25">
      <c r="A100" t="s">
        <v>99</v>
      </c>
      <c r="B100" t="s">
        <v>98</v>
      </c>
      <c r="C100" t="s">
        <v>6</v>
      </c>
      <c r="E100">
        <v>1</v>
      </c>
      <c r="F100" t="s">
        <v>68</v>
      </c>
      <c r="G100">
        <v>6</v>
      </c>
      <c r="I100">
        <v>1</v>
      </c>
      <c r="J100" s="41">
        <v>42663</v>
      </c>
      <c r="K100" t="s">
        <v>69</v>
      </c>
      <c r="L100">
        <v>8.9</v>
      </c>
      <c r="M100">
        <v>4.45</v>
      </c>
      <c r="N100">
        <v>3</v>
      </c>
    </row>
    <row r="101" spans="1:14" x14ac:dyDescent="0.25">
      <c r="A101" t="s">
        <v>99</v>
      </c>
      <c r="B101" t="s">
        <v>98</v>
      </c>
      <c r="C101" t="s">
        <v>6</v>
      </c>
      <c r="E101">
        <v>1</v>
      </c>
      <c r="F101" t="s">
        <v>68</v>
      </c>
      <c r="G101">
        <v>10</v>
      </c>
      <c r="I101">
        <v>1</v>
      </c>
      <c r="J101" s="41">
        <v>42510</v>
      </c>
      <c r="K101" t="s">
        <v>69</v>
      </c>
      <c r="L101">
        <v>14.84</v>
      </c>
      <c r="M101">
        <v>7.42</v>
      </c>
      <c r="N101">
        <v>5</v>
      </c>
    </row>
    <row r="102" spans="1:14" x14ac:dyDescent="0.25">
      <c r="A102" t="s">
        <v>99</v>
      </c>
      <c r="B102" t="s">
        <v>98</v>
      </c>
      <c r="C102" t="s">
        <v>6</v>
      </c>
      <c r="E102">
        <v>1</v>
      </c>
      <c r="F102" t="s">
        <v>68</v>
      </c>
      <c r="G102">
        <v>23</v>
      </c>
      <c r="I102">
        <v>1</v>
      </c>
      <c r="J102" s="41">
        <v>42499</v>
      </c>
      <c r="K102" t="s">
        <v>69</v>
      </c>
      <c r="L102">
        <v>34.130000000000003</v>
      </c>
      <c r="M102">
        <v>17.07</v>
      </c>
      <c r="N102">
        <v>11.5</v>
      </c>
    </row>
    <row r="103" spans="1:14" x14ac:dyDescent="0.25">
      <c r="A103" t="s">
        <v>99</v>
      </c>
      <c r="B103" t="s">
        <v>98</v>
      </c>
      <c r="C103" t="s">
        <v>6</v>
      </c>
      <c r="E103">
        <v>1</v>
      </c>
      <c r="F103" t="s">
        <v>68</v>
      </c>
      <c r="G103">
        <v>10</v>
      </c>
      <c r="I103">
        <v>1</v>
      </c>
      <c r="J103" s="41">
        <v>42530</v>
      </c>
      <c r="K103" t="s">
        <v>69</v>
      </c>
      <c r="L103">
        <v>14.84</v>
      </c>
      <c r="M103">
        <v>7.42</v>
      </c>
      <c r="N103">
        <v>5</v>
      </c>
    </row>
    <row r="104" spans="1:14" x14ac:dyDescent="0.25">
      <c r="A104" t="s">
        <v>99</v>
      </c>
      <c r="B104" t="s">
        <v>98</v>
      </c>
      <c r="C104" t="s">
        <v>6</v>
      </c>
      <c r="E104">
        <v>1</v>
      </c>
      <c r="F104" t="s">
        <v>68</v>
      </c>
      <c r="G104">
        <v>10</v>
      </c>
      <c r="I104">
        <v>1</v>
      </c>
      <c r="J104" s="41">
        <v>42436</v>
      </c>
      <c r="K104" t="s">
        <v>69</v>
      </c>
      <c r="L104">
        <v>14.84</v>
      </c>
      <c r="M104">
        <v>7.42</v>
      </c>
      <c r="N104">
        <v>5</v>
      </c>
    </row>
    <row r="105" spans="1:14" x14ac:dyDescent="0.25">
      <c r="A105" t="s">
        <v>99</v>
      </c>
      <c r="B105" t="s">
        <v>98</v>
      </c>
      <c r="C105" t="s">
        <v>6</v>
      </c>
      <c r="E105">
        <v>1</v>
      </c>
      <c r="F105" t="s">
        <v>68</v>
      </c>
      <c r="G105">
        <v>10</v>
      </c>
      <c r="I105">
        <v>1</v>
      </c>
      <c r="J105" s="41">
        <v>42530</v>
      </c>
      <c r="K105" t="s">
        <v>69</v>
      </c>
      <c r="L105">
        <v>14.84</v>
      </c>
      <c r="M105">
        <v>7.42</v>
      </c>
      <c r="N105">
        <v>5</v>
      </c>
    </row>
    <row r="106" spans="1:14" x14ac:dyDescent="0.25">
      <c r="A106" t="s">
        <v>99</v>
      </c>
      <c r="B106" t="s">
        <v>98</v>
      </c>
      <c r="C106" t="s">
        <v>6</v>
      </c>
      <c r="E106">
        <v>1</v>
      </c>
      <c r="F106" t="s">
        <v>68</v>
      </c>
      <c r="G106">
        <v>20</v>
      </c>
      <c r="I106">
        <v>1</v>
      </c>
      <c r="J106" s="41">
        <v>42513</v>
      </c>
      <c r="K106" t="s">
        <v>69</v>
      </c>
      <c r="L106">
        <v>29.68</v>
      </c>
      <c r="M106">
        <v>14.84</v>
      </c>
      <c r="N106">
        <v>10</v>
      </c>
    </row>
    <row r="107" spans="1:14" x14ac:dyDescent="0.25">
      <c r="A107" t="s">
        <v>99</v>
      </c>
      <c r="B107" t="s">
        <v>98</v>
      </c>
      <c r="C107" t="s">
        <v>6</v>
      </c>
      <c r="E107">
        <v>1</v>
      </c>
      <c r="F107" t="s">
        <v>68</v>
      </c>
      <c r="G107">
        <v>20</v>
      </c>
      <c r="I107">
        <v>1</v>
      </c>
      <c r="J107" s="41">
        <v>42503</v>
      </c>
      <c r="K107" t="s">
        <v>69</v>
      </c>
      <c r="L107">
        <v>29.68</v>
      </c>
      <c r="M107">
        <v>14.84</v>
      </c>
      <c r="N107">
        <v>10</v>
      </c>
    </row>
    <row r="108" spans="1:14" x14ac:dyDescent="0.25">
      <c r="A108" t="s">
        <v>99</v>
      </c>
      <c r="B108" t="s">
        <v>98</v>
      </c>
      <c r="C108" t="s">
        <v>6</v>
      </c>
      <c r="E108">
        <v>1</v>
      </c>
      <c r="F108" t="s">
        <v>68</v>
      </c>
      <c r="G108">
        <v>10</v>
      </c>
      <c r="I108">
        <v>1</v>
      </c>
      <c r="J108" s="41">
        <v>42443</v>
      </c>
      <c r="K108" t="s">
        <v>69</v>
      </c>
      <c r="L108">
        <v>14.84</v>
      </c>
      <c r="M108">
        <v>7.42</v>
      </c>
      <c r="N108">
        <v>5</v>
      </c>
    </row>
    <row r="109" spans="1:14" x14ac:dyDescent="0.25">
      <c r="A109" t="s">
        <v>99</v>
      </c>
      <c r="B109" t="s">
        <v>98</v>
      </c>
      <c r="C109" t="s">
        <v>6</v>
      </c>
      <c r="E109">
        <v>1</v>
      </c>
      <c r="F109" t="s">
        <v>68</v>
      </c>
      <c r="G109">
        <v>20</v>
      </c>
      <c r="I109">
        <v>1</v>
      </c>
      <c r="J109" s="41">
        <v>42618</v>
      </c>
      <c r="K109" t="s">
        <v>69</v>
      </c>
      <c r="L109">
        <v>29.68</v>
      </c>
      <c r="M109">
        <v>14.84</v>
      </c>
      <c r="N109">
        <v>10</v>
      </c>
    </row>
    <row r="110" spans="1:14" x14ac:dyDescent="0.25">
      <c r="A110" t="s">
        <v>99</v>
      </c>
      <c r="B110" t="s">
        <v>98</v>
      </c>
      <c r="C110" t="s">
        <v>6</v>
      </c>
      <c r="E110">
        <v>1</v>
      </c>
      <c r="F110" t="s">
        <v>68</v>
      </c>
      <c r="G110">
        <v>10</v>
      </c>
      <c r="I110">
        <v>1</v>
      </c>
      <c r="J110" s="41">
        <v>42619</v>
      </c>
      <c r="K110" t="s">
        <v>69</v>
      </c>
      <c r="L110">
        <v>14.84</v>
      </c>
      <c r="M110">
        <v>7.42</v>
      </c>
      <c r="N110">
        <v>5</v>
      </c>
    </row>
    <row r="111" spans="1:14" x14ac:dyDescent="0.25">
      <c r="A111" t="s">
        <v>99</v>
      </c>
      <c r="B111" t="s">
        <v>98</v>
      </c>
      <c r="C111" t="s">
        <v>6</v>
      </c>
      <c r="E111">
        <v>1</v>
      </c>
      <c r="F111" t="s">
        <v>68</v>
      </c>
      <c r="G111">
        <v>12</v>
      </c>
      <c r="I111">
        <v>1</v>
      </c>
      <c r="J111" s="41">
        <v>42429</v>
      </c>
      <c r="K111" t="s">
        <v>69</v>
      </c>
      <c r="L111">
        <v>17.809999999999999</v>
      </c>
      <c r="M111">
        <v>8.9</v>
      </c>
      <c r="N111">
        <v>6</v>
      </c>
    </row>
    <row r="112" spans="1:14" x14ac:dyDescent="0.25">
      <c r="A112" t="s">
        <v>99</v>
      </c>
      <c r="B112" t="s">
        <v>98</v>
      </c>
      <c r="C112" t="s">
        <v>6</v>
      </c>
      <c r="E112">
        <v>1</v>
      </c>
      <c r="F112" t="s">
        <v>68</v>
      </c>
      <c r="G112">
        <v>4</v>
      </c>
      <c r="I112">
        <v>1</v>
      </c>
      <c r="J112" s="41">
        <v>42415</v>
      </c>
      <c r="K112" t="s">
        <v>69</v>
      </c>
      <c r="L112">
        <v>5.94</v>
      </c>
      <c r="M112">
        <v>2.97</v>
      </c>
      <c r="N112">
        <v>2</v>
      </c>
    </row>
    <row r="113" spans="1:14" x14ac:dyDescent="0.25">
      <c r="A113" t="s">
        <v>99</v>
      </c>
      <c r="B113" t="s">
        <v>98</v>
      </c>
      <c r="C113" t="s">
        <v>6</v>
      </c>
      <c r="E113">
        <v>1</v>
      </c>
      <c r="F113" t="s">
        <v>68</v>
      </c>
      <c r="G113">
        <v>10</v>
      </c>
      <c r="I113">
        <v>1</v>
      </c>
      <c r="J113" s="41">
        <v>42549</v>
      </c>
      <c r="K113" t="s">
        <v>69</v>
      </c>
      <c r="L113">
        <v>14.84</v>
      </c>
      <c r="M113">
        <v>7.42</v>
      </c>
      <c r="N113">
        <v>5</v>
      </c>
    </row>
    <row r="114" spans="1:14" x14ac:dyDescent="0.25">
      <c r="A114" t="s">
        <v>99</v>
      </c>
      <c r="B114" t="s">
        <v>98</v>
      </c>
      <c r="C114" t="s">
        <v>6</v>
      </c>
      <c r="E114">
        <v>1</v>
      </c>
      <c r="F114" t="s">
        <v>68</v>
      </c>
      <c r="G114">
        <v>10</v>
      </c>
      <c r="I114">
        <v>1</v>
      </c>
      <c r="J114" s="41">
        <v>42555</v>
      </c>
      <c r="K114" t="s">
        <v>69</v>
      </c>
      <c r="L114">
        <v>14.84</v>
      </c>
      <c r="M114">
        <v>7.42</v>
      </c>
      <c r="N114">
        <v>5</v>
      </c>
    </row>
    <row r="115" spans="1:14" x14ac:dyDescent="0.25">
      <c r="A115" t="s">
        <v>99</v>
      </c>
      <c r="B115" t="s">
        <v>98</v>
      </c>
      <c r="C115" t="s">
        <v>6</v>
      </c>
      <c r="E115">
        <v>1</v>
      </c>
      <c r="F115" t="s">
        <v>68</v>
      </c>
      <c r="G115">
        <v>10</v>
      </c>
      <c r="I115">
        <v>1</v>
      </c>
      <c r="J115" s="41">
        <v>42411</v>
      </c>
      <c r="K115" t="s">
        <v>69</v>
      </c>
      <c r="L115">
        <v>14.84</v>
      </c>
      <c r="M115">
        <v>7.42</v>
      </c>
      <c r="N115">
        <v>5</v>
      </c>
    </row>
    <row r="116" spans="1:14" x14ac:dyDescent="0.25">
      <c r="A116" t="s">
        <v>99</v>
      </c>
      <c r="B116" t="s">
        <v>98</v>
      </c>
      <c r="C116" t="s">
        <v>6</v>
      </c>
      <c r="E116">
        <v>1</v>
      </c>
      <c r="F116" t="s">
        <v>68</v>
      </c>
      <c r="G116">
        <v>6</v>
      </c>
      <c r="I116">
        <v>1</v>
      </c>
      <c r="J116" s="41">
        <v>42674</v>
      </c>
      <c r="K116" t="s">
        <v>69</v>
      </c>
      <c r="L116">
        <v>8.9</v>
      </c>
      <c r="M116">
        <v>4.45</v>
      </c>
      <c r="N116">
        <v>3</v>
      </c>
    </row>
    <row r="117" spans="1:14" x14ac:dyDescent="0.25">
      <c r="A117" t="s">
        <v>99</v>
      </c>
      <c r="B117" t="s">
        <v>98</v>
      </c>
      <c r="C117" t="s">
        <v>6</v>
      </c>
      <c r="E117">
        <v>1</v>
      </c>
      <c r="F117" t="s">
        <v>68</v>
      </c>
      <c r="G117">
        <v>10</v>
      </c>
      <c r="I117">
        <v>1</v>
      </c>
      <c r="J117" s="41">
        <v>42677</v>
      </c>
      <c r="K117" t="s">
        <v>69</v>
      </c>
      <c r="L117">
        <v>14.84</v>
      </c>
      <c r="M117">
        <v>7.42</v>
      </c>
      <c r="N117">
        <v>5</v>
      </c>
    </row>
    <row r="118" spans="1:14" x14ac:dyDescent="0.25">
      <c r="A118" t="s">
        <v>99</v>
      </c>
      <c r="B118" t="s">
        <v>98</v>
      </c>
      <c r="C118" t="s">
        <v>6</v>
      </c>
      <c r="E118">
        <v>1</v>
      </c>
      <c r="F118" t="s">
        <v>68</v>
      </c>
      <c r="G118">
        <v>10</v>
      </c>
      <c r="I118">
        <v>1</v>
      </c>
      <c r="J118" s="41">
        <v>42436</v>
      </c>
      <c r="K118" t="s">
        <v>69</v>
      </c>
      <c r="L118">
        <v>14.84</v>
      </c>
      <c r="M118">
        <v>7.42</v>
      </c>
      <c r="N118">
        <v>5</v>
      </c>
    </row>
    <row r="119" spans="1:14" x14ac:dyDescent="0.25">
      <c r="A119" t="s">
        <v>99</v>
      </c>
      <c r="B119" t="s">
        <v>98</v>
      </c>
      <c r="C119" t="s">
        <v>6</v>
      </c>
      <c r="E119">
        <v>1</v>
      </c>
      <c r="F119" t="s">
        <v>68</v>
      </c>
      <c r="G119">
        <v>2</v>
      </c>
      <c r="I119">
        <v>1</v>
      </c>
      <c r="J119" s="41">
        <v>42422</v>
      </c>
      <c r="K119" t="s">
        <v>69</v>
      </c>
      <c r="L119">
        <v>2.97</v>
      </c>
      <c r="M119">
        <v>1.48</v>
      </c>
      <c r="N119">
        <v>1</v>
      </c>
    </row>
    <row r="120" spans="1:14" x14ac:dyDescent="0.25">
      <c r="A120" t="s">
        <v>99</v>
      </c>
      <c r="B120" t="s">
        <v>98</v>
      </c>
      <c r="C120" t="s">
        <v>6</v>
      </c>
      <c r="E120">
        <v>1</v>
      </c>
      <c r="F120" t="s">
        <v>68</v>
      </c>
      <c r="G120">
        <v>20</v>
      </c>
      <c r="I120">
        <v>1</v>
      </c>
      <c r="J120" s="41">
        <v>42437</v>
      </c>
      <c r="K120" t="s">
        <v>69</v>
      </c>
      <c r="L120">
        <v>29.68</v>
      </c>
      <c r="M120">
        <v>14.84</v>
      </c>
      <c r="N120">
        <v>10</v>
      </c>
    </row>
    <row r="121" spans="1:14" x14ac:dyDescent="0.25">
      <c r="A121" t="s">
        <v>99</v>
      </c>
      <c r="B121" t="s">
        <v>98</v>
      </c>
      <c r="C121" t="s">
        <v>6</v>
      </c>
      <c r="E121">
        <v>1</v>
      </c>
      <c r="F121" t="s">
        <v>68</v>
      </c>
      <c r="G121">
        <v>3</v>
      </c>
      <c r="I121">
        <v>1</v>
      </c>
      <c r="J121" s="41">
        <v>42436</v>
      </c>
      <c r="K121" t="s">
        <v>69</v>
      </c>
      <c r="L121">
        <v>4.45</v>
      </c>
      <c r="M121">
        <v>2.23</v>
      </c>
      <c r="N121">
        <v>1.5</v>
      </c>
    </row>
    <row r="122" spans="1:14" x14ac:dyDescent="0.25">
      <c r="A122" t="s">
        <v>99</v>
      </c>
      <c r="B122" t="s">
        <v>98</v>
      </c>
      <c r="C122" t="s">
        <v>6</v>
      </c>
      <c r="E122">
        <v>1</v>
      </c>
      <c r="F122" t="s">
        <v>68</v>
      </c>
      <c r="G122">
        <v>10</v>
      </c>
      <c r="I122">
        <v>1</v>
      </c>
      <c r="J122" s="41">
        <v>42495</v>
      </c>
      <c r="K122" t="s">
        <v>69</v>
      </c>
      <c r="L122">
        <v>14.84</v>
      </c>
      <c r="M122">
        <v>7.42</v>
      </c>
      <c r="N122">
        <v>5</v>
      </c>
    </row>
    <row r="123" spans="1:14" x14ac:dyDescent="0.25">
      <c r="A123" t="s">
        <v>99</v>
      </c>
      <c r="B123" t="s">
        <v>98</v>
      </c>
      <c r="C123" t="s">
        <v>6</v>
      </c>
      <c r="E123">
        <v>1</v>
      </c>
      <c r="F123" t="s">
        <v>68</v>
      </c>
      <c r="G123">
        <v>12</v>
      </c>
      <c r="I123">
        <v>1</v>
      </c>
      <c r="J123" s="41">
        <v>42541</v>
      </c>
      <c r="K123" t="s">
        <v>69</v>
      </c>
      <c r="L123">
        <v>17.809999999999999</v>
      </c>
      <c r="M123">
        <v>8.9</v>
      </c>
      <c r="N123">
        <v>6</v>
      </c>
    </row>
    <row r="124" spans="1:14" x14ac:dyDescent="0.25">
      <c r="A124" t="s">
        <v>99</v>
      </c>
      <c r="B124" t="s">
        <v>98</v>
      </c>
      <c r="C124" t="s">
        <v>6</v>
      </c>
      <c r="E124">
        <v>1</v>
      </c>
      <c r="F124" t="s">
        <v>68</v>
      </c>
      <c r="G124">
        <v>10</v>
      </c>
      <c r="I124">
        <v>1</v>
      </c>
      <c r="J124" s="41">
        <v>42719</v>
      </c>
      <c r="K124" t="s">
        <v>69</v>
      </c>
      <c r="L124">
        <v>14.84</v>
      </c>
      <c r="M124">
        <v>7.42</v>
      </c>
      <c r="N124">
        <v>5</v>
      </c>
    </row>
    <row r="125" spans="1:14" x14ac:dyDescent="0.25">
      <c r="A125" t="s">
        <v>99</v>
      </c>
      <c r="B125" t="s">
        <v>98</v>
      </c>
      <c r="C125" t="s">
        <v>6</v>
      </c>
      <c r="E125">
        <v>1</v>
      </c>
      <c r="F125" t="s">
        <v>68</v>
      </c>
      <c r="G125">
        <v>10</v>
      </c>
      <c r="I125">
        <v>1</v>
      </c>
      <c r="J125" s="41">
        <v>42621</v>
      </c>
      <c r="K125" t="s">
        <v>69</v>
      </c>
      <c r="L125">
        <v>14.84</v>
      </c>
      <c r="M125">
        <v>7.42</v>
      </c>
      <c r="N125">
        <v>5</v>
      </c>
    </row>
    <row r="126" spans="1:14" x14ac:dyDescent="0.25">
      <c r="A126" t="s">
        <v>99</v>
      </c>
      <c r="B126" t="s">
        <v>98</v>
      </c>
      <c r="C126" t="s">
        <v>6</v>
      </c>
      <c r="E126">
        <v>1</v>
      </c>
      <c r="F126" t="s">
        <v>68</v>
      </c>
      <c r="G126">
        <v>10</v>
      </c>
      <c r="I126">
        <v>1</v>
      </c>
      <c r="J126" s="41">
        <v>42628</v>
      </c>
      <c r="K126" t="s">
        <v>69</v>
      </c>
      <c r="L126">
        <v>14.84</v>
      </c>
      <c r="M126">
        <v>7.42</v>
      </c>
      <c r="N126">
        <v>5</v>
      </c>
    </row>
    <row r="127" spans="1:14" x14ac:dyDescent="0.25">
      <c r="A127" t="s">
        <v>99</v>
      </c>
      <c r="B127" t="s">
        <v>98</v>
      </c>
      <c r="C127" t="s">
        <v>6</v>
      </c>
      <c r="E127">
        <v>1</v>
      </c>
      <c r="F127" t="s">
        <v>68</v>
      </c>
      <c r="G127">
        <v>20</v>
      </c>
      <c r="I127">
        <v>1</v>
      </c>
      <c r="J127" s="41">
        <v>42458</v>
      </c>
      <c r="K127" t="s">
        <v>69</v>
      </c>
      <c r="L127">
        <v>29.68</v>
      </c>
      <c r="M127">
        <v>14.84</v>
      </c>
      <c r="N127">
        <v>10</v>
      </c>
    </row>
    <row r="128" spans="1:14" x14ac:dyDescent="0.25">
      <c r="A128" t="s">
        <v>99</v>
      </c>
      <c r="B128" t="s">
        <v>98</v>
      </c>
      <c r="C128" t="s">
        <v>6</v>
      </c>
      <c r="E128">
        <v>1</v>
      </c>
      <c r="F128" t="s">
        <v>68</v>
      </c>
      <c r="G128">
        <v>12</v>
      </c>
      <c r="I128">
        <v>1</v>
      </c>
      <c r="J128" s="41">
        <v>42628</v>
      </c>
      <c r="K128" t="s">
        <v>69</v>
      </c>
      <c r="L128">
        <v>17.809999999999999</v>
      </c>
      <c r="M128">
        <v>8.9</v>
      </c>
      <c r="N128">
        <v>6</v>
      </c>
    </row>
    <row r="129" spans="1:14" x14ac:dyDescent="0.25">
      <c r="A129" t="s">
        <v>99</v>
      </c>
      <c r="B129" t="s">
        <v>98</v>
      </c>
      <c r="C129" t="s">
        <v>6</v>
      </c>
      <c r="E129">
        <v>1</v>
      </c>
      <c r="F129" t="s">
        <v>68</v>
      </c>
      <c r="G129">
        <v>10</v>
      </c>
      <c r="I129">
        <v>1</v>
      </c>
      <c r="J129" s="41">
        <v>42570</v>
      </c>
      <c r="K129" t="s">
        <v>69</v>
      </c>
      <c r="L129">
        <v>14.84</v>
      </c>
      <c r="M129">
        <v>7.42</v>
      </c>
      <c r="N129">
        <v>5</v>
      </c>
    </row>
    <row r="130" spans="1:14" x14ac:dyDescent="0.25">
      <c r="A130" t="s">
        <v>99</v>
      </c>
      <c r="B130" t="s">
        <v>98</v>
      </c>
      <c r="C130" t="s">
        <v>6</v>
      </c>
      <c r="E130">
        <v>1</v>
      </c>
      <c r="F130" t="s">
        <v>68</v>
      </c>
      <c r="G130">
        <v>14</v>
      </c>
      <c r="I130">
        <v>1</v>
      </c>
      <c r="J130" s="41">
        <v>42572</v>
      </c>
      <c r="K130" t="s">
        <v>69</v>
      </c>
      <c r="L130">
        <v>20.78</v>
      </c>
      <c r="M130">
        <v>10.39</v>
      </c>
      <c r="N130">
        <v>7</v>
      </c>
    </row>
    <row r="131" spans="1:14" x14ac:dyDescent="0.25">
      <c r="A131" t="s">
        <v>99</v>
      </c>
      <c r="B131" t="s">
        <v>98</v>
      </c>
      <c r="C131" t="s">
        <v>6</v>
      </c>
      <c r="E131">
        <v>1</v>
      </c>
      <c r="F131" t="s">
        <v>68</v>
      </c>
      <c r="G131">
        <v>14</v>
      </c>
      <c r="I131">
        <v>1</v>
      </c>
      <c r="J131" s="41">
        <v>42677</v>
      </c>
      <c r="K131" t="s">
        <v>69</v>
      </c>
      <c r="L131">
        <v>20.78</v>
      </c>
      <c r="M131">
        <v>10.39</v>
      </c>
      <c r="N131">
        <v>7</v>
      </c>
    </row>
    <row r="132" spans="1:14" x14ac:dyDescent="0.25">
      <c r="A132" t="s">
        <v>99</v>
      </c>
      <c r="B132" t="s">
        <v>98</v>
      </c>
      <c r="C132" t="s">
        <v>6</v>
      </c>
      <c r="E132">
        <v>1</v>
      </c>
      <c r="F132" t="s">
        <v>68</v>
      </c>
      <c r="G132">
        <v>12</v>
      </c>
      <c r="I132">
        <v>1</v>
      </c>
      <c r="J132" s="41">
        <v>42436</v>
      </c>
      <c r="K132" t="s">
        <v>69</v>
      </c>
      <c r="L132">
        <v>17.809999999999999</v>
      </c>
      <c r="M132">
        <v>8.9</v>
      </c>
      <c r="N132">
        <v>6</v>
      </c>
    </row>
    <row r="133" spans="1:14" x14ac:dyDescent="0.25">
      <c r="A133" t="s">
        <v>99</v>
      </c>
      <c r="B133" t="s">
        <v>98</v>
      </c>
      <c r="C133" t="s">
        <v>6</v>
      </c>
      <c r="E133">
        <v>1</v>
      </c>
      <c r="F133" t="s">
        <v>68</v>
      </c>
      <c r="G133">
        <v>10</v>
      </c>
      <c r="I133">
        <v>1</v>
      </c>
      <c r="J133" s="41">
        <v>42534</v>
      </c>
      <c r="K133" t="s">
        <v>69</v>
      </c>
      <c r="L133">
        <v>14.84</v>
      </c>
      <c r="M133">
        <v>7.42</v>
      </c>
      <c r="N133">
        <v>5</v>
      </c>
    </row>
    <row r="134" spans="1:14" x14ac:dyDescent="0.25">
      <c r="A134" t="s">
        <v>99</v>
      </c>
      <c r="B134" t="s">
        <v>98</v>
      </c>
      <c r="C134" t="s">
        <v>6</v>
      </c>
      <c r="E134">
        <v>1</v>
      </c>
      <c r="F134" t="s">
        <v>68</v>
      </c>
      <c r="G134">
        <v>2</v>
      </c>
      <c r="I134">
        <v>1</v>
      </c>
      <c r="J134" s="41">
        <v>42535</v>
      </c>
      <c r="K134" t="s">
        <v>69</v>
      </c>
      <c r="L134">
        <v>2.97</v>
      </c>
      <c r="M134">
        <v>1.48</v>
      </c>
      <c r="N134">
        <v>1</v>
      </c>
    </row>
    <row r="135" spans="1:14" x14ac:dyDescent="0.25">
      <c r="A135" t="s">
        <v>99</v>
      </c>
      <c r="B135" t="s">
        <v>98</v>
      </c>
      <c r="C135" t="s">
        <v>6</v>
      </c>
      <c r="E135">
        <v>1</v>
      </c>
      <c r="F135" t="s">
        <v>68</v>
      </c>
      <c r="G135">
        <v>8</v>
      </c>
      <c r="I135">
        <v>1</v>
      </c>
      <c r="J135" s="41">
        <v>42535</v>
      </c>
      <c r="K135" t="s">
        <v>69</v>
      </c>
      <c r="L135">
        <v>11.87</v>
      </c>
      <c r="M135">
        <v>5.94</v>
      </c>
      <c r="N135">
        <v>4</v>
      </c>
    </row>
    <row r="136" spans="1:14" x14ac:dyDescent="0.25">
      <c r="A136" t="s">
        <v>99</v>
      </c>
      <c r="B136" t="s">
        <v>98</v>
      </c>
      <c r="C136" t="s">
        <v>6</v>
      </c>
      <c r="E136">
        <v>1</v>
      </c>
      <c r="F136" t="s">
        <v>68</v>
      </c>
      <c r="G136">
        <v>14</v>
      </c>
      <c r="I136">
        <v>1</v>
      </c>
      <c r="J136" s="41">
        <v>42719</v>
      </c>
      <c r="K136" t="s">
        <v>69</v>
      </c>
      <c r="L136">
        <v>20.78</v>
      </c>
      <c r="M136">
        <v>10.39</v>
      </c>
      <c r="N136">
        <v>7</v>
      </c>
    </row>
    <row r="137" spans="1:14" x14ac:dyDescent="0.25">
      <c r="A137" t="s">
        <v>99</v>
      </c>
      <c r="B137" t="s">
        <v>98</v>
      </c>
      <c r="C137" t="s">
        <v>6</v>
      </c>
      <c r="E137">
        <v>1</v>
      </c>
      <c r="F137" t="s">
        <v>68</v>
      </c>
      <c r="G137">
        <v>20</v>
      </c>
      <c r="I137">
        <v>1</v>
      </c>
      <c r="J137" s="41">
        <v>42653</v>
      </c>
      <c r="K137" t="s">
        <v>69</v>
      </c>
      <c r="L137">
        <v>29.68</v>
      </c>
      <c r="M137">
        <v>14.84</v>
      </c>
      <c r="N137">
        <v>10</v>
      </c>
    </row>
    <row r="138" spans="1:14" x14ac:dyDescent="0.25">
      <c r="A138" t="s">
        <v>99</v>
      </c>
      <c r="B138" t="s">
        <v>98</v>
      </c>
      <c r="C138" t="s">
        <v>6</v>
      </c>
      <c r="E138">
        <v>1</v>
      </c>
      <c r="F138" t="s">
        <v>68</v>
      </c>
      <c r="G138">
        <v>4</v>
      </c>
      <c r="I138">
        <v>1</v>
      </c>
      <c r="J138" s="41">
        <v>42499</v>
      </c>
      <c r="K138" t="s">
        <v>69</v>
      </c>
      <c r="L138">
        <v>5.94</v>
      </c>
      <c r="M138">
        <v>2.97</v>
      </c>
      <c r="N138">
        <v>2</v>
      </c>
    </row>
    <row r="139" spans="1:14" x14ac:dyDescent="0.25">
      <c r="A139" t="s">
        <v>99</v>
      </c>
      <c r="B139" t="s">
        <v>98</v>
      </c>
      <c r="C139" t="s">
        <v>6</v>
      </c>
      <c r="E139">
        <v>1</v>
      </c>
      <c r="F139" t="s">
        <v>68</v>
      </c>
      <c r="G139">
        <v>12</v>
      </c>
      <c r="I139">
        <v>1</v>
      </c>
      <c r="J139" s="41">
        <v>42661</v>
      </c>
      <c r="K139" t="s">
        <v>69</v>
      </c>
      <c r="L139">
        <v>17.809999999999999</v>
      </c>
      <c r="M139">
        <v>8.9</v>
      </c>
      <c r="N139">
        <v>6</v>
      </c>
    </row>
    <row r="140" spans="1:14" x14ac:dyDescent="0.25">
      <c r="A140" t="s">
        <v>99</v>
      </c>
      <c r="B140" t="s">
        <v>98</v>
      </c>
      <c r="C140" t="s">
        <v>6</v>
      </c>
      <c r="E140">
        <v>1</v>
      </c>
      <c r="F140" t="s">
        <v>68</v>
      </c>
      <c r="G140">
        <v>12</v>
      </c>
      <c r="I140">
        <v>1</v>
      </c>
      <c r="J140" s="41">
        <v>42373</v>
      </c>
      <c r="K140" t="s">
        <v>69</v>
      </c>
      <c r="L140">
        <v>17.809999999999999</v>
      </c>
      <c r="M140">
        <v>8.9</v>
      </c>
      <c r="N140">
        <v>6</v>
      </c>
    </row>
    <row r="141" spans="1:14" x14ac:dyDescent="0.25">
      <c r="A141" t="s">
        <v>99</v>
      </c>
      <c r="B141" t="s">
        <v>98</v>
      </c>
      <c r="C141" t="s">
        <v>6</v>
      </c>
      <c r="E141">
        <v>1</v>
      </c>
      <c r="F141" t="s">
        <v>68</v>
      </c>
      <c r="G141">
        <v>16</v>
      </c>
      <c r="I141">
        <v>1</v>
      </c>
      <c r="J141" s="41">
        <v>42373</v>
      </c>
      <c r="K141" t="s">
        <v>69</v>
      </c>
      <c r="L141">
        <v>23.74</v>
      </c>
      <c r="M141">
        <v>11.87</v>
      </c>
      <c r="N141">
        <v>8</v>
      </c>
    </row>
    <row r="142" spans="1:14" x14ac:dyDescent="0.25">
      <c r="A142" t="s">
        <v>99</v>
      </c>
      <c r="B142" t="s">
        <v>98</v>
      </c>
      <c r="C142" t="s">
        <v>6</v>
      </c>
      <c r="E142">
        <v>1</v>
      </c>
      <c r="F142" t="s">
        <v>68</v>
      </c>
      <c r="G142">
        <v>12</v>
      </c>
      <c r="I142">
        <v>1</v>
      </c>
      <c r="J142" s="41">
        <v>42670</v>
      </c>
      <c r="K142" t="s">
        <v>69</v>
      </c>
      <c r="L142">
        <v>17.809999999999999</v>
      </c>
      <c r="M142">
        <v>8.9</v>
      </c>
      <c r="N142">
        <v>6</v>
      </c>
    </row>
    <row r="143" spans="1:14" x14ac:dyDescent="0.25">
      <c r="A143" t="s">
        <v>99</v>
      </c>
      <c r="B143" t="s">
        <v>98</v>
      </c>
      <c r="C143" t="s">
        <v>6</v>
      </c>
      <c r="E143">
        <v>1</v>
      </c>
      <c r="F143" t="s">
        <v>68</v>
      </c>
      <c r="G143">
        <v>20</v>
      </c>
      <c r="I143">
        <v>1</v>
      </c>
      <c r="J143" s="41">
        <v>42387</v>
      </c>
      <c r="K143" t="s">
        <v>69</v>
      </c>
      <c r="L143">
        <v>29.68</v>
      </c>
      <c r="M143">
        <v>14.84</v>
      </c>
      <c r="N143">
        <v>10</v>
      </c>
    </row>
    <row r="144" spans="1:14" x14ac:dyDescent="0.25">
      <c r="A144" t="s">
        <v>99</v>
      </c>
      <c r="B144" t="s">
        <v>98</v>
      </c>
      <c r="C144" t="s">
        <v>6</v>
      </c>
      <c r="E144">
        <v>1</v>
      </c>
      <c r="F144" t="s">
        <v>68</v>
      </c>
      <c r="G144">
        <v>10</v>
      </c>
      <c r="I144">
        <v>1</v>
      </c>
      <c r="J144" s="41">
        <v>42608</v>
      </c>
      <c r="K144" t="s">
        <v>69</v>
      </c>
      <c r="L144">
        <v>14.84</v>
      </c>
      <c r="M144">
        <v>7.42</v>
      </c>
      <c r="N144">
        <v>5</v>
      </c>
    </row>
    <row r="145" spans="1:14" x14ac:dyDescent="0.25">
      <c r="A145" t="s">
        <v>99</v>
      </c>
      <c r="B145" t="s">
        <v>98</v>
      </c>
      <c r="C145" t="s">
        <v>6</v>
      </c>
      <c r="E145">
        <v>1</v>
      </c>
      <c r="F145" t="s">
        <v>68</v>
      </c>
      <c r="G145">
        <v>12</v>
      </c>
      <c r="I145">
        <v>1</v>
      </c>
      <c r="J145" s="41">
        <v>42681</v>
      </c>
      <c r="K145" t="s">
        <v>69</v>
      </c>
      <c r="L145">
        <v>17.809999999999999</v>
      </c>
      <c r="M145">
        <v>8.9</v>
      </c>
      <c r="N145">
        <v>6</v>
      </c>
    </row>
    <row r="146" spans="1:14" x14ac:dyDescent="0.25">
      <c r="A146" t="s">
        <v>99</v>
      </c>
      <c r="B146" t="s">
        <v>98</v>
      </c>
      <c r="C146" t="s">
        <v>6</v>
      </c>
      <c r="E146">
        <v>1</v>
      </c>
      <c r="F146" t="s">
        <v>68</v>
      </c>
      <c r="G146">
        <v>20</v>
      </c>
      <c r="I146">
        <v>1</v>
      </c>
      <c r="J146" s="41">
        <v>42611</v>
      </c>
      <c r="K146" t="s">
        <v>69</v>
      </c>
      <c r="L146">
        <v>29.68</v>
      </c>
      <c r="M146">
        <v>14.84</v>
      </c>
      <c r="N146">
        <v>10</v>
      </c>
    </row>
    <row r="147" spans="1:14" x14ac:dyDescent="0.25">
      <c r="A147" t="s">
        <v>99</v>
      </c>
      <c r="B147" t="s">
        <v>98</v>
      </c>
      <c r="C147" t="s">
        <v>6</v>
      </c>
      <c r="E147">
        <v>1</v>
      </c>
      <c r="F147" t="s">
        <v>68</v>
      </c>
      <c r="G147">
        <v>20</v>
      </c>
      <c r="I147">
        <v>1</v>
      </c>
      <c r="J147" s="41">
        <v>42614</v>
      </c>
      <c r="K147" t="s">
        <v>69</v>
      </c>
      <c r="L147">
        <v>29.68</v>
      </c>
      <c r="M147">
        <v>14.84</v>
      </c>
      <c r="N147">
        <v>10</v>
      </c>
    </row>
    <row r="148" spans="1:14" x14ac:dyDescent="0.25">
      <c r="A148" t="s">
        <v>99</v>
      </c>
      <c r="B148" t="s">
        <v>98</v>
      </c>
      <c r="C148" t="s">
        <v>6</v>
      </c>
      <c r="E148">
        <v>1</v>
      </c>
      <c r="F148" t="s">
        <v>68</v>
      </c>
      <c r="G148">
        <v>10</v>
      </c>
      <c r="I148">
        <v>1</v>
      </c>
      <c r="J148" s="41">
        <v>42618</v>
      </c>
      <c r="K148" t="s">
        <v>69</v>
      </c>
      <c r="L148">
        <v>14.84</v>
      </c>
      <c r="M148">
        <v>7.42</v>
      </c>
      <c r="N148">
        <v>5</v>
      </c>
    </row>
    <row r="149" spans="1:14" x14ac:dyDescent="0.25">
      <c r="A149" t="s">
        <v>99</v>
      </c>
      <c r="B149" t="s">
        <v>98</v>
      </c>
      <c r="C149" t="s">
        <v>6</v>
      </c>
      <c r="E149">
        <v>1</v>
      </c>
      <c r="F149" t="s">
        <v>68</v>
      </c>
      <c r="G149">
        <v>10</v>
      </c>
      <c r="I149">
        <v>1</v>
      </c>
      <c r="J149" s="41">
        <v>42488</v>
      </c>
      <c r="K149" t="s">
        <v>69</v>
      </c>
      <c r="L149">
        <v>14.84</v>
      </c>
      <c r="M149">
        <v>7.42</v>
      </c>
      <c r="N149">
        <v>5</v>
      </c>
    </row>
    <row r="150" spans="1:14" x14ac:dyDescent="0.25">
      <c r="A150" t="s">
        <v>99</v>
      </c>
      <c r="B150" t="s">
        <v>98</v>
      </c>
      <c r="C150" t="s">
        <v>6</v>
      </c>
      <c r="E150">
        <v>1</v>
      </c>
      <c r="F150" t="s">
        <v>68</v>
      </c>
      <c r="G150">
        <v>12</v>
      </c>
      <c r="I150">
        <v>1</v>
      </c>
      <c r="J150" s="41">
        <v>42411</v>
      </c>
      <c r="K150" t="s">
        <v>69</v>
      </c>
      <c r="L150">
        <v>17.809999999999999</v>
      </c>
      <c r="M150">
        <v>8.9</v>
      </c>
      <c r="N150">
        <v>6</v>
      </c>
    </row>
    <row r="151" spans="1:14" x14ac:dyDescent="0.25">
      <c r="A151" t="s">
        <v>99</v>
      </c>
      <c r="B151" t="s">
        <v>98</v>
      </c>
      <c r="C151" t="s">
        <v>6</v>
      </c>
      <c r="E151">
        <v>1</v>
      </c>
      <c r="F151" t="s">
        <v>68</v>
      </c>
      <c r="G151">
        <v>14</v>
      </c>
      <c r="I151">
        <v>1</v>
      </c>
      <c r="J151" s="41">
        <v>42411</v>
      </c>
      <c r="K151" t="s">
        <v>69</v>
      </c>
      <c r="L151">
        <v>20.78</v>
      </c>
      <c r="M151">
        <v>10.39</v>
      </c>
      <c r="N151">
        <v>7</v>
      </c>
    </row>
    <row r="152" spans="1:14" x14ac:dyDescent="0.25">
      <c r="A152" t="s">
        <v>99</v>
      </c>
      <c r="B152" t="s">
        <v>98</v>
      </c>
      <c r="C152" t="s">
        <v>6</v>
      </c>
      <c r="E152">
        <v>1</v>
      </c>
      <c r="F152" t="s">
        <v>68</v>
      </c>
      <c r="G152">
        <v>20</v>
      </c>
      <c r="I152">
        <v>1</v>
      </c>
      <c r="J152" s="41">
        <v>42691</v>
      </c>
      <c r="K152" t="s">
        <v>69</v>
      </c>
      <c r="L152">
        <v>29.68</v>
      </c>
      <c r="M152">
        <v>14.84</v>
      </c>
      <c r="N152">
        <v>10</v>
      </c>
    </row>
    <row r="153" spans="1:14" x14ac:dyDescent="0.25">
      <c r="A153" t="s">
        <v>99</v>
      </c>
      <c r="B153" t="s">
        <v>98</v>
      </c>
      <c r="C153" t="s">
        <v>6</v>
      </c>
      <c r="E153">
        <v>1</v>
      </c>
      <c r="F153" t="s">
        <v>68</v>
      </c>
      <c r="G153">
        <v>16</v>
      </c>
      <c r="I153">
        <v>1</v>
      </c>
      <c r="J153" s="41">
        <v>42415</v>
      </c>
      <c r="K153" t="s">
        <v>69</v>
      </c>
      <c r="L153">
        <v>23.74</v>
      </c>
      <c r="M153">
        <v>11.87</v>
      </c>
      <c r="N153">
        <v>8</v>
      </c>
    </row>
    <row r="154" spans="1:14" x14ac:dyDescent="0.25">
      <c r="A154" t="s">
        <v>99</v>
      </c>
      <c r="B154" t="s">
        <v>98</v>
      </c>
      <c r="C154" t="s">
        <v>6</v>
      </c>
      <c r="E154">
        <v>1</v>
      </c>
      <c r="F154" t="s">
        <v>68</v>
      </c>
      <c r="G154">
        <v>15</v>
      </c>
      <c r="I154">
        <v>1</v>
      </c>
      <c r="J154" s="41">
        <v>42418</v>
      </c>
      <c r="K154" t="s">
        <v>69</v>
      </c>
      <c r="L154">
        <v>22.26</v>
      </c>
      <c r="M154">
        <v>11.13</v>
      </c>
      <c r="N154">
        <v>7.5</v>
      </c>
    </row>
    <row r="155" spans="1:14" x14ac:dyDescent="0.25">
      <c r="A155" t="s">
        <v>99</v>
      </c>
      <c r="B155" t="s">
        <v>98</v>
      </c>
      <c r="C155" t="s">
        <v>6</v>
      </c>
      <c r="E155">
        <v>1</v>
      </c>
      <c r="F155" t="s">
        <v>68</v>
      </c>
      <c r="G155">
        <v>10</v>
      </c>
      <c r="I155">
        <v>1</v>
      </c>
      <c r="J155" s="41">
        <v>42418</v>
      </c>
      <c r="K155" t="s">
        <v>69</v>
      </c>
      <c r="L155">
        <v>14.84</v>
      </c>
      <c r="M155">
        <v>7.42</v>
      </c>
      <c r="N155">
        <v>5</v>
      </c>
    </row>
    <row r="156" spans="1:14" x14ac:dyDescent="0.25">
      <c r="A156" t="s">
        <v>99</v>
      </c>
      <c r="B156" t="s">
        <v>98</v>
      </c>
      <c r="C156" t="s">
        <v>6</v>
      </c>
      <c r="E156">
        <v>1</v>
      </c>
      <c r="F156" t="s">
        <v>68</v>
      </c>
      <c r="G156">
        <v>8</v>
      </c>
      <c r="I156">
        <v>1</v>
      </c>
      <c r="J156" s="41">
        <v>42570</v>
      </c>
      <c r="K156" t="s">
        <v>69</v>
      </c>
      <c r="L156">
        <v>11.87</v>
      </c>
      <c r="M156">
        <v>5.94</v>
      </c>
      <c r="N156">
        <v>4</v>
      </c>
    </row>
    <row r="157" spans="1:14" x14ac:dyDescent="0.25">
      <c r="A157" t="s">
        <v>99</v>
      </c>
      <c r="B157" t="s">
        <v>98</v>
      </c>
      <c r="C157" t="s">
        <v>6</v>
      </c>
      <c r="E157">
        <v>1</v>
      </c>
      <c r="F157" t="s">
        <v>68</v>
      </c>
      <c r="G157">
        <v>16</v>
      </c>
      <c r="I157">
        <v>1</v>
      </c>
      <c r="J157" s="41">
        <v>42387</v>
      </c>
      <c r="K157" t="s">
        <v>69</v>
      </c>
      <c r="L157">
        <v>23.74</v>
      </c>
      <c r="M157">
        <v>11.87</v>
      </c>
      <c r="N157">
        <v>8</v>
      </c>
    </row>
    <row r="158" spans="1:14" x14ac:dyDescent="0.25">
      <c r="A158" t="s">
        <v>99</v>
      </c>
      <c r="B158" t="s">
        <v>98</v>
      </c>
      <c r="C158" t="s">
        <v>6</v>
      </c>
      <c r="E158">
        <v>1</v>
      </c>
      <c r="F158" t="s">
        <v>68</v>
      </c>
      <c r="G158">
        <v>10</v>
      </c>
      <c r="I158">
        <v>1</v>
      </c>
      <c r="J158" s="41">
        <v>42611</v>
      </c>
      <c r="K158" t="s">
        <v>69</v>
      </c>
      <c r="L158">
        <v>14.84</v>
      </c>
      <c r="M158">
        <v>7.42</v>
      </c>
      <c r="N158">
        <v>5</v>
      </c>
    </row>
    <row r="159" spans="1:14" x14ac:dyDescent="0.25">
      <c r="A159" t="s">
        <v>99</v>
      </c>
      <c r="B159" t="s">
        <v>98</v>
      </c>
      <c r="C159" t="s">
        <v>6</v>
      </c>
      <c r="E159">
        <v>1</v>
      </c>
      <c r="F159" t="s">
        <v>68</v>
      </c>
      <c r="G159">
        <v>12</v>
      </c>
      <c r="I159">
        <v>1</v>
      </c>
      <c r="J159" s="41">
        <v>42397</v>
      </c>
      <c r="K159" t="s">
        <v>69</v>
      </c>
      <c r="L159">
        <v>17.809999999999999</v>
      </c>
      <c r="M159">
        <v>8.9</v>
      </c>
      <c r="N159">
        <v>6</v>
      </c>
    </row>
    <row r="160" spans="1:14" x14ac:dyDescent="0.25">
      <c r="A160" t="s">
        <v>99</v>
      </c>
      <c r="B160" t="s">
        <v>98</v>
      </c>
      <c r="C160" t="s">
        <v>6</v>
      </c>
      <c r="E160">
        <v>1</v>
      </c>
      <c r="F160" t="s">
        <v>68</v>
      </c>
      <c r="G160">
        <v>15</v>
      </c>
      <c r="I160">
        <v>1</v>
      </c>
      <c r="J160" s="41">
        <v>42401</v>
      </c>
      <c r="K160" t="s">
        <v>69</v>
      </c>
      <c r="L160">
        <v>22.26</v>
      </c>
      <c r="M160">
        <v>11.13</v>
      </c>
      <c r="N160">
        <v>7.5</v>
      </c>
    </row>
    <row r="161" spans="1:14" x14ac:dyDescent="0.25">
      <c r="A161" t="s">
        <v>99</v>
      </c>
      <c r="B161" t="s">
        <v>98</v>
      </c>
      <c r="C161" t="s">
        <v>6</v>
      </c>
      <c r="E161">
        <v>1</v>
      </c>
      <c r="F161" t="s">
        <v>68</v>
      </c>
      <c r="G161">
        <v>6</v>
      </c>
      <c r="I161">
        <v>1</v>
      </c>
      <c r="J161" s="41">
        <v>42401</v>
      </c>
      <c r="K161" t="s">
        <v>69</v>
      </c>
      <c r="L161">
        <v>8.9</v>
      </c>
      <c r="M161">
        <v>4.45</v>
      </c>
      <c r="N161">
        <v>3</v>
      </c>
    </row>
    <row r="162" spans="1:14" x14ac:dyDescent="0.25">
      <c r="A162" t="s">
        <v>99</v>
      </c>
      <c r="B162" t="s">
        <v>98</v>
      </c>
      <c r="C162" t="s">
        <v>6</v>
      </c>
      <c r="E162">
        <v>1</v>
      </c>
      <c r="F162" t="s">
        <v>68</v>
      </c>
      <c r="G162">
        <v>12</v>
      </c>
      <c r="I162">
        <v>1</v>
      </c>
      <c r="J162" s="41">
        <v>42401</v>
      </c>
      <c r="K162" t="s">
        <v>69</v>
      </c>
      <c r="L162">
        <v>17.809999999999999</v>
      </c>
      <c r="M162">
        <v>8.9</v>
      </c>
      <c r="N162">
        <v>6</v>
      </c>
    </row>
    <row r="163" spans="1:14" x14ac:dyDescent="0.25">
      <c r="A163" t="s">
        <v>99</v>
      </c>
      <c r="B163" t="s">
        <v>98</v>
      </c>
      <c r="C163" t="s">
        <v>6</v>
      </c>
      <c r="E163">
        <v>1</v>
      </c>
      <c r="F163" t="s">
        <v>68</v>
      </c>
      <c r="G163">
        <v>12</v>
      </c>
      <c r="I163">
        <v>1</v>
      </c>
      <c r="J163" s="41">
        <v>42481</v>
      </c>
      <c r="K163" t="s">
        <v>69</v>
      </c>
      <c r="L163">
        <v>17.809999999999999</v>
      </c>
      <c r="M163">
        <v>8.9</v>
      </c>
      <c r="N163">
        <v>6</v>
      </c>
    </row>
    <row r="164" spans="1:14" x14ac:dyDescent="0.25">
      <c r="A164" t="s">
        <v>99</v>
      </c>
      <c r="B164" t="s">
        <v>98</v>
      </c>
      <c r="C164" t="s">
        <v>6</v>
      </c>
      <c r="E164">
        <v>1</v>
      </c>
      <c r="F164" t="s">
        <v>68</v>
      </c>
      <c r="G164">
        <v>20</v>
      </c>
      <c r="I164">
        <v>1</v>
      </c>
      <c r="J164" s="41">
        <v>42689</v>
      </c>
      <c r="K164" t="s">
        <v>69</v>
      </c>
      <c r="L164">
        <v>29.68</v>
      </c>
      <c r="M164">
        <v>14.84</v>
      </c>
      <c r="N164">
        <v>10</v>
      </c>
    </row>
    <row r="165" spans="1:14" x14ac:dyDescent="0.25">
      <c r="A165" t="s">
        <v>99</v>
      </c>
      <c r="B165" t="s">
        <v>98</v>
      </c>
      <c r="C165" t="s">
        <v>6</v>
      </c>
      <c r="E165">
        <v>1</v>
      </c>
      <c r="F165" t="s">
        <v>68</v>
      </c>
      <c r="G165">
        <v>8</v>
      </c>
      <c r="I165">
        <v>1</v>
      </c>
      <c r="J165" s="41">
        <v>42723</v>
      </c>
      <c r="K165" t="s">
        <v>69</v>
      </c>
      <c r="L165">
        <v>11.87</v>
      </c>
      <c r="M165">
        <v>5.94</v>
      </c>
      <c r="N165">
        <v>4</v>
      </c>
    </row>
    <row r="166" spans="1:14" x14ac:dyDescent="0.25">
      <c r="A166" t="s">
        <v>99</v>
      </c>
      <c r="B166" t="s">
        <v>98</v>
      </c>
      <c r="C166" t="s">
        <v>6</v>
      </c>
      <c r="E166">
        <v>1</v>
      </c>
      <c r="F166" t="s">
        <v>68</v>
      </c>
      <c r="G166">
        <v>15</v>
      </c>
      <c r="I166">
        <v>1</v>
      </c>
      <c r="J166" s="41">
        <v>42733</v>
      </c>
      <c r="K166" t="s">
        <v>69</v>
      </c>
      <c r="L166">
        <v>22.26</v>
      </c>
      <c r="M166">
        <v>11.13</v>
      </c>
      <c r="N166">
        <v>7.5</v>
      </c>
    </row>
    <row r="167" spans="1:14" x14ac:dyDescent="0.25">
      <c r="A167" t="s">
        <v>99</v>
      </c>
      <c r="B167" t="s">
        <v>98</v>
      </c>
      <c r="C167" t="s">
        <v>6</v>
      </c>
      <c r="E167">
        <v>1</v>
      </c>
      <c r="F167" t="s">
        <v>68</v>
      </c>
      <c r="G167">
        <v>2</v>
      </c>
      <c r="I167">
        <v>1</v>
      </c>
      <c r="J167" s="41">
        <v>42702</v>
      </c>
      <c r="K167" t="s">
        <v>69</v>
      </c>
      <c r="L167">
        <v>2.97</v>
      </c>
      <c r="M167">
        <v>1.48</v>
      </c>
      <c r="N167">
        <v>1</v>
      </c>
    </row>
    <row r="168" spans="1:14" x14ac:dyDescent="0.25">
      <c r="A168" t="s">
        <v>99</v>
      </c>
      <c r="B168" t="s">
        <v>98</v>
      </c>
      <c r="C168" t="s">
        <v>6</v>
      </c>
      <c r="E168">
        <v>1</v>
      </c>
      <c r="F168" t="s">
        <v>68</v>
      </c>
      <c r="G168">
        <v>10</v>
      </c>
      <c r="I168">
        <v>1</v>
      </c>
      <c r="J168" s="41">
        <v>42628</v>
      </c>
      <c r="K168" t="s">
        <v>69</v>
      </c>
      <c r="L168">
        <v>14.84</v>
      </c>
      <c r="M168">
        <v>7.42</v>
      </c>
      <c r="N168">
        <v>5</v>
      </c>
    </row>
    <row r="169" spans="1:14" x14ac:dyDescent="0.25">
      <c r="A169" t="s">
        <v>99</v>
      </c>
      <c r="B169" t="s">
        <v>98</v>
      </c>
      <c r="C169" t="s">
        <v>6</v>
      </c>
      <c r="E169">
        <v>1</v>
      </c>
      <c r="F169" t="s">
        <v>68</v>
      </c>
      <c r="G169">
        <v>10</v>
      </c>
      <c r="I169">
        <v>1</v>
      </c>
      <c r="J169" s="41">
        <v>42663</v>
      </c>
      <c r="K169" t="s">
        <v>69</v>
      </c>
      <c r="L169">
        <v>14.84</v>
      </c>
      <c r="M169">
        <v>7.42</v>
      </c>
      <c r="N169">
        <v>5</v>
      </c>
    </row>
    <row r="170" spans="1:14" x14ac:dyDescent="0.25">
      <c r="A170" t="s">
        <v>99</v>
      </c>
      <c r="B170" t="s">
        <v>98</v>
      </c>
      <c r="C170" t="s">
        <v>6</v>
      </c>
      <c r="E170">
        <v>1</v>
      </c>
      <c r="F170" t="s">
        <v>68</v>
      </c>
      <c r="G170">
        <v>14</v>
      </c>
      <c r="I170">
        <v>1</v>
      </c>
      <c r="J170" s="41">
        <v>42705</v>
      </c>
      <c r="K170" t="s">
        <v>69</v>
      </c>
      <c r="L170">
        <v>20.78</v>
      </c>
      <c r="M170">
        <v>10.39</v>
      </c>
      <c r="N170">
        <v>7</v>
      </c>
    </row>
    <row r="171" spans="1:14" x14ac:dyDescent="0.25">
      <c r="A171" t="s">
        <v>99</v>
      </c>
      <c r="B171" t="s">
        <v>98</v>
      </c>
      <c r="C171" t="s">
        <v>6</v>
      </c>
      <c r="E171">
        <v>1</v>
      </c>
      <c r="F171" t="s">
        <v>68</v>
      </c>
      <c r="G171">
        <v>10</v>
      </c>
      <c r="I171">
        <v>1</v>
      </c>
      <c r="J171" s="41">
        <v>42390</v>
      </c>
      <c r="K171" t="s">
        <v>69</v>
      </c>
      <c r="L171">
        <v>14.84</v>
      </c>
      <c r="M171">
        <v>7.42</v>
      </c>
      <c r="N171">
        <v>5</v>
      </c>
    </row>
    <row r="172" spans="1:14" x14ac:dyDescent="0.25">
      <c r="A172" t="s">
        <v>99</v>
      </c>
      <c r="B172" t="s">
        <v>98</v>
      </c>
      <c r="C172" t="s">
        <v>6</v>
      </c>
      <c r="E172">
        <v>1</v>
      </c>
      <c r="F172" t="s">
        <v>68</v>
      </c>
      <c r="G172">
        <v>10</v>
      </c>
      <c r="I172">
        <v>1</v>
      </c>
      <c r="J172" s="41">
        <v>42709</v>
      </c>
      <c r="K172" t="s">
        <v>69</v>
      </c>
      <c r="L172">
        <v>14.84</v>
      </c>
      <c r="M172">
        <v>7.42</v>
      </c>
      <c r="N172">
        <v>5</v>
      </c>
    </row>
    <row r="173" spans="1:14" x14ac:dyDescent="0.25">
      <c r="A173" t="s">
        <v>99</v>
      </c>
      <c r="B173" t="s">
        <v>98</v>
      </c>
      <c r="C173" t="s">
        <v>6</v>
      </c>
      <c r="E173">
        <v>1</v>
      </c>
      <c r="F173" t="s">
        <v>68</v>
      </c>
      <c r="G173">
        <v>10</v>
      </c>
      <c r="I173">
        <v>1</v>
      </c>
      <c r="J173" s="41">
        <v>42709</v>
      </c>
      <c r="K173" t="s">
        <v>69</v>
      </c>
      <c r="L173">
        <v>14.84</v>
      </c>
      <c r="M173">
        <v>7.42</v>
      </c>
      <c r="N173">
        <v>5</v>
      </c>
    </row>
    <row r="174" spans="1:14" x14ac:dyDescent="0.25">
      <c r="A174" t="s">
        <v>99</v>
      </c>
      <c r="B174" t="s">
        <v>98</v>
      </c>
      <c r="C174" t="s">
        <v>6</v>
      </c>
      <c r="E174">
        <v>1</v>
      </c>
      <c r="F174" t="s">
        <v>68</v>
      </c>
      <c r="G174">
        <v>20</v>
      </c>
      <c r="I174">
        <v>1</v>
      </c>
      <c r="J174" s="41">
        <v>42712</v>
      </c>
      <c r="K174" t="s">
        <v>69</v>
      </c>
      <c r="L174">
        <v>29.68</v>
      </c>
      <c r="M174">
        <v>14.84</v>
      </c>
      <c r="N174">
        <v>10</v>
      </c>
    </row>
    <row r="175" spans="1:14" x14ac:dyDescent="0.25">
      <c r="A175" t="s">
        <v>99</v>
      </c>
      <c r="B175" t="s">
        <v>98</v>
      </c>
      <c r="C175" t="s">
        <v>6</v>
      </c>
      <c r="E175">
        <v>1</v>
      </c>
      <c r="F175" t="s">
        <v>68</v>
      </c>
      <c r="G175">
        <v>11</v>
      </c>
      <c r="I175">
        <v>1</v>
      </c>
      <c r="J175" s="41">
        <v>42436</v>
      </c>
      <c r="K175" t="s">
        <v>69</v>
      </c>
      <c r="L175">
        <v>16.32</v>
      </c>
      <c r="M175">
        <v>8.16</v>
      </c>
      <c r="N175">
        <v>5.5</v>
      </c>
    </row>
    <row r="176" spans="1:14" x14ac:dyDescent="0.25">
      <c r="A176" t="s">
        <v>99</v>
      </c>
      <c r="B176" t="s">
        <v>98</v>
      </c>
      <c r="C176" t="s">
        <v>6</v>
      </c>
      <c r="E176">
        <v>1</v>
      </c>
      <c r="F176" t="s">
        <v>68</v>
      </c>
      <c r="G176">
        <v>10</v>
      </c>
      <c r="I176">
        <v>1</v>
      </c>
      <c r="J176" s="41">
        <v>42688</v>
      </c>
      <c r="K176" t="s">
        <v>69</v>
      </c>
      <c r="L176">
        <v>14.84</v>
      </c>
      <c r="M176">
        <v>7.42</v>
      </c>
      <c r="N176">
        <v>5</v>
      </c>
    </row>
    <row r="177" spans="1:14" x14ac:dyDescent="0.25">
      <c r="A177" t="s">
        <v>99</v>
      </c>
      <c r="B177" t="s">
        <v>98</v>
      </c>
      <c r="C177" t="s">
        <v>6</v>
      </c>
      <c r="E177">
        <v>1</v>
      </c>
      <c r="F177" t="s">
        <v>68</v>
      </c>
      <c r="G177">
        <v>2</v>
      </c>
      <c r="I177">
        <v>1</v>
      </c>
      <c r="J177" s="41">
        <v>42649</v>
      </c>
      <c r="K177" t="s">
        <v>69</v>
      </c>
      <c r="L177">
        <v>2.97</v>
      </c>
      <c r="M177">
        <v>1.48</v>
      </c>
      <c r="N177">
        <v>1</v>
      </c>
    </row>
    <row r="178" spans="1:14" x14ac:dyDescent="0.25">
      <c r="A178" t="s">
        <v>99</v>
      </c>
      <c r="B178" t="s">
        <v>98</v>
      </c>
      <c r="C178" t="s">
        <v>6</v>
      </c>
      <c r="E178">
        <v>1</v>
      </c>
      <c r="F178" t="s">
        <v>68</v>
      </c>
      <c r="G178">
        <v>20</v>
      </c>
      <c r="I178">
        <v>1</v>
      </c>
      <c r="J178" s="41">
        <v>42656</v>
      </c>
      <c r="K178" t="s">
        <v>69</v>
      </c>
      <c r="L178">
        <v>29.68</v>
      </c>
      <c r="M178">
        <v>14.84</v>
      </c>
      <c r="N178">
        <v>10</v>
      </c>
    </row>
    <row r="179" spans="1:14" x14ac:dyDescent="0.25">
      <c r="A179" t="s">
        <v>99</v>
      </c>
      <c r="B179" t="s">
        <v>98</v>
      </c>
      <c r="C179" t="s">
        <v>6</v>
      </c>
      <c r="E179">
        <v>1</v>
      </c>
      <c r="F179" t="s">
        <v>68</v>
      </c>
      <c r="G179">
        <v>12</v>
      </c>
      <c r="I179">
        <v>1</v>
      </c>
      <c r="J179" s="41">
        <v>42376</v>
      </c>
      <c r="K179" t="s">
        <v>69</v>
      </c>
      <c r="L179">
        <v>17.809999999999999</v>
      </c>
      <c r="M179">
        <v>8.9</v>
      </c>
      <c r="N179">
        <v>6</v>
      </c>
    </row>
    <row r="180" spans="1:14" x14ac:dyDescent="0.25">
      <c r="A180" t="s">
        <v>99</v>
      </c>
      <c r="B180" t="s">
        <v>98</v>
      </c>
      <c r="C180" t="s">
        <v>6</v>
      </c>
      <c r="E180">
        <v>1</v>
      </c>
      <c r="F180" t="s">
        <v>68</v>
      </c>
      <c r="G180">
        <v>20</v>
      </c>
      <c r="I180">
        <v>1</v>
      </c>
      <c r="J180" s="41">
        <v>42706</v>
      </c>
      <c r="K180" t="s">
        <v>69</v>
      </c>
      <c r="L180">
        <v>29.68</v>
      </c>
      <c r="M180">
        <v>14.84</v>
      </c>
      <c r="N180">
        <v>10</v>
      </c>
    </row>
    <row r="181" spans="1:14" x14ac:dyDescent="0.25">
      <c r="A181" t="s">
        <v>99</v>
      </c>
      <c r="B181" t="s">
        <v>98</v>
      </c>
      <c r="C181" t="s">
        <v>6</v>
      </c>
      <c r="E181">
        <v>1</v>
      </c>
      <c r="F181" t="s">
        <v>68</v>
      </c>
      <c r="G181">
        <v>10</v>
      </c>
      <c r="I181">
        <v>1</v>
      </c>
      <c r="J181" s="41">
        <v>42702</v>
      </c>
      <c r="K181" t="s">
        <v>69</v>
      </c>
      <c r="L181">
        <v>14.84</v>
      </c>
      <c r="M181">
        <v>7.42</v>
      </c>
      <c r="N181">
        <v>5</v>
      </c>
    </row>
    <row r="182" spans="1:14" x14ac:dyDescent="0.25">
      <c r="A182" t="s">
        <v>99</v>
      </c>
      <c r="B182" t="s">
        <v>98</v>
      </c>
      <c r="C182" t="s">
        <v>6</v>
      </c>
      <c r="E182">
        <v>1</v>
      </c>
      <c r="F182" t="s">
        <v>68</v>
      </c>
      <c r="G182">
        <v>10</v>
      </c>
      <c r="I182">
        <v>1</v>
      </c>
      <c r="J182" s="41">
        <v>42702</v>
      </c>
      <c r="K182" t="s">
        <v>69</v>
      </c>
      <c r="L182">
        <v>14.84</v>
      </c>
      <c r="M182">
        <v>7.42</v>
      </c>
      <c r="N182">
        <v>5</v>
      </c>
    </row>
    <row r="183" spans="1:14" x14ac:dyDescent="0.25">
      <c r="A183" t="s">
        <v>99</v>
      </c>
      <c r="B183" t="s">
        <v>98</v>
      </c>
      <c r="C183" t="s">
        <v>6</v>
      </c>
      <c r="E183">
        <v>1</v>
      </c>
      <c r="F183" t="s">
        <v>68</v>
      </c>
      <c r="G183">
        <v>10</v>
      </c>
      <c r="I183">
        <v>1</v>
      </c>
      <c r="J183" s="41">
        <v>42649</v>
      </c>
      <c r="K183" t="s">
        <v>69</v>
      </c>
      <c r="L183">
        <v>14.84</v>
      </c>
      <c r="M183">
        <v>7.42</v>
      </c>
      <c r="N183">
        <v>5</v>
      </c>
    </row>
    <row r="184" spans="1:14" x14ac:dyDescent="0.25">
      <c r="A184" t="s">
        <v>99</v>
      </c>
      <c r="B184" t="s">
        <v>98</v>
      </c>
      <c r="C184" t="s">
        <v>6</v>
      </c>
      <c r="E184">
        <v>1</v>
      </c>
      <c r="F184" t="s">
        <v>68</v>
      </c>
      <c r="G184">
        <v>100</v>
      </c>
      <c r="I184">
        <v>1</v>
      </c>
      <c r="J184" s="41">
        <v>42688</v>
      </c>
      <c r="K184" t="s">
        <v>69</v>
      </c>
      <c r="L184">
        <v>148.4</v>
      </c>
      <c r="M184">
        <v>74.2</v>
      </c>
      <c r="N184">
        <v>50</v>
      </c>
    </row>
    <row r="185" spans="1:14" x14ac:dyDescent="0.25">
      <c r="A185" t="s">
        <v>99</v>
      </c>
      <c r="B185" t="s">
        <v>98</v>
      </c>
      <c r="C185" t="s">
        <v>6</v>
      </c>
      <c r="E185">
        <v>1</v>
      </c>
      <c r="F185" t="s">
        <v>68</v>
      </c>
      <c r="G185">
        <v>10</v>
      </c>
      <c r="I185">
        <v>1</v>
      </c>
      <c r="J185" s="41">
        <v>42639</v>
      </c>
      <c r="K185" t="s">
        <v>69</v>
      </c>
      <c r="L185">
        <v>14.84</v>
      </c>
      <c r="M185">
        <v>7.42</v>
      </c>
      <c r="N185">
        <v>5</v>
      </c>
    </row>
    <row r="186" spans="1:14" x14ac:dyDescent="0.25">
      <c r="A186" t="s">
        <v>99</v>
      </c>
      <c r="B186" t="s">
        <v>98</v>
      </c>
      <c r="C186" t="s">
        <v>6</v>
      </c>
      <c r="E186">
        <v>1</v>
      </c>
      <c r="F186" t="s">
        <v>68</v>
      </c>
      <c r="G186">
        <v>10</v>
      </c>
      <c r="I186">
        <v>1</v>
      </c>
      <c r="J186" s="41">
        <v>42648</v>
      </c>
      <c r="K186" t="s">
        <v>69</v>
      </c>
      <c r="L186">
        <v>14.84</v>
      </c>
      <c r="M186">
        <v>7.42</v>
      </c>
      <c r="N186">
        <v>5</v>
      </c>
    </row>
    <row r="187" spans="1:14" x14ac:dyDescent="0.25">
      <c r="A187" t="s">
        <v>99</v>
      </c>
      <c r="B187" t="s">
        <v>98</v>
      </c>
      <c r="C187" t="s">
        <v>6</v>
      </c>
      <c r="E187">
        <v>1</v>
      </c>
      <c r="F187" t="s">
        <v>68</v>
      </c>
      <c r="G187">
        <v>14</v>
      </c>
      <c r="I187">
        <v>1</v>
      </c>
      <c r="J187" s="41">
        <v>42691</v>
      </c>
      <c r="K187" t="s">
        <v>69</v>
      </c>
      <c r="L187">
        <v>20.78</v>
      </c>
      <c r="M187">
        <v>10.39</v>
      </c>
      <c r="N187">
        <v>7</v>
      </c>
    </row>
    <row r="188" spans="1:14" x14ac:dyDescent="0.25">
      <c r="A188" t="s">
        <v>99</v>
      </c>
      <c r="B188" t="s">
        <v>98</v>
      </c>
      <c r="C188" t="s">
        <v>6</v>
      </c>
      <c r="E188">
        <v>1</v>
      </c>
      <c r="F188" t="s">
        <v>68</v>
      </c>
      <c r="G188">
        <v>12</v>
      </c>
      <c r="I188">
        <v>1</v>
      </c>
      <c r="J188" s="41">
        <v>42705</v>
      </c>
      <c r="K188" t="s">
        <v>69</v>
      </c>
      <c r="L188">
        <v>17.809999999999999</v>
      </c>
      <c r="M188">
        <v>8.9</v>
      </c>
      <c r="N188">
        <v>6</v>
      </c>
    </row>
    <row r="189" spans="1:14" x14ac:dyDescent="0.25">
      <c r="A189" t="s">
        <v>99</v>
      </c>
      <c r="B189" t="s">
        <v>98</v>
      </c>
      <c r="C189" t="s">
        <v>6</v>
      </c>
      <c r="E189">
        <v>1</v>
      </c>
      <c r="F189" t="s">
        <v>68</v>
      </c>
      <c r="G189">
        <v>10</v>
      </c>
      <c r="I189">
        <v>1</v>
      </c>
      <c r="J189" s="41">
        <v>42712</v>
      </c>
      <c r="K189" t="s">
        <v>69</v>
      </c>
      <c r="L189">
        <v>14.84</v>
      </c>
      <c r="M189">
        <v>7.42</v>
      </c>
      <c r="N189">
        <v>5</v>
      </c>
    </row>
    <row r="190" spans="1:14" x14ac:dyDescent="0.25">
      <c r="A190" t="s">
        <v>99</v>
      </c>
      <c r="B190" t="s">
        <v>98</v>
      </c>
      <c r="C190" t="s">
        <v>6</v>
      </c>
      <c r="E190">
        <v>1</v>
      </c>
      <c r="F190" t="s">
        <v>68</v>
      </c>
      <c r="G190">
        <v>14</v>
      </c>
      <c r="I190">
        <v>1</v>
      </c>
      <c r="J190" s="41">
        <v>42474</v>
      </c>
      <c r="K190" t="s">
        <v>69</v>
      </c>
      <c r="L190">
        <v>20.78</v>
      </c>
      <c r="M190">
        <v>10.39</v>
      </c>
      <c r="N190">
        <v>7</v>
      </c>
    </row>
    <row r="191" spans="1:14" x14ac:dyDescent="0.25">
      <c r="A191" t="s">
        <v>99</v>
      </c>
      <c r="B191" t="s">
        <v>98</v>
      </c>
      <c r="C191" t="s">
        <v>6</v>
      </c>
      <c r="E191">
        <v>1</v>
      </c>
      <c r="F191" t="s">
        <v>68</v>
      </c>
      <c r="G191">
        <v>12</v>
      </c>
      <c r="I191">
        <v>1</v>
      </c>
      <c r="J191" s="41">
        <v>42465</v>
      </c>
      <c r="K191" t="s">
        <v>69</v>
      </c>
      <c r="L191">
        <v>17.809999999999999</v>
      </c>
      <c r="M191">
        <v>8.9</v>
      </c>
      <c r="N191">
        <v>6</v>
      </c>
    </row>
    <row r="192" spans="1:14" x14ac:dyDescent="0.25">
      <c r="A192" t="s">
        <v>99</v>
      </c>
      <c r="B192" t="s">
        <v>98</v>
      </c>
      <c r="C192" t="s">
        <v>6</v>
      </c>
      <c r="E192">
        <v>1</v>
      </c>
      <c r="F192" t="s">
        <v>68</v>
      </c>
      <c r="G192">
        <v>10</v>
      </c>
      <c r="I192">
        <v>1</v>
      </c>
      <c r="J192" s="41">
        <v>42467</v>
      </c>
      <c r="K192" t="s">
        <v>69</v>
      </c>
      <c r="L192">
        <v>14.84</v>
      </c>
      <c r="M192">
        <v>7.42</v>
      </c>
      <c r="N192">
        <v>5</v>
      </c>
    </row>
    <row r="193" spans="1:14" x14ac:dyDescent="0.25">
      <c r="A193" t="s">
        <v>99</v>
      </c>
      <c r="B193" t="s">
        <v>98</v>
      </c>
      <c r="C193" t="s">
        <v>6</v>
      </c>
      <c r="E193">
        <v>1</v>
      </c>
      <c r="F193" t="s">
        <v>68</v>
      </c>
      <c r="G193">
        <v>10</v>
      </c>
      <c r="I193">
        <v>1</v>
      </c>
      <c r="J193" s="41">
        <v>42649</v>
      </c>
      <c r="K193" t="s">
        <v>69</v>
      </c>
      <c r="L193">
        <v>14.84</v>
      </c>
      <c r="M193">
        <v>7.42</v>
      </c>
      <c r="N193">
        <v>5</v>
      </c>
    </row>
    <row r="194" spans="1:14" x14ac:dyDescent="0.25">
      <c r="A194" t="s">
        <v>99</v>
      </c>
      <c r="B194" t="s">
        <v>98</v>
      </c>
      <c r="C194" t="s">
        <v>6</v>
      </c>
      <c r="E194">
        <v>1</v>
      </c>
      <c r="F194" t="s">
        <v>68</v>
      </c>
      <c r="G194">
        <v>8</v>
      </c>
      <c r="I194">
        <v>1</v>
      </c>
      <c r="J194" s="41">
        <v>42649</v>
      </c>
      <c r="K194" t="s">
        <v>69</v>
      </c>
      <c r="L194">
        <v>11.87</v>
      </c>
      <c r="M194">
        <v>5.94</v>
      </c>
      <c r="N194">
        <v>4</v>
      </c>
    </row>
    <row r="195" spans="1:14" x14ac:dyDescent="0.25">
      <c r="A195" t="s">
        <v>99</v>
      </c>
      <c r="B195" t="s">
        <v>98</v>
      </c>
      <c r="C195" t="s">
        <v>6</v>
      </c>
      <c r="E195">
        <v>1</v>
      </c>
      <c r="F195" t="s">
        <v>68</v>
      </c>
      <c r="G195">
        <v>12</v>
      </c>
      <c r="I195">
        <v>1</v>
      </c>
      <c r="J195" s="41">
        <v>42474</v>
      </c>
      <c r="K195" t="s">
        <v>69</v>
      </c>
      <c r="L195">
        <v>17.809999999999999</v>
      </c>
      <c r="M195">
        <v>8.9</v>
      </c>
      <c r="N195">
        <v>6</v>
      </c>
    </row>
    <row r="196" spans="1:14" x14ac:dyDescent="0.25">
      <c r="A196" t="s">
        <v>99</v>
      </c>
      <c r="B196" t="s">
        <v>98</v>
      </c>
      <c r="C196" t="s">
        <v>6</v>
      </c>
      <c r="E196">
        <v>1</v>
      </c>
      <c r="F196" t="s">
        <v>68</v>
      </c>
      <c r="G196">
        <v>10</v>
      </c>
      <c r="I196">
        <v>1</v>
      </c>
      <c r="J196" s="41">
        <v>42478</v>
      </c>
      <c r="K196" t="s">
        <v>69</v>
      </c>
      <c r="L196">
        <v>14.84</v>
      </c>
      <c r="M196">
        <v>7.42</v>
      </c>
      <c r="N196">
        <v>5</v>
      </c>
    </row>
    <row r="197" spans="1:14" x14ac:dyDescent="0.25">
      <c r="A197" t="s">
        <v>99</v>
      </c>
      <c r="B197" t="s">
        <v>98</v>
      </c>
      <c r="C197" t="s">
        <v>6</v>
      </c>
      <c r="E197">
        <v>1</v>
      </c>
      <c r="F197" t="s">
        <v>68</v>
      </c>
      <c r="G197">
        <v>12</v>
      </c>
      <c r="I197">
        <v>1</v>
      </c>
      <c r="J197" s="41">
        <v>42635</v>
      </c>
      <c r="K197" t="s">
        <v>69</v>
      </c>
      <c r="L197">
        <v>17.809999999999999</v>
      </c>
      <c r="M197">
        <v>8.9</v>
      </c>
      <c r="N197">
        <v>6</v>
      </c>
    </row>
    <row r="198" spans="1:14" x14ac:dyDescent="0.25">
      <c r="A198" t="s">
        <v>99</v>
      </c>
      <c r="B198" t="s">
        <v>98</v>
      </c>
      <c r="C198" t="s">
        <v>6</v>
      </c>
      <c r="E198">
        <v>1</v>
      </c>
      <c r="F198" t="s">
        <v>68</v>
      </c>
      <c r="G198">
        <v>10</v>
      </c>
      <c r="I198">
        <v>1</v>
      </c>
      <c r="J198" s="41">
        <v>42467</v>
      </c>
      <c r="K198" t="s">
        <v>69</v>
      </c>
      <c r="L198">
        <v>14.84</v>
      </c>
      <c r="M198">
        <v>7.42</v>
      </c>
      <c r="N198">
        <v>5</v>
      </c>
    </row>
    <row r="199" spans="1:14" x14ac:dyDescent="0.25">
      <c r="A199" t="s">
        <v>100</v>
      </c>
      <c r="B199" t="s">
        <v>98</v>
      </c>
      <c r="C199" t="s">
        <v>6</v>
      </c>
      <c r="E199">
        <v>0</v>
      </c>
      <c r="F199" t="s">
        <v>68</v>
      </c>
      <c r="G199">
        <v>10</v>
      </c>
      <c r="I199">
        <v>1</v>
      </c>
      <c r="J199" s="41">
        <v>42499</v>
      </c>
      <c r="K199" t="s">
        <v>69</v>
      </c>
      <c r="L199">
        <v>3.71</v>
      </c>
      <c r="M199">
        <v>1.85</v>
      </c>
      <c r="N199">
        <v>5</v>
      </c>
    </row>
    <row r="200" spans="1:14" x14ac:dyDescent="0.25">
      <c r="A200" t="s">
        <v>100</v>
      </c>
      <c r="B200" t="s">
        <v>98</v>
      </c>
      <c r="C200" t="s">
        <v>6</v>
      </c>
      <c r="E200">
        <v>0</v>
      </c>
      <c r="F200" t="s">
        <v>68</v>
      </c>
      <c r="G200">
        <v>10</v>
      </c>
      <c r="I200">
        <v>1</v>
      </c>
      <c r="J200" s="41">
        <v>42373</v>
      </c>
      <c r="K200" t="s">
        <v>69</v>
      </c>
      <c r="L200">
        <v>3.71</v>
      </c>
      <c r="M200">
        <v>1.85</v>
      </c>
      <c r="N200">
        <v>5</v>
      </c>
    </row>
    <row r="201" spans="1:14" x14ac:dyDescent="0.25">
      <c r="A201" t="s">
        <v>100</v>
      </c>
      <c r="B201" t="s">
        <v>98</v>
      </c>
      <c r="C201" t="s">
        <v>6</v>
      </c>
      <c r="E201">
        <v>0</v>
      </c>
      <c r="F201" t="s">
        <v>68</v>
      </c>
      <c r="G201">
        <v>20</v>
      </c>
      <c r="I201">
        <v>1</v>
      </c>
      <c r="J201" s="41">
        <v>42510</v>
      </c>
      <c r="K201" t="s">
        <v>69</v>
      </c>
      <c r="L201">
        <v>7.42</v>
      </c>
      <c r="M201">
        <v>3.71</v>
      </c>
      <c r="N201">
        <v>10</v>
      </c>
    </row>
    <row r="202" spans="1:14" x14ac:dyDescent="0.25">
      <c r="A202" t="s">
        <v>100</v>
      </c>
      <c r="B202" t="s">
        <v>98</v>
      </c>
      <c r="C202" t="s">
        <v>6</v>
      </c>
      <c r="E202">
        <v>0</v>
      </c>
      <c r="F202" t="s">
        <v>68</v>
      </c>
      <c r="G202">
        <v>10</v>
      </c>
      <c r="I202">
        <v>1</v>
      </c>
      <c r="J202" s="41">
        <v>42510</v>
      </c>
      <c r="K202" t="s">
        <v>69</v>
      </c>
      <c r="L202">
        <v>3.71</v>
      </c>
      <c r="M202">
        <v>1.85</v>
      </c>
      <c r="N202">
        <v>5</v>
      </c>
    </row>
    <row r="203" spans="1:14" x14ac:dyDescent="0.25">
      <c r="A203" t="s">
        <v>100</v>
      </c>
      <c r="B203" t="s">
        <v>98</v>
      </c>
      <c r="C203" t="s">
        <v>6</v>
      </c>
      <c r="E203">
        <v>0</v>
      </c>
      <c r="F203" t="s">
        <v>68</v>
      </c>
      <c r="G203">
        <v>10</v>
      </c>
      <c r="I203">
        <v>1</v>
      </c>
      <c r="J203" s="41">
        <v>42395</v>
      </c>
      <c r="K203" t="s">
        <v>69</v>
      </c>
      <c r="L203">
        <v>3.71</v>
      </c>
      <c r="M203">
        <v>1.85</v>
      </c>
      <c r="N203">
        <v>5</v>
      </c>
    </row>
    <row r="204" spans="1:14" x14ac:dyDescent="0.25">
      <c r="A204" t="s">
        <v>100</v>
      </c>
      <c r="B204" t="s">
        <v>98</v>
      </c>
      <c r="C204" t="s">
        <v>6</v>
      </c>
      <c r="E204">
        <v>0</v>
      </c>
      <c r="F204" t="s">
        <v>68</v>
      </c>
      <c r="G204">
        <v>10</v>
      </c>
      <c r="I204">
        <v>1</v>
      </c>
      <c r="J204" s="41">
        <v>42705</v>
      </c>
      <c r="K204" t="s">
        <v>69</v>
      </c>
      <c r="L204">
        <v>3.71</v>
      </c>
      <c r="M204">
        <v>1.85</v>
      </c>
      <c r="N204">
        <v>5</v>
      </c>
    </row>
    <row r="205" spans="1:14" x14ac:dyDescent="0.25">
      <c r="A205" t="s">
        <v>100</v>
      </c>
      <c r="B205" t="s">
        <v>98</v>
      </c>
      <c r="C205" t="s">
        <v>6</v>
      </c>
      <c r="E205">
        <v>0</v>
      </c>
      <c r="F205" t="s">
        <v>68</v>
      </c>
      <c r="G205">
        <v>10</v>
      </c>
      <c r="I205">
        <v>1</v>
      </c>
      <c r="J205" s="41">
        <v>42598</v>
      </c>
      <c r="K205" t="s">
        <v>69</v>
      </c>
      <c r="L205">
        <v>3.71</v>
      </c>
      <c r="M205">
        <v>1.85</v>
      </c>
      <c r="N205">
        <v>5</v>
      </c>
    </row>
    <row r="206" spans="1:14" x14ac:dyDescent="0.25">
      <c r="A206" t="s">
        <v>100</v>
      </c>
      <c r="B206" t="s">
        <v>98</v>
      </c>
      <c r="C206" t="s">
        <v>6</v>
      </c>
      <c r="E206">
        <v>0</v>
      </c>
      <c r="F206" t="s">
        <v>68</v>
      </c>
      <c r="G206">
        <v>10</v>
      </c>
      <c r="I206">
        <v>1</v>
      </c>
      <c r="J206" s="41">
        <v>42634</v>
      </c>
      <c r="K206" t="s">
        <v>69</v>
      </c>
      <c r="L206">
        <v>3.71</v>
      </c>
      <c r="M206">
        <v>1.85</v>
      </c>
      <c r="N206">
        <v>5</v>
      </c>
    </row>
    <row r="207" spans="1:14" x14ac:dyDescent="0.25">
      <c r="A207" t="s">
        <v>100</v>
      </c>
      <c r="B207" t="s">
        <v>98</v>
      </c>
      <c r="C207" t="s">
        <v>6</v>
      </c>
      <c r="E207">
        <v>0</v>
      </c>
      <c r="F207" t="s">
        <v>68</v>
      </c>
      <c r="G207">
        <v>10</v>
      </c>
      <c r="I207">
        <v>1</v>
      </c>
      <c r="J207" s="41">
        <v>42467</v>
      </c>
      <c r="K207" t="s">
        <v>69</v>
      </c>
      <c r="L207">
        <v>3.71</v>
      </c>
      <c r="M207">
        <v>1.85</v>
      </c>
      <c r="N207">
        <v>5</v>
      </c>
    </row>
    <row r="208" spans="1:14" x14ac:dyDescent="0.25">
      <c r="A208" t="s">
        <v>100</v>
      </c>
      <c r="B208" t="s">
        <v>98</v>
      </c>
      <c r="C208" t="s">
        <v>6</v>
      </c>
      <c r="E208">
        <v>0</v>
      </c>
      <c r="F208" t="s">
        <v>68</v>
      </c>
      <c r="G208">
        <v>10</v>
      </c>
      <c r="I208">
        <v>1</v>
      </c>
      <c r="J208" s="41">
        <v>42390</v>
      </c>
      <c r="K208" t="s">
        <v>69</v>
      </c>
      <c r="L208">
        <v>3.71</v>
      </c>
      <c r="M208">
        <v>1.85</v>
      </c>
      <c r="N208">
        <v>5</v>
      </c>
    </row>
    <row r="209" spans="1:14" x14ac:dyDescent="0.25">
      <c r="A209" t="s">
        <v>100</v>
      </c>
      <c r="B209" t="s">
        <v>98</v>
      </c>
      <c r="C209" t="s">
        <v>6</v>
      </c>
      <c r="E209">
        <v>0</v>
      </c>
      <c r="F209" t="s">
        <v>68</v>
      </c>
      <c r="G209">
        <v>10</v>
      </c>
      <c r="I209">
        <v>1</v>
      </c>
      <c r="J209" s="41">
        <v>42496</v>
      </c>
      <c r="K209" t="s">
        <v>69</v>
      </c>
      <c r="L209">
        <v>3.71</v>
      </c>
      <c r="M209">
        <v>1.85</v>
      </c>
      <c r="N209">
        <v>5</v>
      </c>
    </row>
    <row r="210" spans="1:14" x14ac:dyDescent="0.25">
      <c r="A210" t="s">
        <v>100</v>
      </c>
      <c r="B210" t="s">
        <v>98</v>
      </c>
      <c r="C210" t="s">
        <v>6</v>
      </c>
      <c r="E210">
        <v>0</v>
      </c>
      <c r="F210" t="s">
        <v>68</v>
      </c>
      <c r="G210">
        <v>10</v>
      </c>
      <c r="I210">
        <v>1</v>
      </c>
      <c r="J210" s="41">
        <v>42695</v>
      </c>
      <c r="K210" t="s">
        <v>69</v>
      </c>
      <c r="L210">
        <v>3.71</v>
      </c>
      <c r="M210">
        <v>1.85</v>
      </c>
      <c r="N210">
        <v>5</v>
      </c>
    </row>
    <row r="211" spans="1:14" x14ac:dyDescent="0.25">
      <c r="A211" t="s">
        <v>100</v>
      </c>
      <c r="B211" t="s">
        <v>98</v>
      </c>
      <c r="C211" t="s">
        <v>6</v>
      </c>
      <c r="E211">
        <v>0</v>
      </c>
      <c r="F211" t="s">
        <v>68</v>
      </c>
      <c r="G211">
        <v>10</v>
      </c>
      <c r="I211">
        <v>1</v>
      </c>
      <c r="J211" s="41">
        <v>42723</v>
      </c>
      <c r="K211" t="s">
        <v>69</v>
      </c>
      <c r="L211">
        <v>3.71</v>
      </c>
      <c r="M211">
        <v>1.85</v>
      </c>
      <c r="N211">
        <v>5</v>
      </c>
    </row>
    <row r="212" spans="1:14" x14ac:dyDescent="0.25">
      <c r="A212" t="s">
        <v>100</v>
      </c>
      <c r="B212" t="s">
        <v>98</v>
      </c>
      <c r="C212" t="s">
        <v>6</v>
      </c>
      <c r="E212">
        <v>0</v>
      </c>
      <c r="F212" t="s">
        <v>68</v>
      </c>
      <c r="G212">
        <v>10</v>
      </c>
      <c r="I212">
        <v>1</v>
      </c>
      <c r="J212" s="41">
        <v>42661</v>
      </c>
      <c r="K212" t="s">
        <v>69</v>
      </c>
      <c r="L212">
        <v>3.71</v>
      </c>
      <c r="M212">
        <v>1.85</v>
      </c>
      <c r="N212">
        <v>5</v>
      </c>
    </row>
    <row r="213" spans="1:14" x14ac:dyDescent="0.25">
      <c r="A213" t="s">
        <v>100</v>
      </c>
      <c r="B213" t="s">
        <v>98</v>
      </c>
      <c r="C213" t="s">
        <v>6</v>
      </c>
      <c r="E213">
        <v>0</v>
      </c>
      <c r="F213" t="s">
        <v>68</v>
      </c>
      <c r="G213">
        <v>10</v>
      </c>
      <c r="I213">
        <v>1</v>
      </c>
      <c r="J213" s="41">
        <v>42549</v>
      </c>
      <c r="K213" t="s">
        <v>69</v>
      </c>
      <c r="L213">
        <v>3.71</v>
      </c>
      <c r="M213">
        <v>1.85</v>
      </c>
      <c r="N213">
        <v>5</v>
      </c>
    </row>
    <row r="214" spans="1:14" x14ac:dyDescent="0.25">
      <c r="A214" t="s">
        <v>100</v>
      </c>
      <c r="B214" t="s">
        <v>98</v>
      </c>
      <c r="C214" t="s">
        <v>6</v>
      </c>
      <c r="E214">
        <v>0</v>
      </c>
      <c r="F214" t="s">
        <v>68</v>
      </c>
      <c r="G214">
        <v>10</v>
      </c>
      <c r="I214">
        <v>1</v>
      </c>
      <c r="J214" s="41">
        <v>42689</v>
      </c>
      <c r="K214" t="s">
        <v>69</v>
      </c>
      <c r="L214">
        <v>3.71</v>
      </c>
      <c r="M214">
        <v>1.85</v>
      </c>
      <c r="N214">
        <v>5</v>
      </c>
    </row>
    <row r="215" spans="1:14" x14ac:dyDescent="0.25">
      <c r="A215" t="s">
        <v>100</v>
      </c>
      <c r="B215" t="s">
        <v>98</v>
      </c>
      <c r="C215" t="s">
        <v>6</v>
      </c>
      <c r="E215">
        <v>0</v>
      </c>
      <c r="F215" t="s">
        <v>68</v>
      </c>
      <c r="G215">
        <v>80</v>
      </c>
      <c r="I215">
        <v>1</v>
      </c>
      <c r="J215" s="41">
        <v>42401</v>
      </c>
      <c r="K215" t="s">
        <v>69</v>
      </c>
      <c r="L215">
        <v>29.68</v>
      </c>
      <c r="M215">
        <v>14.84</v>
      </c>
      <c r="N215">
        <v>40</v>
      </c>
    </row>
    <row r="216" spans="1:14" x14ac:dyDescent="0.25">
      <c r="A216" t="s">
        <v>100</v>
      </c>
      <c r="B216" t="s">
        <v>98</v>
      </c>
      <c r="C216" t="s">
        <v>6</v>
      </c>
      <c r="E216">
        <v>0</v>
      </c>
      <c r="F216" t="s">
        <v>68</v>
      </c>
      <c r="G216">
        <v>10</v>
      </c>
      <c r="I216">
        <v>1</v>
      </c>
      <c r="J216" s="41">
        <v>42669</v>
      </c>
      <c r="K216" t="s">
        <v>69</v>
      </c>
      <c r="L216">
        <v>3.71</v>
      </c>
      <c r="M216">
        <v>1.85</v>
      </c>
      <c r="N216">
        <v>5</v>
      </c>
    </row>
    <row r="217" spans="1:14" x14ac:dyDescent="0.25">
      <c r="A217" t="s">
        <v>100</v>
      </c>
      <c r="B217" t="s">
        <v>98</v>
      </c>
      <c r="C217" t="s">
        <v>6</v>
      </c>
      <c r="E217">
        <v>0</v>
      </c>
      <c r="F217" t="s">
        <v>68</v>
      </c>
      <c r="G217">
        <v>10</v>
      </c>
      <c r="I217">
        <v>1</v>
      </c>
      <c r="J217" s="41">
        <v>42684</v>
      </c>
      <c r="K217" t="s">
        <v>69</v>
      </c>
      <c r="L217">
        <v>3.71</v>
      </c>
      <c r="M217">
        <v>1.85</v>
      </c>
      <c r="N217">
        <v>5</v>
      </c>
    </row>
    <row r="218" spans="1:14" x14ac:dyDescent="0.25">
      <c r="A218" t="s">
        <v>100</v>
      </c>
      <c r="B218" t="s">
        <v>98</v>
      </c>
      <c r="C218" t="s">
        <v>6</v>
      </c>
      <c r="E218">
        <v>0</v>
      </c>
      <c r="F218" t="s">
        <v>68</v>
      </c>
      <c r="G218">
        <v>10</v>
      </c>
      <c r="I218">
        <v>1</v>
      </c>
      <c r="J218" s="41">
        <v>42663</v>
      </c>
      <c r="K218" t="s">
        <v>69</v>
      </c>
      <c r="L218">
        <v>3.71</v>
      </c>
      <c r="M218">
        <v>1.85</v>
      </c>
      <c r="N218">
        <v>5</v>
      </c>
    </row>
    <row r="219" spans="1:14" x14ac:dyDescent="0.25">
      <c r="A219" t="s">
        <v>100</v>
      </c>
      <c r="B219" t="s">
        <v>98</v>
      </c>
      <c r="C219" t="s">
        <v>6</v>
      </c>
      <c r="E219">
        <v>0</v>
      </c>
      <c r="F219" t="s">
        <v>68</v>
      </c>
      <c r="G219">
        <v>10</v>
      </c>
      <c r="I219">
        <v>1</v>
      </c>
      <c r="J219" s="41">
        <v>42422</v>
      </c>
      <c r="K219" t="s">
        <v>69</v>
      </c>
      <c r="L219">
        <v>3.71</v>
      </c>
      <c r="M219">
        <v>1.85</v>
      </c>
      <c r="N219">
        <v>5</v>
      </c>
    </row>
    <row r="220" spans="1:14" x14ac:dyDescent="0.25">
      <c r="A220" t="s">
        <v>100</v>
      </c>
      <c r="B220" t="s">
        <v>98</v>
      </c>
      <c r="C220" t="s">
        <v>6</v>
      </c>
      <c r="E220">
        <v>0</v>
      </c>
      <c r="F220" t="s">
        <v>68</v>
      </c>
      <c r="G220">
        <v>10</v>
      </c>
      <c r="I220">
        <v>1</v>
      </c>
      <c r="J220" s="41">
        <v>42667</v>
      </c>
      <c r="K220" t="s">
        <v>69</v>
      </c>
      <c r="L220">
        <v>3.71</v>
      </c>
      <c r="M220">
        <v>1.85</v>
      </c>
      <c r="N220">
        <v>5</v>
      </c>
    </row>
    <row r="221" spans="1:14" x14ac:dyDescent="0.25">
      <c r="A221" t="s">
        <v>100</v>
      </c>
      <c r="B221" t="s">
        <v>98</v>
      </c>
      <c r="C221" t="s">
        <v>6</v>
      </c>
      <c r="E221">
        <v>0</v>
      </c>
      <c r="F221" t="s">
        <v>68</v>
      </c>
      <c r="G221">
        <v>10</v>
      </c>
      <c r="I221">
        <v>1</v>
      </c>
      <c r="J221" s="41">
        <v>42443</v>
      </c>
      <c r="K221" t="s">
        <v>69</v>
      </c>
      <c r="L221">
        <v>3.71</v>
      </c>
      <c r="M221">
        <v>1.85</v>
      </c>
      <c r="N221">
        <v>5</v>
      </c>
    </row>
    <row r="222" spans="1:14" x14ac:dyDescent="0.25">
      <c r="A222" t="s">
        <v>100</v>
      </c>
      <c r="B222" t="s">
        <v>98</v>
      </c>
      <c r="C222" t="s">
        <v>6</v>
      </c>
      <c r="E222">
        <v>0</v>
      </c>
      <c r="F222" t="s">
        <v>68</v>
      </c>
      <c r="G222">
        <v>10</v>
      </c>
      <c r="I222">
        <v>1</v>
      </c>
      <c r="J222" s="41">
        <v>42446</v>
      </c>
      <c r="K222" t="s">
        <v>69</v>
      </c>
      <c r="L222">
        <v>3.71</v>
      </c>
      <c r="M222">
        <v>1.85</v>
      </c>
      <c r="N222">
        <v>5</v>
      </c>
    </row>
    <row r="223" spans="1:14" x14ac:dyDescent="0.25">
      <c r="A223" t="s">
        <v>100</v>
      </c>
      <c r="B223" t="s">
        <v>98</v>
      </c>
      <c r="C223" t="s">
        <v>6</v>
      </c>
      <c r="E223">
        <v>0</v>
      </c>
      <c r="F223" t="s">
        <v>68</v>
      </c>
      <c r="G223">
        <v>10</v>
      </c>
      <c r="I223">
        <v>1</v>
      </c>
      <c r="J223" s="41">
        <v>42458</v>
      </c>
      <c r="K223" t="s">
        <v>69</v>
      </c>
      <c r="L223">
        <v>3.71</v>
      </c>
      <c r="M223">
        <v>1.85</v>
      </c>
      <c r="N223">
        <v>5</v>
      </c>
    </row>
    <row r="224" spans="1:14" x14ac:dyDescent="0.25">
      <c r="A224" t="s">
        <v>100</v>
      </c>
      <c r="B224" t="s">
        <v>98</v>
      </c>
      <c r="C224" t="s">
        <v>6</v>
      </c>
      <c r="E224">
        <v>0</v>
      </c>
      <c r="F224" t="s">
        <v>68</v>
      </c>
      <c r="G224">
        <v>20</v>
      </c>
      <c r="I224">
        <v>1</v>
      </c>
      <c r="J224" s="41">
        <v>42415</v>
      </c>
      <c r="K224" t="s">
        <v>69</v>
      </c>
      <c r="L224">
        <v>7.42</v>
      </c>
      <c r="M224">
        <v>3.71</v>
      </c>
      <c r="N224">
        <v>10</v>
      </c>
    </row>
    <row r="225" spans="1:14" x14ac:dyDescent="0.25">
      <c r="A225" t="s">
        <v>100</v>
      </c>
      <c r="B225" t="s">
        <v>98</v>
      </c>
      <c r="C225" t="s">
        <v>6</v>
      </c>
      <c r="E225">
        <v>0</v>
      </c>
      <c r="F225" t="s">
        <v>68</v>
      </c>
      <c r="G225">
        <v>10</v>
      </c>
      <c r="I225">
        <v>1</v>
      </c>
      <c r="J225" s="41">
        <v>42443</v>
      </c>
      <c r="K225" t="s">
        <v>69</v>
      </c>
      <c r="L225">
        <v>3.71</v>
      </c>
      <c r="M225">
        <v>1.85</v>
      </c>
      <c r="N225">
        <v>5</v>
      </c>
    </row>
    <row r="226" spans="1:14" x14ac:dyDescent="0.25">
      <c r="A226" t="s">
        <v>101</v>
      </c>
      <c r="B226" t="s">
        <v>98</v>
      </c>
      <c r="C226" t="s">
        <v>6</v>
      </c>
      <c r="E226">
        <v>1</v>
      </c>
      <c r="F226" t="s">
        <v>102</v>
      </c>
      <c r="G226">
        <v>1</v>
      </c>
      <c r="I226">
        <v>1</v>
      </c>
      <c r="J226" s="41">
        <v>42587</v>
      </c>
      <c r="K226" t="s">
        <v>69</v>
      </c>
      <c r="L226">
        <v>10.6</v>
      </c>
      <c r="M226">
        <v>5.3</v>
      </c>
      <c r="N226">
        <v>0.5</v>
      </c>
    </row>
    <row r="227" spans="1:14" x14ac:dyDescent="0.25">
      <c r="A227" t="s">
        <v>101</v>
      </c>
      <c r="B227" t="s">
        <v>98</v>
      </c>
      <c r="C227" t="s">
        <v>6</v>
      </c>
      <c r="E227">
        <v>1</v>
      </c>
      <c r="F227" t="s">
        <v>102</v>
      </c>
      <c r="G227">
        <v>1</v>
      </c>
      <c r="I227">
        <v>1</v>
      </c>
      <c r="J227" s="41">
        <v>42576</v>
      </c>
      <c r="K227" t="s">
        <v>69</v>
      </c>
      <c r="L227">
        <v>10.6</v>
      </c>
      <c r="M227">
        <v>5.3</v>
      </c>
      <c r="N227">
        <v>0.5</v>
      </c>
    </row>
    <row r="228" spans="1:14" x14ac:dyDescent="0.25">
      <c r="A228" t="s">
        <v>101</v>
      </c>
      <c r="B228" t="s">
        <v>98</v>
      </c>
      <c r="C228" t="s">
        <v>6</v>
      </c>
      <c r="E228">
        <v>1</v>
      </c>
      <c r="F228" t="s">
        <v>102</v>
      </c>
      <c r="G228">
        <v>1</v>
      </c>
      <c r="I228">
        <v>1</v>
      </c>
      <c r="J228" s="41">
        <v>42607</v>
      </c>
      <c r="K228" t="s">
        <v>69</v>
      </c>
      <c r="L228">
        <v>10.6</v>
      </c>
      <c r="M228">
        <v>5.3</v>
      </c>
      <c r="N228">
        <v>0.5</v>
      </c>
    </row>
    <row r="229" spans="1:14" x14ac:dyDescent="0.25">
      <c r="A229" t="s">
        <v>101</v>
      </c>
      <c r="B229" t="s">
        <v>98</v>
      </c>
      <c r="C229" t="s">
        <v>6</v>
      </c>
      <c r="E229">
        <v>1</v>
      </c>
      <c r="F229" t="s">
        <v>102</v>
      </c>
      <c r="G229">
        <v>2</v>
      </c>
      <c r="I229">
        <v>1</v>
      </c>
      <c r="J229" s="41">
        <v>42446</v>
      </c>
      <c r="K229" t="s">
        <v>69</v>
      </c>
      <c r="L229">
        <v>21.2</v>
      </c>
      <c r="M229">
        <v>10.6</v>
      </c>
      <c r="N229">
        <v>1</v>
      </c>
    </row>
    <row r="230" spans="1:14" x14ac:dyDescent="0.25">
      <c r="A230" t="s">
        <v>101</v>
      </c>
      <c r="B230" t="s">
        <v>98</v>
      </c>
      <c r="C230" t="s">
        <v>6</v>
      </c>
      <c r="E230">
        <v>1</v>
      </c>
      <c r="F230" t="s">
        <v>102</v>
      </c>
      <c r="G230">
        <v>1</v>
      </c>
      <c r="I230">
        <v>1</v>
      </c>
      <c r="J230" s="41">
        <v>42471</v>
      </c>
      <c r="K230" t="s">
        <v>69</v>
      </c>
      <c r="L230">
        <v>10.6</v>
      </c>
      <c r="M230">
        <v>5.3</v>
      </c>
      <c r="N230">
        <v>0.5</v>
      </c>
    </row>
    <row r="231" spans="1:14" x14ac:dyDescent="0.25">
      <c r="A231" t="s">
        <v>101</v>
      </c>
      <c r="B231" t="s">
        <v>98</v>
      </c>
      <c r="C231" t="s">
        <v>6</v>
      </c>
      <c r="E231">
        <v>1</v>
      </c>
      <c r="F231" t="s">
        <v>102</v>
      </c>
      <c r="G231">
        <v>3</v>
      </c>
      <c r="I231">
        <v>1</v>
      </c>
      <c r="J231" s="41">
        <v>42618</v>
      </c>
      <c r="K231" t="s">
        <v>69</v>
      </c>
      <c r="L231">
        <v>31.8</v>
      </c>
      <c r="M231">
        <v>15.9</v>
      </c>
      <c r="N231">
        <v>1.5</v>
      </c>
    </row>
    <row r="232" spans="1:14" x14ac:dyDescent="0.25">
      <c r="A232" t="s">
        <v>101</v>
      </c>
      <c r="B232" t="s">
        <v>98</v>
      </c>
      <c r="C232" t="s">
        <v>6</v>
      </c>
      <c r="E232">
        <v>1</v>
      </c>
      <c r="F232" t="s">
        <v>102</v>
      </c>
      <c r="G232">
        <v>2</v>
      </c>
      <c r="I232">
        <v>1</v>
      </c>
      <c r="J232" s="41">
        <v>42611</v>
      </c>
      <c r="K232" t="s">
        <v>69</v>
      </c>
      <c r="L232">
        <v>21.2</v>
      </c>
      <c r="M232">
        <v>10.6</v>
      </c>
      <c r="N232">
        <v>1</v>
      </c>
    </row>
    <row r="233" spans="1:14" x14ac:dyDescent="0.25">
      <c r="A233" t="s">
        <v>101</v>
      </c>
      <c r="B233" t="s">
        <v>98</v>
      </c>
      <c r="C233" t="s">
        <v>6</v>
      </c>
      <c r="E233">
        <v>1</v>
      </c>
      <c r="F233" t="s">
        <v>102</v>
      </c>
      <c r="G233">
        <v>1</v>
      </c>
      <c r="I233">
        <v>1</v>
      </c>
      <c r="J233" s="41">
        <v>42723</v>
      </c>
      <c r="K233" t="s">
        <v>69</v>
      </c>
      <c r="L233">
        <v>10.6</v>
      </c>
      <c r="M233">
        <v>5.3</v>
      </c>
      <c r="N233">
        <v>0.5</v>
      </c>
    </row>
    <row r="234" spans="1:14" x14ac:dyDescent="0.25">
      <c r="A234" t="s">
        <v>101</v>
      </c>
      <c r="B234" t="s">
        <v>98</v>
      </c>
      <c r="C234" t="s">
        <v>6</v>
      </c>
      <c r="E234">
        <v>1</v>
      </c>
      <c r="F234" t="s">
        <v>102</v>
      </c>
      <c r="G234">
        <v>2</v>
      </c>
      <c r="I234">
        <v>1</v>
      </c>
      <c r="J234" s="41">
        <v>42677</v>
      </c>
      <c r="K234" t="s">
        <v>69</v>
      </c>
      <c r="L234">
        <v>21.2</v>
      </c>
      <c r="M234">
        <v>10.6</v>
      </c>
      <c r="N234">
        <v>1</v>
      </c>
    </row>
    <row r="235" spans="1:14" x14ac:dyDescent="0.25">
      <c r="A235" t="s">
        <v>101</v>
      </c>
      <c r="B235" t="s">
        <v>98</v>
      </c>
      <c r="C235" t="s">
        <v>6</v>
      </c>
      <c r="E235">
        <v>1</v>
      </c>
      <c r="F235" t="s">
        <v>102</v>
      </c>
      <c r="G235">
        <v>2</v>
      </c>
      <c r="I235">
        <v>1</v>
      </c>
      <c r="J235" s="41">
        <v>42530</v>
      </c>
      <c r="K235" t="s">
        <v>69</v>
      </c>
      <c r="L235">
        <v>21.2</v>
      </c>
      <c r="M235">
        <v>10.6</v>
      </c>
      <c r="N235">
        <v>1</v>
      </c>
    </row>
    <row r="236" spans="1:14" x14ac:dyDescent="0.25">
      <c r="A236" t="s">
        <v>101</v>
      </c>
      <c r="B236" t="s">
        <v>98</v>
      </c>
      <c r="C236" t="s">
        <v>6</v>
      </c>
      <c r="E236">
        <v>1</v>
      </c>
      <c r="F236" t="s">
        <v>102</v>
      </c>
      <c r="G236">
        <v>2</v>
      </c>
      <c r="I236">
        <v>1</v>
      </c>
      <c r="J236" s="41">
        <v>42698</v>
      </c>
      <c r="K236" t="s">
        <v>69</v>
      </c>
      <c r="L236">
        <v>21.2</v>
      </c>
      <c r="M236">
        <v>10.6</v>
      </c>
      <c r="N236">
        <v>1</v>
      </c>
    </row>
    <row r="237" spans="1:14" x14ac:dyDescent="0.25">
      <c r="A237" t="s">
        <v>101</v>
      </c>
      <c r="B237" t="s">
        <v>98</v>
      </c>
      <c r="C237" t="s">
        <v>6</v>
      </c>
      <c r="E237">
        <v>1</v>
      </c>
      <c r="F237" t="s">
        <v>102</v>
      </c>
      <c r="G237">
        <v>1</v>
      </c>
      <c r="I237">
        <v>1</v>
      </c>
      <c r="J237" s="41">
        <v>42683</v>
      </c>
      <c r="K237" t="s">
        <v>69</v>
      </c>
      <c r="L237">
        <v>10.6</v>
      </c>
      <c r="M237">
        <v>5.3</v>
      </c>
      <c r="N237">
        <v>0.5</v>
      </c>
    </row>
    <row r="238" spans="1:14" x14ac:dyDescent="0.25">
      <c r="A238" t="s">
        <v>101</v>
      </c>
      <c r="B238" t="s">
        <v>98</v>
      </c>
      <c r="C238" t="s">
        <v>6</v>
      </c>
      <c r="E238">
        <v>1</v>
      </c>
      <c r="F238" t="s">
        <v>102</v>
      </c>
      <c r="G238">
        <v>1</v>
      </c>
      <c r="I238">
        <v>1</v>
      </c>
      <c r="J238" s="41">
        <v>42634</v>
      </c>
      <c r="K238" t="s">
        <v>69</v>
      </c>
      <c r="L238">
        <v>10.6</v>
      </c>
      <c r="M238">
        <v>5.3</v>
      </c>
      <c r="N238">
        <v>0.5</v>
      </c>
    </row>
    <row r="239" spans="1:14" x14ac:dyDescent="0.25">
      <c r="A239" t="s">
        <v>103</v>
      </c>
      <c r="B239" t="s">
        <v>104</v>
      </c>
      <c r="C239" t="s">
        <v>6</v>
      </c>
      <c r="E239">
        <v>0</v>
      </c>
      <c r="F239" t="s">
        <v>68</v>
      </c>
      <c r="G239">
        <v>500</v>
      </c>
      <c r="I239">
        <v>1</v>
      </c>
      <c r="J239" s="41">
        <v>42499</v>
      </c>
      <c r="K239" t="s">
        <v>69</v>
      </c>
      <c r="L239">
        <v>21.2</v>
      </c>
      <c r="M239">
        <v>10.6</v>
      </c>
      <c r="N239">
        <v>250</v>
      </c>
    </row>
    <row r="240" spans="1:14" x14ac:dyDescent="0.25">
      <c r="A240" t="s">
        <v>105</v>
      </c>
      <c r="B240" t="s">
        <v>104</v>
      </c>
      <c r="C240" t="s">
        <v>6</v>
      </c>
      <c r="E240">
        <v>0</v>
      </c>
      <c r="F240" t="s">
        <v>68</v>
      </c>
      <c r="G240">
        <v>820</v>
      </c>
      <c r="I240">
        <v>1</v>
      </c>
      <c r="J240" s="41">
        <v>42683</v>
      </c>
      <c r="K240" t="s">
        <v>69</v>
      </c>
      <c r="L240">
        <v>127.2</v>
      </c>
      <c r="M240">
        <v>63.6</v>
      </c>
      <c r="N240">
        <v>410</v>
      </c>
    </row>
    <row r="241" spans="1:14" x14ac:dyDescent="0.25">
      <c r="A241" t="s">
        <v>105</v>
      </c>
      <c r="B241" t="s">
        <v>104</v>
      </c>
      <c r="C241" t="s">
        <v>6</v>
      </c>
      <c r="E241">
        <v>0</v>
      </c>
      <c r="F241" t="s">
        <v>68</v>
      </c>
      <c r="G241">
        <v>820</v>
      </c>
      <c r="I241">
        <v>1</v>
      </c>
      <c r="J241" s="41">
        <v>42510</v>
      </c>
      <c r="K241" t="s">
        <v>69</v>
      </c>
      <c r="L241">
        <v>127.2</v>
      </c>
      <c r="M241">
        <v>63.6</v>
      </c>
      <c r="N241">
        <v>410</v>
      </c>
    </row>
    <row r="242" spans="1:14" x14ac:dyDescent="0.25">
      <c r="A242" t="s">
        <v>106</v>
      </c>
      <c r="B242" t="s">
        <v>107</v>
      </c>
      <c r="C242" t="s">
        <v>6</v>
      </c>
      <c r="E242">
        <v>1</v>
      </c>
      <c r="F242" t="s">
        <v>68</v>
      </c>
      <c r="G242">
        <v>2</v>
      </c>
      <c r="I242">
        <v>1</v>
      </c>
      <c r="J242" s="41">
        <v>42425</v>
      </c>
      <c r="K242" t="s">
        <v>69</v>
      </c>
      <c r="L242">
        <v>59.36</v>
      </c>
      <c r="M242">
        <v>29.68</v>
      </c>
      <c r="N242">
        <v>1</v>
      </c>
    </row>
    <row r="243" spans="1:14" x14ac:dyDescent="0.25">
      <c r="A243" t="s">
        <v>106</v>
      </c>
      <c r="B243" t="s">
        <v>107</v>
      </c>
      <c r="C243" t="s">
        <v>6</v>
      </c>
      <c r="E243">
        <v>1</v>
      </c>
      <c r="F243" t="s">
        <v>68</v>
      </c>
      <c r="G243">
        <v>1</v>
      </c>
      <c r="I243">
        <v>1</v>
      </c>
      <c r="J243" s="41">
        <v>42523</v>
      </c>
      <c r="K243" t="s">
        <v>69</v>
      </c>
      <c r="L243">
        <v>29.68</v>
      </c>
      <c r="M243">
        <v>14.84</v>
      </c>
      <c r="N243">
        <v>0.5</v>
      </c>
    </row>
    <row r="244" spans="1:14" x14ac:dyDescent="0.25">
      <c r="A244" t="s">
        <v>106</v>
      </c>
      <c r="B244" t="s">
        <v>107</v>
      </c>
      <c r="C244" t="s">
        <v>6</v>
      </c>
      <c r="E244">
        <v>1</v>
      </c>
      <c r="F244" t="s">
        <v>68</v>
      </c>
      <c r="G244">
        <v>5</v>
      </c>
      <c r="I244">
        <v>1</v>
      </c>
      <c r="J244" s="41">
        <v>42628</v>
      </c>
      <c r="K244" t="s">
        <v>69</v>
      </c>
      <c r="L244">
        <v>148.4</v>
      </c>
      <c r="M244">
        <v>74.2</v>
      </c>
      <c r="N244">
        <v>2.5</v>
      </c>
    </row>
    <row r="245" spans="1:14" x14ac:dyDescent="0.25">
      <c r="A245" t="s">
        <v>106</v>
      </c>
      <c r="B245" t="s">
        <v>107</v>
      </c>
      <c r="C245" t="s">
        <v>6</v>
      </c>
      <c r="E245">
        <v>1</v>
      </c>
      <c r="F245" t="s">
        <v>68</v>
      </c>
      <c r="G245">
        <v>1</v>
      </c>
      <c r="I245">
        <v>1</v>
      </c>
      <c r="J245" s="41">
        <v>42541</v>
      </c>
      <c r="K245" t="s">
        <v>69</v>
      </c>
      <c r="L245">
        <v>29.68</v>
      </c>
      <c r="M245">
        <v>14.84</v>
      </c>
      <c r="N245">
        <v>0.5</v>
      </c>
    </row>
    <row r="246" spans="1:14" x14ac:dyDescent="0.25">
      <c r="A246" t="s">
        <v>106</v>
      </c>
      <c r="B246" t="s">
        <v>107</v>
      </c>
      <c r="C246" t="s">
        <v>6</v>
      </c>
      <c r="E246">
        <v>1</v>
      </c>
      <c r="F246" t="s">
        <v>68</v>
      </c>
      <c r="G246">
        <v>2</v>
      </c>
      <c r="I246">
        <v>1</v>
      </c>
      <c r="J246" s="41">
        <v>42422</v>
      </c>
      <c r="K246" t="s">
        <v>69</v>
      </c>
      <c r="L246">
        <v>59.36</v>
      </c>
      <c r="M246">
        <v>29.68</v>
      </c>
      <c r="N246">
        <v>1</v>
      </c>
    </row>
    <row r="247" spans="1:14" x14ac:dyDescent="0.25">
      <c r="A247" t="s">
        <v>106</v>
      </c>
      <c r="B247" t="s">
        <v>107</v>
      </c>
      <c r="C247" t="s">
        <v>6</v>
      </c>
      <c r="E247">
        <v>1</v>
      </c>
      <c r="F247" t="s">
        <v>68</v>
      </c>
      <c r="G247">
        <v>1</v>
      </c>
      <c r="I247">
        <v>1</v>
      </c>
      <c r="J247" s="41">
        <v>42401</v>
      </c>
      <c r="K247" t="s">
        <v>69</v>
      </c>
      <c r="L247">
        <v>29.68</v>
      </c>
      <c r="M247">
        <v>14.84</v>
      </c>
      <c r="N247">
        <v>0.5</v>
      </c>
    </row>
    <row r="248" spans="1:14" x14ac:dyDescent="0.25">
      <c r="A248" t="s">
        <v>106</v>
      </c>
      <c r="B248" t="s">
        <v>107</v>
      </c>
      <c r="C248" t="s">
        <v>6</v>
      </c>
      <c r="E248">
        <v>1</v>
      </c>
      <c r="F248" t="s">
        <v>68</v>
      </c>
      <c r="G248">
        <v>6</v>
      </c>
      <c r="I248">
        <v>1</v>
      </c>
      <c r="J248" s="41">
        <v>42537</v>
      </c>
      <c r="K248" t="s">
        <v>69</v>
      </c>
      <c r="L248">
        <v>178.08</v>
      </c>
      <c r="M248">
        <v>89.04</v>
      </c>
      <c r="N248">
        <v>3</v>
      </c>
    </row>
    <row r="249" spans="1:14" x14ac:dyDescent="0.25">
      <c r="A249" t="s">
        <v>106</v>
      </c>
      <c r="B249" t="s">
        <v>107</v>
      </c>
      <c r="C249" t="s">
        <v>6</v>
      </c>
      <c r="E249">
        <v>1</v>
      </c>
      <c r="F249" t="s">
        <v>68</v>
      </c>
      <c r="G249">
        <v>5</v>
      </c>
      <c r="I249">
        <v>1</v>
      </c>
      <c r="J249" s="41">
        <v>42677</v>
      </c>
      <c r="K249" t="s">
        <v>69</v>
      </c>
      <c r="L249">
        <v>148.4</v>
      </c>
      <c r="M249">
        <v>74.2</v>
      </c>
      <c r="N249">
        <v>2.5</v>
      </c>
    </row>
    <row r="250" spans="1:14" x14ac:dyDescent="0.25">
      <c r="A250" t="s">
        <v>106</v>
      </c>
      <c r="B250" t="s">
        <v>107</v>
      </c>
      <c r="C250" t="s">
        <v>6</v>
      </c>
      <c r="E250">
        <v>1</v>
      </c>
      <c r="F250" t="s">
        <v>68</v>
      </c>
      <c r="G250">
        <v>3</v>
      </c>
      <c r="I250">
        <v>1</v>
      </c>
      <c r="J250" s="41">
        <v>42436</v>
      </c>
      <c r="K250" t="s">
        <v>69</v>
      </c>
      <c r="L250">
        <v>89.04</v>
      </c>
      <c r="M250">
        <v>44.52</v>
      </c>
      <c r="N250">
        <v>1.5</v>
      </c>
    </row>
    <row r="251" spans="1:14" x14ac:dyDescent="0.25">
      <c r="A251" t="s">
        <v>106</v>
      </c>
      <c r="B251" t="s">
        <v>107</v>
      </c>
      <c r="C251" t="s">
        <v>6</v>
      </c>
      <c r="E251">
        <v>1</v>
      </c>
      <c r="F251" t="s">
        <v>68</v>
      </c>
      <c r="G251">
        <v>2</v>
      </c>
      <c r="I251">
        <v>1</v>
      </c>
      <c r="J251" s="41">
        <v>42436</v>
      </c>
      <c r="K251" t="s">
        <v>69</v>
      </c>
      <c r="L251">
        <v>59.36</v>
      </c>
      <c r="M251">
        <v>29.68</v>
      </c>
      <c r="N251">
        <v>1</v>
      </c>
    </row>
    <row r="252" spans="1:14" x14ac:dyDescent="0.25">
      <c r="A252" t="s">
        <v>106</v>
      </c>
      <c r="B252" t="s">
        <v>107</v>
      </c>
      <c r="C252" t="s">
        <v>6</v>
      </c>
      <c r="E252">
        <v>1</v>
      </c>
      <c r="F252" t="s">
        <v>68</v>
      </c>
      <c r="G252">
        <v>3</v>
      </c>
      <c r="I252">
        <v>1</v>
      </c>
      <c r="J252" s="41">
        <v>42510</v>
      </c>
      <c r="K252" t="s">
        <v>69</v>
      </c>
      <c r="L252">
        <v>89.04</v>
      </c>
      <c r="M252">
        <v>44.52</v>
      </c>
      <c r="N252">
        <v>1.5</v>
      </c>
    </row>
    <row r="253" spans="1:14" x14ac:dyDescent="0.25">
      <c r="A253" t="s">
        <v>106</v>
      </c>
      <c r="B253" t="s">
        <v>107</v>
      </c>
      <c r="C253" t="s">
        <v>6</v>
      </c>
      <c r="E253">
        <v>1</v>
      </c>
      <c r="F253" t="s">
        <v>68</v>
      </c>
      <c r="G253">
        <v>2</v>
      </c>
      <c r="I253">
        <v>1</v>
      </c>
      <c r="J253" s="41">
        <v>42520</v>
      </c>
      <c r="K253" t="s">
        <v>69</v>
      </c>
      <c r="L253">
        <v>59.36</v>
      </c>
      <c r="M253">
        <v>29.68</v>
      </c>
      <c r="N253">
        <v>1</v>
      </c>
    </row>
    <row r="254" spans="1:14" x14ac:dyDescent="0.25">
      <c r="A254" t="s">
        <v>106</v>
      </c>
      <c r="B254" t="s">
        <v>107</v>
      </c>
      <c r="C254" t="s">
        <v>6</v>
      </c>
      <c r="E254">
        <v>1</v>
      </c>
      <c r="F254" t="s">
        <v>68</v>
      </c>
      <c r="G254">
        <v>3</v>
      </c>
      <c r="I254">
        <v>1</v>
      </c>
      <c r="J254" s="41">
        <v>42503</v>
      </c>
      <c r="K254" t="s">
        <v>69</v>
      </c>
      <c r="L254">
        <v>89.04</v>
      </c>
      <c r="M254">
        <v>44.52</v>
      </c>
      <c r="N254">
        <v>1.5</v>
      </c>
    </row>
    <row r="255" spans="1:14" x14ac:dyDescent="0.25">
      <c r="A255" t="s">
        <v>106</v>
      </c>
      <c r="B255" t="s">
        <v>107</v>
      </c>
      <c r="C255" t="s">
        <v>6</v>
      </c>
      <c r="E255">
        <v>1</v>
      </c>
      <c r="F255" t="s">
        <v>68</v>
      </c>
      <c r="G255">
        <v>2</v>
      </c>
      <c r="I255">
        <v>1</v>
      </c>
      <c r="J255" s="41">
        <v>42684</v>
      </c>
      <c r="K255" t="s">
        <v>69</v>
      </c>
      <c r="L255">
        <v>59.36</v>
      </c>
      <c r="M255">
        <v>29.68</v>
      </c>
      <c r="N255">
        <v>1</v>
      </c>
    </row>
    <row r="256" spans="1:14" x14ac:dyDescent="0.25">
      <c r="A256" t="s">
        <v>106</v>
      </c>
      <c r="B256" t="s">
        <v>107</v>
      </c>
      <c r="C256" t="s">
        <v>6</v>
      </c>
      <c r="E256">
        <v>1</v>
      </c>
      <c r="F256" t="s">
        <v>68</v>
      </c>
      <c r="G256">
        <v>4</v>
      </c>
      <c r="I256">
        <v>1</v>
      </c>
      <c r="J256" s="41">
        <v>42555</v>
      </c>
      <c r="K256" t="s">
        <v>69</v>
      </c>
      <c r="L256">
        <v>118.72</v>
      </c>
      <c r="M256">
        <v>59.36</v>
      </c>
      <c r="N256">
        <v>2</v>
      </c>
    </row>
    <row r="257" spans="1:14" x14ac:dyDescent="0.25">
      <c r="A257" t="s">
        <v>106</v>
      </c>
      <c r="B257" t="s">
        <v>107</v>
      </c>
      <c r="C257" t="s">
        <v>6</v>
      </c>
      <c r="E257">
        <v>1</v>
      </c>
      <c r="F257" t="s">
        <v>68</v>
      </c>
      <c r="G257">
        <v>5</v>
      </c>
      <c r="I257">
        <v>1</v>
      </c>
      <c r="J257" s="41">
        <v>42653</v>
      </c>
      <c r="K257" t="s">
        <v>69</v>
      </c>
      <c r="L257">
        <v>148.4</v>
      </c>
      <c r="M257">
        <v>74.2</v>
      </c>
      <c r="N257">
        <v>2.5</v>
      </c>
    </row>
    <row r="258" spans="1:14" x14ac:dyDescent="0.25">
      <c r="A258" t="s">
        <v>106</v>
      </c>
      <c r="B258" t="s">
        <v>107</v>
      </c>
      <c r="C258" t="s">
        <v>6</v>
      </c>
      <c r="E258">
        <v>1</v>
      </c>
      <c r="F258" t="s">
        <v>68</v>
      </c>
      <c r="G258">
        <v>1</v>
      </c>
      <c r="I258">
        <v>1</v>
      </c>
      <c r="J258" s="41">
        <v>42464</v>
      </c>
      <c r="K258" t="s">
        <v>69</v>
      </c>
      <c r="L258">
        <v>29.68</v>
      </c>
      <c r="M258">
        <v>14.84</v>
      </c>
      <c r="N258">
        <v>0.5</v>
      </c>
    </row>
    <row r="259" spans="1:14" x14ac:dyDescent="0.25">
      <c r="A259" t="s">
        <v>106</v>
      </c>
      <c r="B259" t="s">
        <v>107</v>
      </c>
      <c r="C259" t="s">
        <v>6</v>
      </c>
      <c r="E259">
        <v>1</v>
      </c>
      <c r="F259" t="s">
        <v>68</v>
      </c>
      <c r="G259">
        <v>3</v>
      </c>
      <c r="I259">
        <v>1</v>
      </c>
      <c r="J259" s="41">
        <v>42387</v>
      </c>
      <c r="K259" t="s">
        <v>69</v>
      </c>
      <c r="L259">
        <v>89.04</v>
      </c>
      <c r="M259">
        <v>44.52</v>
      </c>
      <c r="N259">
        <v>1.5</v>
      </c>
    </row>
    <row r="260" spans="1:14" x14ac:dyDescent="0.25">
      <c r="A260" t="s">
        <v>106</v>
      </c>
      <c r="B260" t="s">
        <v>107</v>
      </c>
      <c r="C260" t="s">
        <v>6</v>
      </c>
      <c r="E260">
        <v>1</v>
      </c>
      <c r="F260" t="s">
        <v>68</v>
      </c>
      <c r="G260">
        <v>3</v>
      </c>
      <c r="I260">
        <v>1</v>
      </c>
      <c r="J260" s="41">
        <v>42510</v>
      </c>
      <c r="K260" t="s">
        <v>69</v>
      </c>
      <c r="L260">
        <v>89.04</v>
      </c>
      <c r="M260">
        <v>44.52</v>
      </c>
      <c r="N260">
        <v>1.5</v>
      </c>
    </row>
    <row r="261" spans="1:14" x14ac:dyDescent="0.25">
      <c r="A261" t="s">
        <v>106</v>
      </c>
      <c r="B261" t="s">
        <v>107</v>
      </c>
      <c r="C261" t="s">
        <v>6</v>
      </c>
      <c r="E261">
        <v>1</v>
      </c>
      <c r="F261" t="s">
        <v>68</v>
      </c>
      <c r="G261">
        <v>5</v>
      </c>
      <c r="I261">
        <v>1</v>
      </c>
      <c r="J261" s="41">
        <v>42488</v>
      </c>
      <c r="K261" t="s">
        <v>69</v>
      </c>
      <c r="L261">
        <v>148.4</v>
      </c>
      <c r="M261">
        <v>74.2</v>
      </c>
      <c r="N261">
        <v>2.5</v>
      </c>
    </row>
    <row r="262" spans="1:14" x14ac:dyDescent="0.25">
      <c r="A262" t="s">
        <v>106</v>
      </c>
      <c r="B262" t="s">
        <v>107</v>
      </c>
      <c r="C262" t="s">
        <v>6</v>
      </c>
      <c r="E262">
        <v>1</v>
      </c>
      <c r="F262" t="s">
        <v>68</v>
      </c>
      <c r="G262">
        <v>5</v>
      </c>
      <c r="I262">
        <v>1</v>
      </c>
      <c r="J262" s="41">
        <v>42486</v>
      </c>
      <c r="K262" t="s">
        <v>69</v>
      </c>
      <c r="L262">
        <v>148.4</v>
      </c>
      <c r="M262">
        <v>74.2</v>
      </c>
      <c r="N262">
        <v>2.5</v>
      </c>
    </row>
    <row r="263" spans="1:14" x14ac:dyDescent="0.25">
      <c r="A263" t="s">
        <v>106</v>
      </c>
      <c r="B263" t="s">
        <v>107</v>
      </c>
      <c r="C263" t="s">
        <v>6</v>
      </c>
      <c r="E263">
        <v>1</v>
      </c>
      <c r="F263" t="s">
        <v>68</v>
      </c>
      <c r="G263">
        <v>5</v>
      </c>
      <c r="I263">
        <v>1</v>
      </c>
      <c r="J263" s="41">
        <v>42713</v>
      </c>
      <c r="K263" t="s">
        <v>69</v>
      </c>
      <c r="L263">
        <v>148.4</v>
      </c>
      <c r="M263">
        <v>74.2</v>
      </c>
      <c r="N263">
        <v>2.5</v>
      </c>
    </row>
    <row r="264" spans="1:14" x14ac:dyDescent="0.25">
      <c r="A264" t="s">
        <v>106</v>
      </c>
      <c r="B264" t="s">
        <v>107</v>
      </c>
      <c r="C264" t="s">
        <v>6</v>
      </c>
      <c r="E264">
        <v>1</v>
      </c>
      <c r="F264" t="s">
        <v>68</v>
      </c>
      <c r="G264">
        <v>2</v>
      </c>
      <c r="I264">
        <v>1</v>
      </c>
      <c r="J264" s="41">
        <v>42510</v>
      </c>
      <c r="K264" t="s">
        <v>69</v>
      </c>
      <c r="L264">
        <v>59.36</v>
      </c>
      <c r="M264">
        <v>29.68</v>
      </c>
      <c r="N264">
        <v>1</v>
      </c>
    </row>
    <row r="265" spans="1:14" x14ac:dyDescent="0.25">
      <c r="A265" t="s">
        <v>106</v>
      </c>
      <c r="B265" t="s">
        <v>107</v>
      </c>
      <c r="C265" t="s">
        <v>6</v>
      </c>
      <c r="E265">
        <v>1</v>
      </c>
      <c r="F265" t="s">
        <v>68</v>
      </c>
      <c r="G265">
        <v>3</v>
      </c>
      <c r="I265">
        <v>1</v>
      </c>
      <c r="J265" s="41">
        <v>42706</v>
      </c>
      <c r="K265" t="s">
        <v>69</v>
      </c>
      <c r="L265">
        <v>89.04</v>
      </c>
      <c r="M265">
        <v>44.52</v>
      </c>
      <c r="N265">
        <v>1.5</v>
      </c>
    </row>
    <row r="266" spans="1:14" x14ac:dyDescent="0.25">
      <c r="A266" t="s">
        <v>106</v>
      </c>
      <c r="B266" t="s">
        <v>107</v>
      </c>
      <c r="C266" t="s">
        <v>6</v>
      </c>
      <c r="E266">
        <v>1</v>
      </c>
      <c r="F266" t="s">
        <v>68</v>
      </c>
      <c r="G266">
        <v>6</v>
      </c>
      <c r="I266">
        <v>1</v>
      </c>
      <c r="J266" s="41">
        <v>42481</v>
      </c>
      <c r="K266" t="s">
        <v>69</v>
      </c>
      <c r="L266">
        <v>178.08</v>
      </c>
      <c r="M266">
        <v>89.04</v>
      </c>
      <c r="N266">
        <v>3</v>
      </c>
    </row>
    <row r="267" spans="1:14" x14ac:dyDescent="0.25">
      <c r="A267" t="s">
        <v>106</v>
      </c>
      <c r="B267" t="s">
        <v>107</v>
      </c>
      <c r="C267" t="s">
        <v>6</v>
      </c>
      <c r="E267">
        <v>1</v>
      </c>
      <c r="F267" t="s">
        <v>68</v>
      </c>
      <c r="G267">
        <v>4</v>
      </c>
      <c r="I267">
        <v>1</v>
      </c>
      <c r="J267" s="41">
        <v>42467</v>
      </c>
      <c r="K267" t="s">
        <v>69</v>
      </c>
      <c r="L267">
        <v>118.72</v>
      </c>
      <c r="M267">
        <v>59.36</v>
      </c>
      <c r="N267">
        <v>2</v>
      </c>
    </row>
    <row r="268" spans="1:14" x14ac:dyDescent="0.25">
      <c r="A268" t="s">
        <v>106</v>
      </c>
      <c r="B268" t="s">
        <v>107</v>
      </c>
      <c r="C268" t="s">
        <v>6</v>
      </c>
      <c r="E268">
        <v>1</v>
      </c>
      <c r="F268" t="s">
        <v>68</v>
      </c>
      <c r="G268">
        <v>4</v>
      </c>
      <c r="I268">
        <v>1</v>
      </c>
      <c r="J268" s="41">
        <v>42380</v>
      </c>
      <c r="K268" t="s">
        <v>69</v>
      </c>
      <c r="L268">
        <v>118.72</v>
      </c>
      <c r="M268">
        <v>59.36</v>
      </c>
      <c r="N268">
        <v>2</v>
      </c>
    </row>
    <row r="269" spans="1:14" x14ac:dyDescent="0.25">
      <c r="A269" t="s">
        <v>106</v>
      </c>
      <c r="B269" t="s">
        <v>107</v>
      </c>
      <c r="C269" t="s">
        <v>6</v>
      </c>
      <c r="E269">
        <v>1</v>
      </c>
      <c r="F269" t="s">
        <v>68</v>
      </c>
      <c r="G269">
        <v>4</v>
      </c>
      <c r="I269">
        <v>1</v>
      </c>
      <c r="J269" s="41">
        <v>42733</v>
      </c>
      <c r="K269" t="s">
        <v>69</v>
      </c>
      <c r="L269">
        <v>118.72</v>
      </c>
      <c r="M269">
        <v>59.36</v>
      </c>
      <c r="N269">
        <v>2</v>
      </c>
    </row>
    <row r="270" spans="1:14" x14ac:dyDescent="0.25">
      <c r="A270" t="s">
        <v>108</v>
      </c>
      <c r="B270" t="s">
        <v>107</v>
      </c>
      <c r="C270" t="s">
        <v>6</v>
      </c>
      <c r="E270">
        <v>1</v>
      </c>
      <c r="F270" t="s">
        <v>68</v>
      </c>
      <c r="G270">
        <v>2</v>
      </c>
      <c r="I270">
        <v>1</v>
      </c>
      <c r="J270" s="41">
        <v>42702</v>
      </c>
      <c r="K270" t="s">
        <v>69</v>
      </c>
      <c r="L270">
        <v>29.68</v>
      </c>
      <c r="M270">
        <v>14.84</v>
      </c>
      <c r="N270">
        <v>1</v>
      </c>
    </row>
    <row r="271" spans="1:14" x14ac:dyDescent="0.25">
      <c r="A271" t="s">
        <v>108</v>
      </c>
      <c r="B271" t="s">
        <v>107</v>
      </c>
      <c r="C271" t="s">
        <v>6</v>
      </c>
      <c r="E271">
        <v>1</v>
      </c>
      <c r="F271" t="s">
        <v>68</v>
      </c>
      <c r="G271">
        <v>10</v>
      </c>
      <c r="I271">
        <v>1</v>
      </c>
      <c r="J271" s="41">
        <v>42555</v>
      </c>
      <c r="K271" t="s">
        <v>69</v>
      </c>
      <c r="L271">
        <v>148.4</v>
      </c>
      <c r="M271">
        <v>74.2</v>
      </c>
      <c r="N271">
        <v>5</v>
      </c>
    </row>
    <row r="272" spans="1:14" x14ac:dyDescent="0.25">
      <c r="A272" t="s">
        <v>108</v>
      </c>
      <c r="B272" t="s">
        <v>107</v>
      </c>
      <c r="C272" t="s">
        <v>6</v>
      </c>
      <c r="E272">
        <v>1</v>
      </c>
      <c r="F272" t="s">
        <v>68</v>
      </c>
      <c r="G272">
        <v>6</v>
      </c>
      <c r="I272">
        <v>1</v>
      </c>
      <c r="J272" s="41">
        <v>42431</v>
      </c>
      <c r="K272" t="s">
        <v>69</v>
      </c>
      <c r="L272">
        <v>89.04</v>
      </c>
      <c r="M272">
        <v>44.52</v>
      </c>
      <c r="N272">
        <v>3</v>
      </c>
    </row>
    <row r="273" spans="1:14" x14ac:dyDescent="0.25">
      <c r="A273" t="s">
        <v>108</v>
      </c>
      <c r="B273" t="s">
        <v>107</v>
      </c>
      <c r="C273" t="s">
        <v>6</v>
      </c>
      <c r="E273">
        <v>1</v>
      </c>
      <c r="F273" t="s">
        <v>68</v>
      </c>
      <c r="G273">
        <v>6</v>
      </c>
      <c r="I273">
        <v>1</v>
      </c>
      <c r="J273" s="41">
        <v>42733</v>
      </c>
      <c r="K273" t="s">
        <v>69</v>
      </c>
      <c r="L273">
        <v>89.04</v>
      </c>
      <c r="M273">
        <v>44.52</v>
      </c>
      <c r="N273">
        <v>3</v>
      </c>
    </row>
    <row r="274" spans="1:14" x14ac:dyDescent="0.25">
      <c r="A274" t="s">
        <v>108</v>
      </c>
      <c r="B274" t="s">
        <v>107</v>
      </c>
      <c r="C274" t="s">
        <v>6</v>
      </c>
      <c r="E274">
        <v>1</v>
      </c>
      <c r="F274" t="s">
        <v>68</v>
      </c>
      <c r="G274">
        <v>5</v>
      </c>
      <c r="I274">
        <v>1</v>
      </c>
      <c r="J274" s="41">
        <v>42437</v>
      </c>
      <c r="K274" t="s">
        <v>69</v>
      </c>
      <c r="L274">
        <v>74.2</v>
      </c>
      <c r="M274">
        <v>37.1</v>
      </c>
      <c r="N274">
        <v>2.5</v>
      </c>
    </row>
    <row r="275" spans="1:14" x14ac:dyDescent="0.25">
      <c r="A275" t="s">
        <v>108</v>
      </c>
      <c r="B275" t="s">
        <v>107</v>
      </c>
      <c r="C275" t="s">
        <v>6</v>
      </c>
      <c r="E275">
        <v>1</v>
      </c>
      <c r="F275" t="s">
        <v>68</v>
      </c>
      <c r="G275">
        <v>10</v>
      </c>
      <c r="I275">
        <v>1</v>
      </c>
      <c r="J275" s="41">
        <v>42530</v>
      </c>
      <c r="K275" t="s">
        <v>69</v>
      </c>
      <c r="L275">
        <v>148.4</v>
      </c>
      <c r="M275">
        <v>74.2</v>
      </c>
      <c r="N275">
        <v>5</v>
      </c>
    </row>
    <row r="276" spans="1:14" x14ac:dyDescent="0.25">
      <c r="A276" t="s">
        <v>108</v>
      </c>
      <c r="B276" t="s">
        <v>107</v>
      </c>
      <c r="C276" t="s">
        <v>6</v>
      </c>
      <c r="E276">
        <v>1</v>
      </c>
      <c r="F276" t="s">
        <v>68</v>
      </c>
      <c r="G276">
        <v>3</v>
      </c>
      <c r="I276">
        <v>1</v>
      </c>
      <c r="J276" s="41">
        <v>42493</v>
      </c>
      <c r="K276" t="s">
        <v>69</v>
      </c>
      <c r="L276">
        <v>44.52</v>
      </c>
      <c r="M276">
        <v>22.26</v>
      </c>
      <c r="N276">
        <v>1.5</v>
      </c>
    </row>
    <row r="277" spans="1:14" x14ac:dyDescent="0.25">
      <c r="A277" t="s">
        <v>108</v>
      </c>
      <c r="B277" t="s">
        <v>107</v>
      </c>
      <c r="C277" t="s">
        <v>6</v>
      </c>
      <c r="E277">
        <v>1</v>
      </c>
      <c r="F277" t="s">
        <v>68</v>
      </c>
      <c r="G277">
        <v>1</v>
      </c>
      <c r="I277">
        <v>1</v>
      </c>
      <c r="J277" s="41">
        <v>42570</v>
      </c>
      <c r="K277" t="s">
        <v>69</v>
      </c>
      <c r="L277">
        <v>14.84</v>
      </c>
      <c r="M277">
        <v>7.42</v>
      </c>
      <c r="N277">
        <v>0.5</v>
      </c>
    </row>
    <row r="278" spans="1:14" x14ac:dyDescent="0.25">
      <c r="A278" t="s">
        <v>108</v>
      </c>
      <c r="B278" t="s">
        <v>107</v>
      </c>
      <c r="C278" t="s">
        <v>6</v>
      </c>
      <c r="E278">
        <v>1</v>
      </c>
      <c r="F278" t="s">
        <v>68</v>
      </c>
      <c r="G278">
        <v>6</v>
      </c>
      <c r="I278">
        <v>1</v>
      </c>
      <c r="J278" s="41">
        <v>42433</v>
      </c>
      <c r="K278" t="s">
        <v>69</v>
      </c>
      <c r="L278">
        <v>89.04</v>
      </c>
      <c r="M278">
        <v>44.52</v>
      </c>
      <c r="N278">
        <v>3</v>
      </c>
    </row>
    <row r="279" spans="1:14" x14ac:dyDescent="0.25">
      <c r="A279" t="s">
        <v>108</v>
      </c>
      <c r="B279" t="s">
        <v>107</v>
      </c>
      <c r="C279" t="s">
        <v>6</v>
      </c>
      <c r="E279">
        <v>1</v>
      </c>
      <c r="F279" t="s">
        <v>68</v>
      </c>
      <c r="G279">
        <v>5</v>
      </c>
      <c r="I279">
        <v>1</v>
      </c>
      <c r="J279" s="41">
        <v>42494</v>
      </c>
      <c r="K279" t="s">
        <v>69</v>
      </c>
      <c r="L279">
        <v>74.2</v>
      </c>
      <c r="M279">
        <v>37.1</v>
      </c>
      <c r="N279">
        <v>2.5</v>
      </c>
    </row>
    <row r="280" spans="1:14" x14ac:dyDescent="0.25">
      <c r="A280" t="s">
        <v>108</v>
      </c>
      <c r="B280" t="s">
        <v>107</v>
      </c>
      <c r="C280" t="s">
        <v>6</v>
      </c>
      <c r="E280">
        <v>1</v>
      </c>
      <c r="F280" t="s">
        <v>68</v>
      </c>
      <c r="G280">
        <v>3</v>
      </c>
      <c r="I280">
        <v>1</v>
      </c>
      <c r="J280" s="41">
        <v>42667</v>
      </c>
      <c r="K280" t="s">
        <v>69</v>
      </c>
      <c r="L280">
        <v>44.52</v>
      </c>
      <c r="M280">
        <v>22.26</v>
      </c>
      <c r="N280">
        <v>1.5</v>
      </c>
    </row>
    <row r="281" spans="1:14" x14ac:dyDescent="0.25">
      <c r="A281" t="s">
        <v>108</v>
      </c>
      <c r="B281" t="s">
        <v>107</v>
      </c>
      <c r="C281" t="s">
        <v>6</v>
      </c>
      <c r="E281">
        <v>1</v>
      </c>
      <c r="F281" t="s">
        <v>68</v>
      </c>
      <c r="G281">
        <v>3</v>
      </c>
      <c r="I281">
        <v>1</v>
      </c>
      <c r="J281" s="41">
        <v>42408</v>
      </c>
      <c r="K281" t="s">
        <v>69</v>
      </c>
      <c r="L281">
        <v>44.52</v>
      </c>
      <c r="M281">
        <v>22.26</v>
      </c>
      <c r="N281">
        <v>1.5</v>
      </c>
    </row>
    <row r="282" spans="1:14" x14ac:dyDescent="0.25">
      <c r="A282" t="s">
        <v>108</v>
      </c>
      <c r="B282" t="s">
        <v>107</v>
      </c>
      <c r="C282" t="s">
        <v>6</v>
      </c>
      <c r="E282">
        <v>1</v>
      </c>
      <c r="F282" t="s">
        <v>68</v>
      </c>
      <c r="G282">
        <v>2</v>
      </c>
      <c r="I282">
        <v>1</v>
      </c>
      <c r="J282" s="41">
        <v>42527</v>
      </c>
      <c r="K282" t="s">
        <v>69</v>
      </c>
      <c r="L282">
        <v>29.68</v>
      </c>
      <c r="M282">
        <v>14.84</v>
      </c>
      <c r="N282">
        <v>1</v>
      </c>
    </row>
    <row r="283" spans="1:14" x14ac:dyDescent="0.25">
      <c r="A283" t="s">
        <v>108</v>
      </c>
      <c r="B283" t="s">
        <v>107</v>
      </c>
      <c r="C283" t="s">
        <v>6</v>
      </c>
      <c r="E283">
        <v>1</v>
      </c>
      <c r="F283" t="s">
        <v>68</v>
      </c>
      <c r="G283">
        <v>2</v>
      </c>
      <c r="I283">
        <v>1</v>
      </c>
      <c r="J283" s="41">
        <v>42657</v>
      </c>
      <c r="K283" t="s">
        <v>69</v>
      </c>
      <c r="L283">
        <v>29.68</v>
      </c>
      <c r="M283">
        <v>14.84</v>
      </c>
      <c r="N283">
        <v>1</v>
      </c>
    </row>
    <row r="284" spans="1:14" x14ac:dyDescent="0.25">
      <c r="A284" t="s">
        <v>108</v>
      </c>
      <c r="B284" t="s">
        <v>107</v>
      </c>
      <c r="C284" t="s">
        <v>6</v>
      </c>
      <c r="E284">
        <v>1</v>
      </c>
      <c r="F284" t="s">
        <v>68</v>
      </c>
      <c r="G284">
        <v>4</v>
      </c>
      <c r="I284">
        <v>1</v>
      </c>
      <c r="J284" s="41">
        <v>42401</v>
      </c>
      <c r="K284" t="s">
        <v>69</v>
      </c>
      <c r="L284">
        <v>59.36</v>
      </c>
      <c r="M284">
        <v>29.68</v>
      </c>
      <c r="N284">
        <v>2</v>
      </c>
    </row>
    <row r="285" spans="1:14" x14ac:dyDescent="0.25">
      <c r="A285" t="s">
        <v>108</v>
      </c>
      <c r="B285" t="s">
        <v>107</v>
      </c>
      <c r="C285" t="s">
        <v>6</v>
      </c>
      <c r="E285">
        <v>1</v>
      </c>
      <c r="F285" t="s">
        <v>68</v>
      </c>
      <c r="G285">
        <v>5</v>
      </c>
      <c r="I285">
        <v>1</v>
      </c>
      <c r="J285" s="41">
        <v>42628</v>
      </c>
      <c r="K285" t="s">
        <v>69</v>
      </c>
      <c r="L285">
        <v>74.2</v>
      </c>
      <c r="M285">
        <v>37.1</v>
      </c>
      <c r="N285">
        <v>2.5</v>
      </c>
    </row>
    <row r="286" spans="1:14" x14ac:dyDescent="0.25">
      <c r="A286" t="s">
        <v>108</v>
      </c>
      <c r="B286" t="s">
        <v>107</v>
      </c>
      <c r="C286" t="s">
        <v>6</v>
      </c>
      <c r="E286">
        <v>1</v>
      </c>
      <c r="F286" t="s">
        <v>68</v>
      </c>
      <c r="G286">
        <v>2</v>
      </c>
      <c r="I286">
        <v>1</v>
      </c>
      <c r="J286" s="41">
        <v>42411</v>
      </c>
      <c r="K286" t="s">
        <v>69</v>
      </c>
      <c r="L286">
        <v>29.68</v>
      </c>
      <c r="M286">
        <v>14.84</v>
      </c>
      <c r="N286">
        <v>1</v>
      </c>
    </row>
    <row r="287" spans="1:14" x14ac:dyDescent="0.25">
      <c r="A287" t="s">
        <v>108</v>
      </c>
      <c r="B287" t="s">
        <v>107</v>
      </c>
      <c r="C287" t="s">
        <v>6</v>
      </c>
      <c r="E287">
        <v>1</v>
      </c>
      <c r="F287" t="s">
        <v>68</v>
      </c>
      <c r="G287">
        <v>5</v>
      </c>
      <c r="I287">
        <v>1</v>
      </c>
      <c r="J287" s="41">
        <v>42520</v>
      </c>
      <c r="K287" t="s">
        <v>69</v>
      </c>
      <c r="L287">
        <v>74.2</v>
      </c>
      <c r="M287">
        <v>37.1</v>
      </c>
      <c r="N287">
        <v>2.5</v>
      </c>
    </row>
    <row r="288" spans="1:14" x14ac:dyDescent="0.25">
      <c r="A288" t="s">
        <v>108</v>
      </c>
      <c r="B288" t="s">
        <v>107</v>
      </c>
      <c r="C288" t="s">
        <v>6</v>
      </c>
      <c r="E288">
        <v>1</v>
      </c>
      <c r="F288" t="s">
        <v>68</v>
      </c>
      <c r="G288">
        <v>5</v>
      </c>
      <c r="I288">
        <v>1</v>
      </c>
      <c r="J288" s="41">
        <v>42381</v>
      </c>
      <c r="K288" t="s">
        <v>69</v>
      </c>
      <c r="L288">
        <v>74.2</v>
      </c>
      <c r="M288">
        <v>37.1</v>
      </c>
      <c r="N288">
        <v>2.5</v>
      </c>
    </row>
    <row r="289" spans="1:14" x14ac:dyDescent="0.25">
      <c r="A289" t="s">
        <v>108</v>
      </c>
      <c r="B289" t="s">
        <v>107</v>
      </c>
      <c r="C289" t="s">
        <v>6</v>
      </c>
      <c r="E289">
        <v>1</v>
      </c>
      <c r="F289" t="s">
        <v>68</v>
      </c>
      <c r="G289">
        <v>8</v>
      </c>
      <c r="I289">
        <v>1</v>
      </c>
      <c r="J289" s="41">
        <v>42503</v>
      </c>
      <c r="K289" t="s">
        <v>69</v>
      </c>
      <c r="L289">
        <v>118.72</v>
      </c>
      <c r="M289">
        <v>59.36</v>
      </c>
      <c r="N289">
        <v>4</v>
      </c>
    </row>
    <row r="290" spans="1:14" x14ac:dyDescent="0.25">
      <c r="A290" t="s">
        <v>108</v>
      </c>
      <c r="B290" t="s">
        <v>107</v>
      </c>
      <c r="C290" t="s">
        <v>6</v>
      </c>
      <c r="E290">
        <v>1</v>
      </c>
      <c r="F290" t="s">
        <v>68</v>
      </c>
      <c r="G290">
        <v>2</v>
      </c>
      <c r="I290">
        <v>1</v>
      </c>
      <c r="J290" s="41">
        <v>42493</v>
      </c>
      <c r="K290" t="s">
        <v>69</v>
      </c>
      <c r="L290">
        <v>29.68</v>
      </c>
      <c r="M290">
        <v>14.84</v>
      </c>
      <c r="N290">
        <v>1</v>
      </c>
    </row>
    <row r="291" spans="1:14" x14ac:dyDescent="0.25">
      <c r="A291" t="s">
        <v>108</v>
      </c>
      <c r="B291" t="s">
        <v>107</v>
      </c>
      <c r="C291" t="s">
        <v>6</v>
      </c>
      <c r="E291">
        <v>1</v>
      </c>
      <c r="F291" t="s">
        <v>68</v>
      </c>
      <c r="G291">
        <v>2</v>
      </c>
      <c r="I291">
        <v>1</v>
      </c>
      <c r="J291" s="41">
        <v>42604</v>
      </c>
      <c r="K291" t="s">
        <v>69</v>
      </c>
      <c r="L291">
        <v>29.68</v>
      </c>
      <c r="M291">
        <v>14.84</v>
      </c>
      <c r="N291">
        <v>1</v>
      </c>
    </row>
    <row r="292" spans="1:14" x14ac:dyDescent="0.25">
      <c r="A292" t="s">
        <v>108</v>
      </c>
      <c r="B292" t="s">
        <v>107</v>
      </c>
      <c r="C292" t="s">
        <v>6</v>
      </c>
      <c r="E292">
        <v>1</v>
      </c>
      <c r="F292" t="s">
        <v>68</v>
      </c>
      <c r="G292">
        <v>10</v>
      </c>
      <c r="I292">
        <v>1</v>
      </c>
      <c r="J292" s="41">
        <v>42516</v>
      </c>
      <c r="K292" t="s">
        <v>69</v>
      </c>
      <c r="L292">
        <v>148.4</v>
      </c>
      <c r="M292">
        <v>74.2</v>
      </c>
      <c r="N292">
        <v>5</v>
      </c>
    </row>
    <row r="293" spans="1:14" x14ac:dyDescent="0.25">
      <c r="A293" t="s">
        <v>108</v>
      </c>
      <c r="B293" t="s">
        <v>107</v>
      </c>
      <c r="C293" t="s">
        <v>6</v>
      </c>
      <c r="E293">
        <v>1</v>
      </c>
      <c r="F293" t="s">
        <v>68</v>
      </c>
      <c r="G293">
        <v>5</v>
      </c>
      <c r="I293">
        <v>1</v>
      </c>
      <c r="J293" s="41">
        <v>42614</v>
      </c>
      <c r="K293" t="s">
        <v>69</v>
      </c>
      <c r="L293">
        <v>74.2</v>
      </c>
      <c r="M293">
        <v>37.1</v>
      </c>
      <c r="N293">
        <v>2.5</v>
      </c>
    </row>
    <row r="294" spans="1:14" x14ac:dyDescent="0.25">
      <c r="A294" t="s">
        <v>108</v>
      </c>
      <c r="B294" t="s">
        <v>107</v>
      </c>
      <c r="C294" t="s">
        <v>6</v>
      </c>
      <c r="E294">
        <v>1</v>
      </c>
      <c r="F294" t="s">
        <v>68</v>
      </c>
      <c r="G294">
        <v>5</v>
      </c>
      <c r="I294">
        <v>1</v>
      </c>
      <c r="J294" s="41">
        <v>42597</v>
      </c>
      <c r="K294" t="s">
        <v>69</v>
      </c>
      <c r="L294">
        <v>74.2</v>
      </c>
      <c r="M294">
        <v>37.1</v>
      </c>
      <c r="N294">
        <v>2.5</v>
      </c>
    </row>
    <row r="295" spans="1:14" x14ac:dyDescent="0.25">
      <c r="A295" t="s">
        <v>108</v>
      </c>
      <c r="B295" t="s">
        <v>107</v>
      </c>
      <c r="C295" t="s">
        <v>6</v>
      </c>
      <c r="E295">
        <v>1</v>
      </c>
      <c r="F295" t="s">
        <v>68</v>
      </c>
      <c r="G295">
        <v>1</v>
      </c>
      <c r="I295">
        <v>1</v>
      </c>
      <c r="J295" s="41">
        <v>42570</v>
      </c>
      <c r="K295" t="s">
        <v>69</v>
      </c>
      <c r="L295">
        <v>14.84</v>
      </c>
      <c r="M295">
        <v>7.42</v>
      </c>
      <c r="N295">
        <v>0.5</v>
      </c>
    </row>
    <row r="296" spans="1:14" x14ac:dyDescent="0.25">
      <c r="A296" t="s">
        <v>108</v>
      </c>
      <c r="B296" t="s">
        <v>107</v>
      </c>
      <c r="C296" t="s">
        <v>6</v>
      </c>
      <c r="E296">
        <v>1</v>
      </c>
      <c r="F296" t="s">
        <v>68</v>
      </c>
      <c r="G296">
        <v>3</v>
      </c>
      <c r="I296">
        <v>1</v>
      </c>
      <c r="J296" s="41">
        <v>42611</v>
      </c>
      <c r="K296" t="s">
        <v>69</v>
      </c>
      <c r="L296">
        <v>44.52</v>
      </c>
      <c r="M296">
        <v>22.26</v>
      </c>
      <c r="N296">
        <v>1.5</v>
      </c>
    </row>
    <row r="297" spans="1:14" x14ac:dyDescent="0.25">
      <c r="A297" t="s">
        <v>108</v>
      </c>
      <c r="B297" t="s">
        <v>107</v>
      </c>
      <c r="C297" t="s">
        <v>6</v>
      </c>
      <c r="E297">
        <v>1</v>
      </c>
      <c r="F297" t="s">
        <v>68</v>
      </c>
      <c r="G297">
        <v>5</v>
      </c>
      <c r="I297">
        <v>1</v>
      </c>
      <c r="J297" s="41">
        <v>42605</v>
      </c>
      <c r="K297" t="s">
        <v>69</v>
      </c>
      <c r="L297">
        <v>74.2</v>
      </c>
      <c r="M297">
        <v>37.1</v>
      </c>
      <c r="N297">
        <v>2.5</v>
      </c>
    </row>
    <row r="298" spans="1:14" x14ac:dyDescent="0.25">
      <c r="A298" t="s">
        <v>109</v>
      </c>
      <c r="B298" t="s">
        <v>107</v>
      </c>
      <c r="C298" t="s">
        <v>6</v>
      </c>
      <c r="D298">
        <v>750</v>
      </c>
      <c r="F298" t="s">
        <v>68</v>
      </c>
      <c r="G298">
        <v>7</v>
      </c>
      <c r="H298">
        <v>5250</v>
      </c>
      <c r="J298" s="41">
        <v>42583</v>
      </c>
      <c r="K298" t="s">
        <v>69</v>
      </c>
      <c r="L298">
        <v>9.0500000000000007</v>
      </c>
      <c r="M298">
        <v>4.5199999999999996</v>
      </c>
      <c r="N298">
        <v>3.5</v>
      </c>
    </row>
    <row r="299" spans="1:14" x14ac:dyDescent="0.25">
      <c r="A299" t="s">
        <v>109</v>
      </c>
      <c r="B299" t="s">
        <v>107</v>
      </c>
      <c r="C299" t="s">
        <v>6</v>
      </c>
      <c r="D299">
        <v>750</v>
      </c>
      <c r="F299" t="s">
        <v>68</v>
      </c>
      <c r="G299">
        <v>4</v>
      </c>
      <c r="H299">
        <v>3000</v>
      </c>
      <c r="J299" s="41">
        <v>42587</v>
      </c>
      <c r="K299" t="s">
        <v>69</v>
      </c>
      <c r="L299">
        <v>5.17</v>
      </c>
      <c r="M299">
        <v>2.59</v>
      </c>
      <c r="N299">
        <v>2</v>
      </c>
    </row>
    <row r="300" spans="1:14" x14ac:dyDescent="0.25">
      <c r="A300" t="s">
        <v>109</v>
      </c>
      <c r="B300" t="s">
        <v>107</v>
      </c>
      <c r="C300" t="s">
        <v>6</v>
      </c>
      <c r="D300">
        <v>750</v>
      </c>
      <c r="F300" t="s">
        <v>68</v>
      </c>
      <c r="G300">
        <v>5</v>
      </c>
      <c r="H300">
        <v>3750</v>
      </c>
      <c r="J300" s="41">
        <v>42583</v>
      </c>
      <c r="K300" t="s">
        <v>69</v>
      </c>
      <c r="L300">
        <v>6.46</v>
      </c>
      <c r="M300">
        <v>3.23</v>
      </c>
      <c r="N300">
        <v>2.5</v>
      </c>
    </row>
    <row r="301" spans="1:14" x14ac:dyDescent="0.25">
      <c r="A301" t="s">
        <v>109</v>
      </c>
      <c r="B301" t="s">
        <v>107</v>
      </c>
      <c r="C301" t="s">
        <v>6</v>
      </c>
      <c r="D301">
        <v>750</v>
      </c>
      <c r="F301" t="s">
        <v>68</v>
      </c>
      <c r="G301">
        <v>1</v>
      </c>
      <c r="H301">
        <v>750</v>
      </c>
      <c r="J301" s="41">
        <v>42634</v>
      </c>
      <c r="K301" t="s">
        <v>69</v>
      </c>
      <c r="L301">
        <v>1.29</v>
      </c>
      <c r="M301">
        <v>0.65</v>
      </c>
      <c r="N301">
        <v>0.5</v>
      </c>
    </row>
    <row r="302" spans="1:14" x14ac:dyDescent="0.25">
      <c r="A302" t="s">
        <v>109</v>
      </c>
      <c r="B302" t="s">
        <v>107</v>
      </c>
      <c r="C302" t="s">
        <v>6</v>
      </c>
      <c r="D302">
        <v>750</v>
      </c>
      <c r="F302" t="s">
        <v>68</v>
      </c>
      <c r="G302">
        <v>4</v>
      </c>
      <c r="H302">
        <v>3000</v>
      </c>
      <c r="J302" s="41">
        <v>42583</v>
      </c>
      <c r="K302" t="s">
        <v>69</v>
      </c>
      <c r="L302">
        <v>5.17</v>
      </c>
      <c r="M302">
        <v>2.59</v>
      </c>
      <c r="N302">
        <v>2</v>
      </c>
    </row>
    <row r="303" spans="1:14" x14ac:dyDescent="0.25">
      <c r="A303" t="s">
        <v>97</v>
      </c>
      <c r="B303" t="s">
        <v>98</v>
      </c>
      <c r="C303" t="s">
        <v>6</v>
      </c>
      <c r="E303">
        <v>0</v>
      </c>
      <c r="F303" t="s">
        <v>68</v>
      </c>
      <c r="G303">
        <v>20</v>
      </c>
      <c r="I303">
        <v>1</v>
      </c>
      <c r="J303" s="41">
        <v>42936</v>
      </c>
      <c r="K303" t="s">
        <v>69</v>
      </c>
      <c r="L303">
        <v>13.1</v>
      </c>
      <c r="M303">
        <v>6.55</v>
      </c>
      <c r="N303">
        <v>10</v>
      </c>
    </row>
    <row r="304" spans="1:14" x14ac:dyDescent="0.25">
      <c r="A304" t="s">
        <v>97</v>
      </c>
      <c r="B304" t="s">
        <v>98</v>
      </c>
      <c r="C304" t="s">
        <v>6</v>
      </c>
      <c r="E304">
        <v>0</v>
      </c>
      <c r="F304" t="s">
        <v>68</v>
      </c>
      <c r="G304">
        <v>15</v>
      </c>
      <c r="I304">
        <v>1</v>
      </c>
      <c r="J304" s="41">
        <v>42772</v>
      </c>
      <c r="K304" t="s">
        <v>69</v>
      </c>
      <c r="L304">
        <v>9.83</v>
      </c>
      <c r="M304">
        <v>4.91</v>
      </c>
      <c r="N304">
        <v>7.5</v>
      </c>
    </row>
    <row r="305" spans="1:14" x14ac:dyDescent="0.25">
      <c r="A305" t="s">
        <v>97</v>
      </c>
      <c r="B305" t="s">
        <v>98</v>
      </c>
      <c r="C305" t="s">
        <v>6</v>
      </c>
      <c r="E305">
        <v>0</v>
      </c>
      <c r="F305" t="s">
        <v>68</v>
      </c>
      <c r="G305">
        <v>20</v>
      </c>
      <c r="I305">
        <v>1</v>
      </c>
      <c r="J305" s="41">
        <v>42835</v>
      </c>
      <c r="K305" t="s">
        <v>69</v>
      </c>
      <c r="L305">
        <v>13.1</v>
      </c>
      <c r="M305">
        <v>6.55</v>
      </c>
      <c r="N305">
        <v>10</v>
      </c>
    </row>
    <row r="306" spans="1:14" x14ac:dyDescent="0.25">
      <c r="A306" t="s">
        <v>97</v>
      </c>
      <c r="B306" t="s">
        <v>98</v>
      </c>
      <c r="C306" t="s">
        <v>6</v>
      </c>
      <c r="E306">
        <v>0</v>
      </c>
      <c r="F306" t="s">
        <v>68</v>
      </c>
      <c r="G306">
        <v>15</v>
      </c>
      <c r="I306">
        <v>1</v>
      </c>
      <c r="J306" s="41">
        <v>42802</v>
      </c>
      <c r="K306" t="s">
        <v>69</v>
      </c>
      <c r="L306">
        <v>9.83</v>
      </c>
      <c r="M306">
        <v>4.91</v>
      </c>
      <c r="N306">
        <v>7.5</v>
      </c>
    </row>
    <row r="307" spans="1:14" x14ac:dyDescent="0.25">
      <c r="A307" t="s">
        <v>97</v>
      </c>
      <c r="B307" t="s">
        <v>98</v>
      </c>
      <c r="C307" t="s">
        <v>6</v>
      </c>
      <c r="E307">
        <v>0</v>
      </c>
      <c r="F307" t="s">
        <v>68</v>
      </c>
      <c r="G307">
        <v>15</v>
      </c>
      <c r="I307">
        <v>1</v>
      </c>
      <c r="J307" s="41">
        <v>42949</v>
      </c>
      <c r="K307" t="s">
        <v>69</v>
      </c>
      <c r="L307">
        <v>9.83</v>
      </c>
      <c r="M307">
        <v>4.91</v>
      </c>
      <c r="N307">
        <v>7.5</v>
      </c>
    </row>
    <row r="308" spans="1:14" x14ac:dyDescent="0.25">
      <c r="A308" t="s">
        <v>97</v>
      </c>
      <c r="B308" t="s">
        <v>98</v>
      </c>
      <c r="C308" t="s">
        <v>6</v>
      </c>
      <c r="E308">
        <v>0</v>
      </c>
      <c r="F308" t="s">
        <v>68</v>
      </c>
      <c r="G308">
        <v>6</v>
      </c>
      <c r="I308">
        <v>1</v>
      </c>
      <c r="J308" s="41">
        <v>42828</v>
      </c>
      <c r="K308" t="s">
        <v>69</v>
      </c>
      <c r="L308">
        <v>3.93</v>
      </c>
      <c r="M308">
        <v>1.97</v>
      </c>
      <c r="N308">
        <v>3</v>
      </c>
    </row>
    <row r="309" spans="1:14" x14ac:dyDescent="0.25">
      <c r="A309" t="s">
        <v>97</v>
      </c>
      <c r="B309" t="s">
        <v>98</v>
      </c>
      <c r="C309" t="s">
        <v>6</v>
      </c>
      <c r="E309">
        <v>0</v>
      </c>
      <c r="F309" t="s">
        <v>68</v>
      </c>
      <c r="G309">
        <v>15</v>
      </c>
      <c r="I309">
        <v>1</v>
      </c>
      <c r="J309" s="41">
        <v>42801</v>
      </c>
      <c r="K309" t="s">
        <v>69</v>
      </c>
      <c r="L309">
        <v>9.83</v>
      </c>
      <c r="M309">
        <v>4.91</v>
      </c>
      <c r="N309">
        <v>7.5</v>
      </c>
    </row>
    <row r="310" spans="1:14" x14ac:dyDescent="0.25">
      <c r="A310" t="s">
        <v>97</v>
      </c>
      <c r="B310" t="s">
        <v>98</v>
      </c>
      <c r="C310" t="s">
        <v>6</v>
      </c>
      <c r="E310">
        <v>0</v>
      </c>
      <c r="F310" t="s">
        <v>68</v>
      </c>
      <c r="G310">
        <v>20</v>
      </c>
      <c r="I310">
        <v>1</v>
      </c>
      <c r="J310" s="41">
        <v>42884</v>
      </c>
      <c r="K310" t="s">
        <v>69</v>
      </c>
      <c r="L310">
        <v>13.1</v>
      </c>
      <c r="M310">
        <v>6.55</v>
      </c>
      <c r="N310">
        <v>10</v>
      </c>
    </row>
    <row r="311" spans="1:14" x14ac:dyDescent="0.25">
      <c r="A311" t="s">
        <v>97</v>
      </c>
      <c r="B311" t="s">
        <v>98</v>
      </c>
      <c r="C311" t="s">
        <v>6</v>
      </c>
      <c r="E311">
        <v>0</v>
      </c>
      <c r="F311" t="s">
        <v>68</v>
      </c>
      <c r="G311">
        <v>60</v>
      </c>
      <c r="I311">
        <v>1</v>
      </c>
      <c r="J311" s="41">
        <v>42943</v>
      </c>
      <c r="K311" t="s">
        <v>69</v>
      </c>
      <c r="L311">
        <v>39.31</v>
      </c>
      <c r="M311">
        <v>19.66</v>
      </c>
      <c r="N311">
        <v>30</v>
      </c>
    </row>
    <row r="312" spans="1:14" x14ac:dyDescent="0.25">
      <c r="A312" t="s">
        <v>97</v>
      </c>
      <c r="B312" t="s">
        <v>98</v>
      </c>
      <c r="C312" t="s">
        <v>6</v>
      </c>
      <c r="E312">
        <v>0</v>
      </c>
      <c r="F312" t="s">
        <v>68</v>
      </c>
      <c r="G312">
        <v>15</v>
      </c>
      <c r="I312">
        <v>1</v>
      </c>
      <c r="J312" s="41">
        <v>42796</v>
      </c>
      <c r="K312" t="s">
        <v>69</v>
      </c>
      <c r="L312">
        <v>9.83</v>
      </c>
      <c r="M312">
        <v>4.91</v>
      </c>
      <c r="N312">
        <v>7.5</v>
      </c>
    </row>
    <row r="313" spans="1:14" x14ac:dyDescent="0.25">
      <c r="A313" t="s">
        <v>97</v>
      </c>
      <c r="B313" t="s">
        <v>98</v>
      </c>
      <c r="C313" t="s">
        <v>6</v>
      </c>
      <c r="E313">
        <v>0</v>
      </c>
      <c r="F313" t="s">
        <v>68</v>
      </c>
      <c r="G313">
        <v>15</v>
      </c>
      <c r="I313">
        <v>1</v>
      </c>
      <c r="J313" s="41">
        <v>42828</v>
      </c>
      <c r="K313" t="s">
        <v>69</v>
      </c>
      <c r="L313">
        <v>9.83</v>
      </c>
      <c r="M313">
        <v>4.91</v>
      </c>
      <c r="N313">
        <v>7.5</v>
      </c>
    </row>
    <row r="314" spans="1:14" x14ac:dyDescent="0.25">
      <c r="A314" t="s">
        <v>97</v>
      </c>
      <c r="B314" t="s">
        <v>98</v>
      </c>
      <c r="C314" t="s">
        <v>6</v>
      </c>
      <c r="E314">
        <v>0</v>
      </c>
      <c r="F314" t="s">
        <v>68</v>
      </c>
      <c r="G314">
        <v>20</v>
      </c>
      <c r="I314">
        <v>1</v>
      </c>
      <c r="J314" s="41">
        <v>43098</v>
      </c>
      <c r="K314" t="s">
        <v>69</v>
      </c>
      <c r="L314">
        <v>13.1</v>
      </c>
      <c r="M314">
        <v>6.55</v>
      </c>
      <c r="N314">
        <v>10</v>
      </c>
    </row>
    <row r="315" spans="1:14" x14ac:dyDescent="0.25">
      <c r="A315" t="s">
        <v>97</v>
      </c>
      <c r="B315" t="s">
        <v>98</v>
      </c>
      <c r="C315" t="s">
        <v>6</v>
      </c>
      <c r="E315">
        <v>0</v>
      </c>
      <c r="F315" t="s">
        <v>68</v>
      </c>
      <c r="G315">
        <v>20</v>
      </c>
      <c r="I315">
        <v>1</v>
      </c>
      <c r="J315" s="41">
        <v>42926</v>
      </c>
      <c r="K315" t="s">
        <v>69</v>
      </c>
      <c r="L315">
        <v>13.1</v>
      </c>
      <c r="M315">
        <v>6.55</v>
      </c>
      <c r="N315">
        <v>10</v>
      </c>
    </row>
    <row r="316" spans="1:14" x14ac:dyDescent="0.25">
      <c r="A316" t="s">
        <v>97</v>
      </c>
      <c r="B316" t="s">
        <v>98</v>
      </c>
      <c r="C316" t="s">
        <v>6</v>
      </c>
      <c r="E316">
        <v>0</v>
      </c>
      <c r="F316" t="s">
        <v>68</v>
      </c>
      <c r="G316">
        <v>10</v>
      </c>
      <c r="I316">
        <v>1</v>
      </c>
      <c r="J316" s="41">
        <v>42845</v>
      </c>
      <c r="K316" t="s">
        <v>69</v>
      </c>
      <c r="L316">
        <v>6.55</v>
      </c>
      <c r="M316">
        <v>3.28</v>
      </c>
      <c r="N316">
        <v>5</v>
      </c>
    </row>
    <row r="317" spans="1:14" x14ac:dyDescent="0.25">
      <c r="A317" t="s">
        <v>97</v>
      </c>
      <c r="B317" t="s">
        <v>98</v>
      </c>
      <c r="C317" t="s">
        <v>6</v>
      </c>
      <c r="E317">
        <v>0</v>
      </c>
      <c r="F317" t="s">
        <v>68</v>
      </c>
      <c r="G317">
        <v>7</v>
      </c>
      <c r="I317">
        <v>1</v>
      </c>
      <c r="J317" s="41">
        <v>42845</v>
      </c>
      <c r="K317" t="s">
        <v>69</v>
      </c>
      <c r="L317">
        <v>4.59</v>
      </c>
      <c r="M317">
        <v>2.29</v>
      </c>
      <c r="N317">
        <v>3.5</v>
      </c>
    </row>
    <row r="318" spans="1:14" x14ac:dyDescent="0.25">
      <c r="A318" t="s">
        <v>97</v>
      </c>
      <c r="B318" t="s">
        <v>98</v>
      </c>
      <c r="C318" t="s">
        <v>6</v>
      </c>
      <c r="E318">
        <v>0</v>
      </c>
      <c r="F318" t="s">
        <v>68</v>
      </c>
      <c r="G318">
        <v>13</v>
      </c>
      <c r="I318">
        <v>1</v>
      </c>
      <c r="J318" s="41">
        <v>42845</v>
      </c>
      <c r="K318" t="s">
        <v>69</v>
      </c>
      <c r="L318">
        <v>8.52</v>
      </c>
      <c r="M318">
        <v>4.26</v>
      </c>
      <c r="N318">
        <v>6.5</v>
      </c>
    </row>
    <row r="319" spans="1:14" x14ac:dyDescent="0.25">
      <c r="A319" t="s">
        <v>97</v>
      </c>
      <c r="B319" t="s">
        <v>98</v>
      </c>
      <c r="C319" t="s">
        <v>6</v>
      </c>
      <c r="E319">
        <v>0</v>
      </c>
      <c r="F319" t="s">
        <v>68</v>
      </c>
      <c r="G319">
        <v>5</v>
      </c>
      <c r="I319">
        <v>1</v>
      </c>
      <c r="J319" s="41">
        <v>42849</v>
      </c>
      <c r="K319" t="s">
        <v>69</v>
      </c>
      <c r="L319">
        <v>3.28</v>
      </c>
      <c r="M319">
        <v>1.64</v>
      </c>
      <c r="N319">
        <v>2.5</v>
      </c>
    </row>
    <row r="320" spans="1:14" x14ac:dyDescent="0.25">
      <c r="A320" t="s">
        <v>97</v>
      </c>
      <c r="B320" t="s">
        <v>98</v>
      </c>
      <c r="C320" t="s">
        <v>6</v>
      </c>
      <c r="E320">
        <v>0</v>
      </c>
      <c r="F320" t="s">
        <v>68</v>
      </c>
      <c r="G320">
        <v>10</v>
      </c>
      <c r="I320">
        <v>1</v>
      </c>
      <c r="J320" s="41">
        <v>42802</v>
      </c>
      <c r="K320" t="s">
        <v>69</v>
      </c>
      <c r="L320">
        <v>6.55</v>
      </c>
      <c r="M320">
        <v>3.28</v>
      </c>
      <c r="N320">
        <v>5</v>
      </c>
    </row>
    <row r="321" spans="1:14" x14ac:dyDescent="0.25">
      <c r="A321" t="s">
        <v>97</v>
      </c>
      <c r="B321" t="s">
        <v>98</v>
      </c>
      <c r="C321" t="s">
        <v>6</v>
      </c>
      <c r="E321">
        <v>0</v>
      </c>
      <c r="F321" t="s">
        <v>68</v>
      </c>
      <c r="G321">
        <v>20</v>
      </c>
      <c r="I321">
        <v>1</v>
      </c>
      <c r="J321" s="41">
        <v>42802</v>
      </c>
      <c r="K321" t="s">
        <v>69</v>
      </c>
      <c r="L321">
        <v>13.1</v>
      </c>
      <c r="M321">
        <v>6.55</v>
      </c>
      <c r="N321">
        <v>10</v>
      </c>
    </row>
    <row r="322" spans="1:14" x14ac:dyDescent="0.25">
      <c r="A322" t="s">
        <v>97</v>
      </c>
      <c r="B322" t="s">
        <v>98</v>
      </c>
      <c r="C322" t="s">
        <v>6</v>
      </c>
      <c r="E322">
        <v>0</v>
      </c>
      <c r="F322" t="s">
        <v>68</v>
      </c>
      <c r="G322">
        <v>25</v>
      </c>
      <c r="I322">
        <v>1</v>
      </c>
      <c r="J322" s="41">
        <v>42807</v>
      </c>
      <c r="K322" t="s">
        <v>69</v>
      </c>
      <c r="L322">
        <v>16.38</v>
      </c>
      <c r="M322">
        <v>8.19</v>
      </c>
      <c r="N322">
        <v>12.5</v>
      </c>
    </row>
    <row r="323" spans="1:14" x14ac:dyDescent="0.25">
      <c r="A323" t="s">
        <v>97</v>
      </c>
      <c r="B323" t="s">
        <v>98</v>
      </c>
      <c r="C323" t="s">
        <v>6</v>
      </c>
      <c r="E323">
        <v>0</v>
      </c>
      <c r="F323" t="s">
        <v>68</v>
      </c>
      <c r="G323">
        <v>20</v>
      </c>
      <c r="I323">
        <v>1</v>
      </c>
      <c r="J323" s="41">
        <v>42807</v>
      </c>
      <c r="K323" t="s">
        <v>69</v>
      </c>
      <c r="L323">
        <v>13.1</v>
      </c>
      <c r="M323">
        <v>6.55</v>
      </c>
      <c r="N323">
        <v>10</v>
      </c>
    </row>
    <row r="324" spans="1:14" x14ac:dyDescent="0.25">
      <c r="A324" t="s">
        <v>97</v>
      </c>
      <c r="B324" t="s">
        <v>98</v>
      </c>
      <c r="C324" t="s">
        <v>6</v>
      </c>
      <c r="E324">
        <v>0</v>
      </c>
      <c r="F324" t="s">
        <v>68</v>
      </c>
      <c r="G324">
        <v>20</v>
      </c>
      <c r="I324">
        <v>1</v>
      </c>
      <c r="J324" s="41">
        <v>42809</v>
      </c>
      <c r="K324" t="s">
        <v>69</v>
      </c>
      <c r="L324">
        <v>13.1</v>
      </c>
      <c r="M324">
        <v>6.55</v>
      </c>
      <c r="N324">
        <v>10</v>
      </c>
    </row>
    <row r="325" spans="1:14" x14ac:dyDescent="0.25">
      <c r="A325" t="s">
        <v>97</v>
      </c>
      <c r="B325" t="s">
        <v>98</v>
      </c>
      <c r="C325" t="s">
        <v>6</v>
      </c>
      <c r="E325">
        <v>0</v>
      </c>
      <c r="F325" t="s">
        <v>68</v>
      </c>
      <c r="G325">
        <v>60</v>
      </c>
      <c r="I325">
        <v>1</v>
      </c>
      <c r="J325" s="41">
        <v>42822</v>
      </c>
      <c r="K325" t="s">
        <v>69</v>
      </c>
      <c r="L325">
        <v>39.31</v>
      </c>
      <c r="M325">
        <v>19.66</v>
      </c>
      <c r="N325">
        <v>30</v>
      </c>
    </row>
    <row r="326" spans="1:14" x14ac:dyDescent="0.25">
      <c r="A326" t="s">
        <v>97</v>
      </c>
      <c r="B326" t="s">
        <v>98</v>
      </c>
      <c r="C326" t="s">
        <v>6</v>
      </c>
      <c r="E326">
        <v>0</v>
      </c>
      <c r="F326" t="s">
        <v>68</v>
      </c>
      <c r="G326">
        <v>10</v>
      </c>
      <c r="I326">
        <v>1</v>
      </c>
      <c r="J326" s="41">
        <v>42898</v>
      </c>
      <c r="K326" t="s">
        <v>69</v>
      </c>
      <c r="L326">
        <v>6.55</v>
      </c>
      <c r="M326">
        <v>3.28</v>
      </c>
      <c r="N326">
        <v>5</v>
      </c>
    </row>
    <row r="327" spans="1:14" x14ac:dyDescent="0.25">
      <c r="A327" t="s">
        <v>97</v>
      </c>
      <c r="B327" t="s">
        <v>98</v>
      </c>
      <c r="C327" t="s">
        <v>6</v>
      </c>
      <c r="E327">
        <v>0</v>
      </c>
      <c r="F327" t="s">
        <v>68</v>
      </c>
      <c r="G327">
        <v>30</v>
      </c>
      <c r="I327">
        <v>1</v>
      </c>
      <c r="J327" s="41">
        <v>42926</v>
      </c>
      <c r="K327" t="s">
        <v>69</v>
      </c>
      <c r="L327">
        <v>19.66</v>
      </c>
      <c r="M327">
        <v>9.83</v>
      </c>
      <c r="N327">
        <v>15</v>
      </c>
    </row>
    <row r="328" spans="1:14" x14ac:dyDescent="0.25">
      <c r="A328" t="s">
        <v>97</v>
      </c>
      <c r="B328" t="s">
        <v>98</v>
      </c>
      <c r="C328" t="s">
        <v>6</v>
      </c>
      <c r="E328">
        <v>0</v>
      </c>
      <c r="F328" t="s">
        <v>68</v>
      </c>
      <c r="G328">
        <v>40</v>
      </c>
      <c r="I328">
        <v>1</v>
      </c>
      <c r="J328" s="41">
        <v>42766</v>
      </c>
      <c r="K328" t="s">
        <v>69</v>
      </c>
      <c r="L328">
        <v>26.21</v>
      </c>
      <c r="M328">
        <v>13.1</v>
      </c>
      <c r="N328">
        <v>20</v>
      </c>
    </row>
    <row r="329" spans="1:14" x14ac:dyDescent="0.25">
      <c r="A329" t="s">
        <v>97</v>
      </c>
      <c r="B329" t="s">
        <v>98</v>
      </c>
      <c r="C329" t="s">
        <v>6</v>
      </c>
      <c r="E329">
        <v>0</v>
      </c>
      <c r="F329" t="s">
        <v>68</v>
      </c>
      <c r="G329">
        <v>10</v>
      </c>
      <c r="I329">
        <v>1</v>
      </c>
      <c r="J329" s="41">
        <v>43006</v>
      </c>
      <c r="K329" t="s">
        <v>69</v>
      </c>
      <c r="L329">
        <v>6.55</v>
      </c>
      <c r="M329">
        <v>3.28</v>
      </c>
      <c r="N329">
        <v>5</v>
      </c>
    </row>
    <row r="330" spans="1:14" x14ac:dyDescent="0.25">
      <c r="A330" t="s">
        <v>97</v>
      </c>
      <c r="B330" t="s">
        <v>98</v>
      </c>
      <c r="C330" t="s">
        <v>6</v>
      </c>
      <c r="E330">
        <v>0</v>
      </c>
      <c r="F330" t="s">
        <v>68</v>
      </c>
      <c r="G330">
        <v>19</v>
      </c>
      <c r="I330">
        <v>1</v>
      </c>
      <c r="J330" s="41">
        <v>43006</v>
      </c>
      <c r="K330" t="s">
        <v>69</v>
      </c>
      <c r="L330">
        <v>12.45</v>
      </c>
      <c r="M330">
        <v>6.22</v>
      </c>
      <c r="N330">
        <v>9.5</v>
      </c>
    </row>
    <row r="331" spans="1:14" x14ac:dyDescent="0.25">
      <c r="A331" t="s">
        <v>97</v>
      </c>
      <c r="B331" t="s">
        <v>98</v>
      </c>
      <c r="C331" t="s">
        <v>6</v>
      </c>
      <c r="E331">
        <v>0</v>
      </c>
      <c r="F331" t="s">
        <v>68</v>
      </c>
      <c r="G331">
        <v>10</v>
      </c>
      <c r="I331">
        <v>1</v>
      </c>
      <c r="J331" s="41">
        <v>43010</v>
      </c>
      <c r="K331" t="s">
        <v>69</v>
      </c>
      <c r="L331">
        <v>6.55</v>
      </c>
      <c r="M331">
        <v>3.28</v>
      </c>
      <c r="N331">
        <v>5</v>
      </c>
    </row>
    <row r="332" spans="1:14" x14ac:dyDescent="0.25">
      <c r="A332" t="s">
        <v>97</v>
      </c>
      <c r="B332" t="s">
        <v>98</v>
      </c>
      <c r="C332" t="s">
        <v>6</v>
      </c>
      <c r="E332">
        <v>0</v>
      </c>
      <c r="F332" t="s">
        <v>68</v>
      </c>
      <c r="G332">
        <v>45</v>
      </c>
      <c r="I332">
        <v>1</v>
      </c>
      <c r="J332" s="41">
        <v>42949</v>
      </c>
      <c r="K332" t="s">
        <v>69</v>
      </c>
      <c r="L332">
        <v>29.48</v>
      </c>
      <c r="M332">
        <v>14.74</v>
      </c>
      <c r="N332">
        <v>22.5</v>
      </c>
    </row>
    <row r="333" spans="1:14" x14ac:dyDescent="0.25">
      <c r="A333" t="s">
        <v>97</v>
      </c>
      <c r="B333" t="s">
        <v>98</v>
      </c>
      <c r="C333" t="s">
        <v>6</v>
      </c>
      <c r="E333">
        <v>0</v>
      </c>
      <c r="F333" t="s">
        <v>68</v>
      </c>
      <c r="G333">
        <v>30</v>
      </c>
      <c r="I333">
        <v>1</v>
      </c>
      <c r="J333" s="41">
        <v>42857</v>
      </c>
      <c r="K333" t="s">
        <v>69</v>
      </c>
      <c r="L333">
        <v>19.66</v>
      </c>
      <c r="M333">
        <v>9.83</v>
      </c>
      <c r="N333">
        <v>15</v>
      </c>
    </row>
    <row r="334" spans="1:14" x14ac:dyDescent="0.25">
      <c r="A334" t="s">
        <v>97</v>
      </c>
      <c r="B334" t="s">
        <v>98</v>
      </c>
      <c r="C334" t="s">
        <v>6</v>
      </c>
      <c r="E334">
        <v>0</v>
      </c>
      <c r="F334" t="s">
        <v>68</v>
      </c>
      <c r="G334">
        <v>10</v>
      </c>
      <c r="I334">
        <v>1</v>
      </c>
      <c r="J334" s="41">
        <v>42857</v>
      </c>
      <c r="K334" t="s">
        <v>69</v>
      </c>
      <c r="L334">
        <v>6.55</v>
      </c>
      <c r="M334">
        <v>3.28</v>
      </c>
      <c r="N334">
        <v>5</v>
      </c>
    </row>
    <row r="335" spans="1:14" x14ac:dyDescent="0.25">
      <c r="A335" t="s">
        <v>97</v>
      </c>
      <c r="B335" t="s">
        <v>98</v>
      </c>
      <c r="C335" t="s">
        <v>6</v>
      </c>
      <c r="E335">
        <v>0</v>
      </c>
      <c r="F335" t="s">
        <v>68</v>
      </c>
      <c r="G335">
        <v>10</v>
      </c>
      <c r="I335">
        <v>1</v>
      </c>
      <c r="J335" s="41">
        <v>42866</v>
      </c>
      <c r="K335" t="s">
        <v>69</v>
      </c>
      <c r="L335">
        <v>6.55</v>
      </c>
      <c r="M335">
        <v>3.28</v>
      </c>
      <c r="N335">
        <v>5</v>
      </c>
    </row>
    <row r="336" spans="1:14" x14ac:dyDescent="0.25">
      <c r="A336" t="s">
        <v>97</v>
      </c>
      <c r="B336" t="s">
        <v>98</v>
      </c>
      <c r="C336" t="s">
        <v>6</v>
      </c>
      <c r="E336">
        <v>0</v>
      </c>
      <c r="F336" t="s">
        <v>68</v>
      </c>
      <c r="G336">
        <v>40</v>
      </c>
      <c r="I336">
        <v>1</v>
      </c>
      <c r="J336" s="41">
        <v>42884</v>
      </c>
      <c r="K336" t="s">
        <v>69</v>
      </c>
      <c r="L336">
        <v>26.21</v>
      </c>
      <c r="M336">
        <v>13.1</v>
      </c>
      <c r="N336">
        <v>20</v>
      </c>
    </row>
    <row r="337" spans="1:14" x14ac:dyDescent="0.25">
      <c r="A337" t="s">
        <v>97</v>
      </c>
      <c r="B337" t="s">
        <v>98</v>
      </c>
      <c r="C337" t="s">
        <v>6</v>
      </c>
      <c r="E337">
        <v>0</v>
      </c>
      <c r="F337" t="s">
        <v>68</v>
      </c>
      <c r="G337">
        <v>10</v>
      </c>
      <c r="I337">
        <v>1</v>
      </c>
      <c r="J337" s="41">
        <v>43062</v>
      </c>
      <c r="K337" t="s">
        <v>69</v>
      </c>
      <c r="L337">
        <v>6.55</v>
      </c>
      <c r="M337">
        <v>3.28</v>
      </c>
      <c r="N337">
        <v>5</v>
      </c>
    </row>
    <row r="338" spans="1:14" x14ac:dyDescent="0.25">
      <c r="A338" t="s">
        <v>97</v>
      </c>
      <c r="B338" t="s">
        <v>98</v>
      </c>
      <c r="C338" t="s">
        <v>6</v>
      </c>
      <c r="E338">
        <v>0</v>
      </c>
      <c r="F338" t="s">
        <v>68</v>
      </c>
      <c r="G338">
        <v>12</v>
      </c>
      <c r="I338">
        <v>1</v>
      </c>
      <c r="J338" s="41">
        <v>42891</v>
      </c>
      <c r="K338" t="s">
        <v>69</v>
      </c>
      <c r="L338">
        <v>7.86</v>
      </c>
      <c r="M338">
        <v>3.93</v>
      </c>
      <c r="N338">
        <v>6</v>
      </c>
    </row>
    <row r="339" spans="1:14" x14ac:dyDescent="0.25">
      <c r="A339" t="s">
        <v>97</v>
      </c>
      <c r="B339" t="s">
        <v>98</v>
      </c>
      <c r="C339" t="s">
        <v>6</v>
      </c>
      <c r="E339">
        <v>0</v>
      </c>
      <c r="F339" t="s">
        <v>68</v>
      </c>
      <c r="G339">
        <v>10</v>
      </c>
      <c r="I339">
        <v>1</v>
      </c>
      <c r="J339" s="41">
        <v>42758</v>
      </c>
      <c r="K339" t="s">
        <v>69</v>
      </c>
      <c r="L339">
        <v>6.55</v>
      </c>
      <c r="M339">
        <v>3.28</v>
      </c>
      <c r="N339">
        <v>5</v>
      </c>
    </row>
    <row r="340" spans="1:14" x14ac:dyDescent="0.25">
      <c r="A340" t="s">
        <v>97</v>
      </c>
      <c r="B340" t="s">
        <v>98</v>
      </c>
      <c r="C340" t="s">
        <v>6</v>
      </c>
      <c r="E340">
        <v>0</v>
      </c>
      <c r="F340" t="s">
        <v>68</v>
      </c>
      <c r="G340">
        <v>20</v>
      </c>
      <c r="I340">
        <v>1</v>
      </c>
      <c r="J340" s="41">
        <v>42759</v>
      </c>
      <c r="K340" t="s">
        <v>69</v>
      </c>
      <c r="L340">
        <v>13.1</v>
      </c>
      <c r="M340">
        <v>6.55</v>
      </c>
      <c r="N340">
        <v>10</v>
      </c>
    </row>
    <row r="341" spans="1:14" x14ac:dyDescent="0.25">
      <c r="A341" t="s">
        <v>97</v>
      </c>
      <c r="B341" t="s">
        <v>98</v>
      </c>
      <c r="C341" t="s">
        <v>6</v>
      </c>
      <c r="E341">
        <v>0</v>
      </c>
      <c r="F341" t="s">
        <v>68</v>
      </c>
      <c r="G341">
        <v>11</v>
      </c>
      <c r="I341">
        <v>1</v>
      </c>
      <c r="J341" s="41">
        <v>42989</v>
      </c>
      <c r="K341" t="s">
        <v>69</v>
      </c>
      <c r="L341">
        <v>7.21</v>
      </c>
      <c r="M341">
        <v>3.6</v>
      </c>
      <c r="N341">
        <v>5.5</v>
      </c>
    </row>
    <row r="342" spans="1:14" x14ac:dyDescent="0.25">
      <c r="A342" t="s">
        <v>97</v>
      </c>
      <c r="B342" t="s">
        <v>98</v>
      </c>
      <c r="C342" t="s">
        <v>6</v>
      </c>
      <c r="E342">
        <v>0</v>
      </c>
      <c r="F342" t="s">
        <v>68</v>
      </c>
      <c r="G342">
        <v>20</v>
      </c>
      <c r="I342">
        <v>1</v>
      </c>
      <c r="J342" s="41">
        <v>42996</v>
      </c>
      <c r="K342" t="s">
        <v>69</v>
      </c>
      <c r="L342">
        <v>13.1</v>
      </c>
      <c r="M342">
        <v>6.55</v>
      </c>
      <c r="N342">
        <v>10</v>
      </c>
    </row>
    <row r="343" spans="1:14" x14ac:dyDescent="0.25">
      <c r="A343" t="s">
        <v>97</v>
      </c>
      <c r="B343" t="s">
        <v>98</v>
      </c>
      <c r="C343" t="s">
        <v>6</v>
      </c>
      <c r="E343">
        <v>0</v>
      </c>
      <c r="F343" t="s">
        <v>68</v>
      </c>
      <c r="G343">
        <v>20</v>
      </c>
      <c r="I343">
        <v>1</v>
      </c>
      <c r="J343" s="41">
        <v>43049</v>
      </c>
      <c r="K343" t="s">
        <v>69</v>
      </c>
      <c r="L343">
        <v>13.1</v>
      </c>
      <c r="M343">
        <v>6.55</v>
      </c>
      <c r="N343">
        <v>10</v>
      </c>
    </row>
    <row r="344" spans="1:14" x14ac:dyDescent="0.25">
      <c r="A344" t="s">
        <v>97</v>
      </c>
      <c r="B344" t="s">
        <v>98</v>
      </c>
      <c r="C344" t="s">
        <v>6</v>
      </c>
      <c r="E344">
        <v>0</v>
      </c>
      <c r="F344" t="s">
        <v>68</v>
      </c>
      <c r="G344">
        <v>20</v>
      </c>
      <c r="I344">
        <v>1</v>
      </c>
      <c r="J344" s="41">
        <v>43052</v>
      </c>
      <c r="K344" t="s">
        <v>69</v>
      </c>
      <c r="L344">
        <v>13.1</v>
      </c>
      <c r="M344">
        <v>6.55</v>
      </c>
      <c r="N344">
        <v>10</v>
      </c>
    </row>
    <row r="345" spans="1:14" x14ac:dyDescent="0.25">
      <c r="A345" t="s">
        <v>97</v>
      </c>
      <c r="B345" t="s">
        <v>98</v>
      </c>
      <c r="C345" t="s">
        <v>6</v>
      </c>
      <c r="E345">
        <v>0</v>
      </c>
      <c r="F345" t="s">
        <v>68</v>
      </c>
      <c r="G345">
        <v>26</v>
      </c>
      <c r="I345">
        <v>1</v>
      </c>
      <c r="J345" s="41">
        <v>43031</v>
      </c>
      <c r="K345" t="s">
        <v>69</v>
      </c>
      <c r="L345">
        <v>17.04</v>
      </c>
      <c r="M345">
        <v>8.52</v>
      </c>
      <c r="N345">
        <v>13</v>
      </c>
    </row>
    <row r="346" spans="1:14" x14ac:dyDescent="0.25">
      <c r="A346" t="s">
        <v>97</v>
      </c>
      <c r="B346" t="s">
        <v>98</v>
      </c>
      <c r="C346" t="s">
        <v>6</v>
      </c>
      <c r="E346">
        <v>0</v>
      </c>
      <c r="F346" t="s">
        <v>68</v>
      </c>
      <c r="G346">
        <v>20</v>
      </c>
      <c r="I346">
        <v>1</v>
      </c>
      <c r="J346" s="41">
        <v>43042</v>
      </c>
      <c r="K346" t="s">
        <v>69</v>
      </c>
      <c r="L346">
        <v>13.1</v>
      </c>
      <c r="M346">
        <v>6.55</v>
      </c>
      <c r="N346">
        <v>10</v>
      </c>
    </row>
    <row r="347" spans="1:14" x14ac:dyDescent="0.25">
      <c r="A347" t="s">
        <v>97</v>
      </c>
      <c r="B347" t="s">
        <v>98</v>
      </c>
      <c r="C347" t="s">
        <v>6</v>
      </c>
      <c r="E347">
        <v>0</v>
      </c>
      <c r="F347" t="s">
        <v>68</v>
      </c>
      <c r="G347">
        <v>30</v>
      </c>
      <c r="I347">
        <v>1</v>
      </c>
      <c r="J347" s="41">
        <v>43063</v>
      </c>
      <c r="K347" t="s">
        <v>69</v>
      </c>
      <c r="L347">
        <v>19.66</v>
      </c>
      <c r="M347">
        <v>9.83</v>
      </c>
      <c r="N347">
        <v>15</v>
      </c>
    </row>
    <row r="348" spans="1:14" x14ac:dyDescent="0.25">
      <c r="A348" t="s">
        <v>97</v>
      </c>
      <c r="B348" t="s">
        <v>98</v>
      </c>
      <c r="C348" t="s">
        <v>6</v>
      </c>
      <c r="E348">
        <v>0</v>
      </c>
      <c r="F348" t="s">
        <v>68</v>
      </c>
      <c r="G348">
        <v>20</v>
      </c>
      <c r="I348">
        <v>1</v>
      </c>
      <c r="J348" s="41">
        <v>43066</v>
      </c>
      <c r="K348" t="s">
        <v>69</v>
      </c>
      <c r="L348">
        <v>13.1</v>
      </c>
      <c r="M348">
        <v>6.55</v>
      </c>
      <c r="N348">
        <v>10</v>
      </c>
    </row>
    <row r="349" spans="1:14" x14ac:dyDescent="0.25">
      <c r="A349" t="s">
        <v>97</v>
      </c>
      <c r="B349" t="s">
        <v>98</v>
      </c>
      <c r="C349" t="s">
        <v>6</v>
      </c>
      <c r="E349">
        <v>0</v>
      </c>
      <c r="F349" t="s">
        <v>68</v>
      </c>
      <c r="G349">
        <v>20</v>
      </c>
      <c r="I349">
        <v>1</v>
      </c>
      <c r="J349" s="41">
        <v>43055</v>
      </c>
      <c r="K349" t="s">
        <v>69</v>
      </c>
      <c r="L349">
        <v>13.1</v>
      </c>
      <c r="M349">
        <v>6.55</v>
      </c>
      <c r="N349">
        <v>10</v>
      </c>
    </row>
    <row r="350" spans="1:14" x14ac:dyDescent="0.25">
      <c r="A350" t="s">
        <v>97</v>
      </c>
      <c r="B350" t="s">
        <v>98</v>
      </c>
      <c r="C350" t="s">
        <v>6</v>
      </c>
      <c r="E350">
        <v>0</v>
      </c>
      <c r="F350" t="s">
        <v>68</v>
      </c>
      <c r="G350">
        <v>6</v>
      </c>
      <c r="I350">
        <v>1</v>
      </c>
      <c r="J350" s="41">
        <v>42976</v>
      </c>
      <c r="K350" t="s">
        <v>69</v>
      </c>
      <c r="L350">
        <v>3.93</v>
      </c>
      <c r="M350">
        <v>1.97</v>
      </c>
      <c r="N350">
        <v>3</v>
      </c>
    </row>
    <row r="351" spans="1:14" x14ac:dyDescent="0.25">
      <c r="A351" t="s">
        <v>97</v>
      </c>
      <c r="B351" t="s">
        <v>98</v>
      </c>
      <c r="C351" t="s">
        <v>6</v>
      </c>
      <c r="E351">
        <v>0</v>
      </c>
      <c r="F351" t="s">
        <v>68</v>
      </c>
      <c r="G351">
        <v>20</v>
      </c>
      <c r="I351">
        <v>1</v>
      </c>
      <c r="J351" s="41">
        <v>42983</v>
      </c>
      <c r="K351" t="s">
        <v>69</v>
      </c>
      <c r="L351">
        <v>13.1</v>
      </c>
      <c r="M351">
        <v>6.55</v>
      </c>
      <c r="N351">
        <v>10</v>
      </c>
    </row>
    <row r="352" spans="1:14" x14ac:dyDescent="0.25">
      <c r="A352" t="s">
        <v>97</v>
      </c>
      <c r="B352" t="s">
        <v>98</v>
      </c>
      <c r="C352" t="s">
        <v>6</v>
      </c>
      <c r="E352">
        <v>0</v>
      </c>
      <c r="F352" t="s">
        <v>68</v>
      </c>
      <c r="G352">
        <v>10</v>
      </c>
      <c r="I352">
        <v>1</v>
      </c>
      <c r="J352" s="41">
        <v>42950</v>
      </c>
      <c r="K352" t="s">
        <v>69</v>
      </c>
      <c r="L352">
        <v>6.55</v>
      </c>
      <c r="M352">
        <v>3.28</v>
      </c>
      <c r="N352">
        <v>5</v>
      </c>
    </row>
    <row r="353" spans="1:14" x14ac:dyDescent="0.25">
      <c r="A353" t="s">
        <v>97</v>
      </c>
      <c r="B353" t="s">
        <v>98</v>
      </c>
      <c r="C353" t="s">
        <v>6</v>
      </c>
      <c r="E353">
        <v>0</v>
      </c>
      <c r="F353" t="s">
        <v>68</v>
      </c>
      <c r="G353">
        <v>10</v>
      </c>
      <c r="I353">
        <v>1</v>
      </c>
      <c r="J353" s="41">
        <v>43087</v>
      </c>
      <c r="K353" t="s">
        <v>69</v>
      </c>
      <c r="L353">
        <v>6.55</v>
      </c>
      <c r="M353">
        <v>3.28</v>
      </c>
      <c r="N353">
        <v>5</v>
      </c>
    </row>
    <row r="354" spans="1:14" x14ac:dyDescent="0.25">
      <c r="A354" t="s">
        <v>97</v>
      </c>
      <c r="B354" t="s">
        <v>98</v>
      </c>
      <c r="C354" t="s">
        <v>6</v>
      </c>
      <c r="E354">
        <v>0</v>
      </c>
      <c r="F354" t="s">
        <v>68</v>
      </c>
      <c r="G354">
        <v>20</v>
      </c>
      <c r="I354">
        <v>1</v>
      </c>
      <c r="J354" s="41">
        <v>42975</v>
      </c>
      <c r="K354" t="s">
        <v>69</v>
      </c>
      <c r="L354">
        <v>13.1</v>
      </c>
      <c r="M354">
        <v>6.55</v>
      </c>
      <c r="N354">
        <v>10</v>
      </c>
    </row>
    <row r="355" spans="1:14" x14ac:dyDescent="0.25">
      <c r="A355" t="s">
        <v>97</v>
      </c>
      <c r="B355" t="s">
        <v>98</v>
      </c>
      <c r="C355" t="s">
        <v>6</v>
      </c>
      <c r="E355">
        <v>0</v>
      </c>
      <c r="F355" t="s">
        <v>68</v>
      </c>
      <c r="G355">
        <v>20</v>
      </c>
      <c r="I355">
        <v>1</v>
      </c>
      <c r="J355" s="41">
        <v>42744</v>
      </c>
      <c r="K355" t="s">
        <v>69</v>
      </c>
      <c r="L355">
        <v>13.1</v>
      </c>
      <c r="M355">
        <v>6.55</v>
      </c>
      <c r="N355">
        <v>10</v>
      </c>
    </row>
    <row r="356" spans="1:14" x14ac:dyDescent="0.25">
      <c r="A356" t="s">
        <v>97</v>
      </c>
      <c r="B356" t="s">
        <v>98</v>
      </c>
      <c r="C356" t="s">
        <v>6</v>
      </c>
      <c r="E356">
        <v>0</v>
      </c>
      <c r="F356" t="s">
        <v>68</v>
      </c>
      <c r="G356">
        <v>5</v>
      </c>
      <c r="I356">
        <v>1</v>
      </c>
      <c r="J356" s="41">
        <v>42961</v>
      </c>
      <c r="K356" t="s">
        <v>69</v>
      </c>
      <c r="L356">
        <v>3.28</v>
      </c>
      <c r="M356">
        <v>1.64</v>
      </c>
      <c r="N356">
        <v>2.5</v>
      </c>
    </row>
    <row r="357" spans="1:14" x14ac:dyDescent="0.25">
      <c r="A357" t="s">
        <v>97</v>
      </c>
      <c r="B357" t="s">
        <v>98</v>
      </c>
      <c r="C357" t="s">
        <v>6</v>
      </c>
      <c r="E357">
        <v>0</v>
      </c>
      <c r="F357" t="s">
        <v>68</v>
      </c>
      <c r="G357">
        <v>20</v>
      </c>
      <c r="I357">
        <v>1</v>
      </c>
      <c r="J357" s="41">
        <v>42989</v>
      </c>
      <c r="K357" t="s">
        <v>69</v>
      </c>
      <c r="L357">
        <v>13.1</v>
      </c>
      <c r="M357">
        <v>6.55</v>
      </c>
      <c r="N357">
        <v>10</v>
      </c>
    </row>
    <row r="358" spans="1:14" x14ac:dyDescent="0.25">
      <c r="A358" t="s">
        <v>97</v>
      </c>
      <c r="B358" t="s">
        <v>98</v>
      </c>
      <c r="C358" t="s">
        <v>6</v>
      </c>
      <c r="E358">
        <v>0</v>
      </c>
      <c r="F358" t="s">
        <v>68</v>
      </c>
      <c r="G358">
        <v>10</v>
      </c>
      <c r="I358">
        <v>1</v>
      </c>
      <c r="J358" s="41">
        <v>42754</v>
      </c>
      <c r="K358" t="s">
        <v>69</v>
      </c>
      <c r="L358">
        <v>6.55</v>
      </c>
      <c r="M358">
        <v>3.28</v>
      </c>
      <c r="N358">
        <v>5</v>
      </c>
    </row>
    <row r="359" spans="1:14" x14ac:dyDescent="0.25">
      <c r="A359" t="s">
        <v>97</v>
      </c>
      <c r="B359" t="s">
        <v>98</v>
      </c>
      <c r="C359" t="s">
        <v>6</v>
      </c>
      <c r="E359">
        <v>0</v>
      </c>
      <c r="F359" t="s">
        <v>68</v>
      </c>
      <c r="G359">
        <v>20</v>
      </c>
      <c r="I359">
        <v>1</v>
      </c>
      <c r="J359" s="41">
        <v>42978</v>
      </c>
      <c r="K359" t="s">
        <v>69</v>
      </c>
      <c r="L359">
        <v>13.1</v>
      </c>
      <c r="M359">
        <v>6.55</v>
      </c>
      <c r="N359">
        <v>10</v>
      </c>
    </row>
    <row r="360" spans="1:14" x14ac:dyDescent="0.25">
      <c r="A360" t="s">
        <v>99</v>
      </c>
      <c r="B360" t="s">
        <v>98</v>
      </c>
      <c r="C360" t="s">
        <v>6</v>
      </c>
      <c r="E360">
        <v>1</v>
      </c>
      <c r="F360" t="s">
        <v>68</v>
      </c>
      <c r="G360">
        <v>20</v>
      </c>
      <c r="I360">
        <v>1</v>
      </c>
      <c r="J360" s="41">
        <v>42828</v>
      </c>
      <c r="K360" t="s">
        <v>69</v>
      </c>
      <c r="L360">
        <v>29.12</v>
      </c>
      <c r="M360">
        <v>14.56</v>
      </c>
      <c r="N360">
        <v>10</v>
      </c>
    </row>
    <row r="361" spans="1:14" x14ac:dyDescent="0.25">
      <c r="A361" t="s">
        <v>99</v>
      </c>
      <c r="B361" t="s">
        <v>98</v>
      </c>
      <c r="C361" t="s">
        <v>6</v>
      </c>
      <c r="E361">
        <v>1</v>
      </c>
      <c r="F361" t="s">
        <v>68</v>
      </c>
      <c r="G361">
        <v>10</v>
      </c>
      <c r="I361">
        <v>1</v>
      </c>
      <c r="J361" s="41">
        <v>42824</v>
      </c>
      <c r="K361" t="s">
        <v>69</v>
      </c>
      <c r="L361">
        <v>14.56</v>
      </c>
      <c r="M361">
        <v>7.28</v>
      </c>
      <c r="N361">
        <v>5</v>
      </c>
    </row>
    <row r="362" spans="1:14" x14ac:dyDescent="0.25">
      <c r="A362" t="s">
        <v>99</v>
      </c>
      <c r="B362" t="s">
        <v>98</v>
      </c>
      <c r="C362" t="s">
        <v>6</v>
      </c>
      <c r="E362">
        <v>1</v>
      </c>
      <c r="F362" t="s">
        <v>68</v>
      </c>
      <c r="G362">
        <v>16</v>
      </c>
      <c r="I362">
        <v>1</v>
      </c>
      <c r="J362" s="41">
        <v>42828</v>
      </c>
      <c r="K362" t="s">
        <v>69</v>
      </c>
      <c r="L362">
        <v>23.3</v>
      </c>
      <c r="M362">
        <v>11.65</v>
      </c>
      <c r="N362">
        <v>8</v>
      </c>
    </row>
    <row r="363" spans="1:14" x14ac:dyDescent="0.25">
      <c r="A363" t="s">
        <v>99</v>
      </c>
      <c r="B363" t="s">
        <v>98</v>
      </c>
      <c r="C363" t="s">
        <v>6</v>
      </c>
      <c r="E363">
        <v>1</v>
      </c>
      <c r="F363" t="s">
        <v>68</v>
      </c>
      <c r="G363">
        <v>10</v>
      </c>
      <c r="I363">
        <v>1</v>
      </c>
      <c r="J363" s="41">
        <v>42933</v>
      </c>
      <c r="K363" t="s">
        <v>69</v>
      </c>
      <c r="L363">
        <v>14.56</v>
      </c>
      <c r="M363">
        <v>7.28</v>
      </c>
      <c r="N363">
        <v>5</v>
      </c>
    </row>
    <row r="364" spans="1:14" x14ac:dyDescent="0.25">
      <c r="A364" t="s">
        <v>99</v>
      </c>
      <c r="B364" t="s">
        <v>98</v>
      </c>
      <c r="C364" t="s">
        <v>6</v>
      </c>
      <c r="E364">
        <v>1</v>
      </c>
      <c r="F364" t="s">
        <v>68</v>
      </c>
      <c r="G364">
        <v>15</v>
      </c>
      <c r="I364">
        <v>1</v>
      </c>
      <c r="J364" s="41">
        <v>42744</v>
      </c>
      <c r="K364" t="s">
        <v>69</v>
      </c>
      <c r="L364">
        <v>21.84</v>
      </c>
      <c r="M364">
        <v>10.92</v>
      </c>
      <c r="N364">
        <v>7.5</v>
      </c>
    </row>
    <row r="365" spans="1:14" x14ac:dyDescent="0.25">
      <c r="A365" t="s">
        <v>99</v>
      </c>
      <c r="B365" t="s">
        <v>98</v>
      </c>
      <c r="C365" t="s">
        <v>6</v>
      </c>
      <c r="E365">
        <v>1</v>
      </c>
      <c r="F365" t="s">
        <v>68</v>
      </c>
      <c r="G365">
        <v>20</v>
      </c>
      <c r="I365">
        <v>1</v>
      </c>
      <c r="J365" s="41">
        <v>42929</v>
      </c>
      <c r="K365" t="s">
        <v>69</v>
      </c>
      <c r="L365">
        <v>29.12</v>
      </c>
      <c r="M365">
        <v>14.56</v>
      </c>
      <c r="N365">
        <v>10</v>
      </c>
    </row>
    <row r="366" spans="1:14" x14ac:dyDescent="0.25">
      <c r="A366" t="s">
        <v>99</v>
      </c>
      <c r="B366" t="s">
        <v>98</v>
      </c>
      <c r="C366" t="s">
        <v>6</v>
      </c>
      <c r="E366">
        <v>1</v>
      </c>
      <c r="F366" t="s">
        <v>68</v>
      </c>
      <c r="G366">
        <v>20</v>
      </c>
      <c r="I366">
        <v>1</v>
      </c>
      <c r="J366" s="41">
        <v>42926</v>
      </c>
      <c r="K366" t="s">
        <v>69</v>
      </c>
      <c r="L366">
        <v>29.12</v>
      </c>
      <c r="M366">
        <v>14.56</v>
      </c>
      <c r="N366">
        <v>10</v>
      </c>
    </row>
    <row r="367" spans="1:14" x14ac:dyDescent="0.25">
      <c r="A367" t="s">
        <v>99</v>
      </c>
      <c r="B367" t="s">
        <v>98</v>
      </c>
      <c r="C367" t="s">
        <v>6</v>
      </c>
      <c r="E367">
        <v>1</v>
      </c>
      <c r="F367" t="s">
        <v>68</v>
      </c>
      <c r="G367">
        <v>20</v>
      </c>
      <c r="I367">
        <v>1</v>
      </c>
      <c r="J367" s="41">
        <v>42810</v>
      </c>
      <c r="K367" t="s">
        <v>69</v>
      </c>
      <c r="L367">
        <v>29.12</v>
      </c>
      <c r="M367">
        <v>14.56</v>
      </c>
      <c r="N367">
        <v>10</v>
      </c>
    </row>
    <row r="368" spans="1:14" x14ac:dyDescent="0.25">
      <c r="A368" t="s">
        <v>99</v>
      </c>
      <c r="B368" t="s">
        <v>98</v>
      </c>
      <c r="C368" t="s">
        <v>6</v>
      </c>
      <c r="E368">
        <v>1</v>
      </c>
      <c r="F368" t="s">
        <v>68</v>
      </c>
      <c r="G368">
        <v>10</v>
      </c>
      <c r="I368">
        <v>1</v>
      </c>
      <c r="J368" s="41">
        <v>42738</v>
      </c>
      <c r="K368" t="s">
        <v>69</v>
      </c>
      <c r="L368">
        <v>14.56</v>
      </c>
      <c r="M368">
        <v>7.28</v>
      </c>
      <c r="N368">
        <v>5</v>
      </c>
    </row>
    <row r="369" spans="1:14" x14ac:dyDescent="0.25">
      <c r="A369" t="s">
        <v>99</v>
      </c>
      <c r="B369" t="s">
        <v>98</v>
      </c>
      <c r="C369" t="s">
        <v>6</v>
      </c>
      <c r="E369">
        <v>1</v>
      </c>
      <c r="F369" t="s">
        <v>68</v>
      </c>
      <c r="G369">
        <v>20</v>
      </c>
      <c r="I369">
        <v>1</v>
      </c>
      <c r="J369" s="41">
        <v>42964</v>
      </c>
      <c r="K369" t="s">
        <v>69</v>
      </c>
      <c r="L369">
        <v>29.12</v>
      </c>
      <c r="M369">
        <v>14.56</v>
      </c>
      <c r="N369">
        <v>10</v>
      </c>
    </row>
    <row r="370" spans="1:14" x14ac:dyDescent="0.25">
      <c r="A370" t="s">
        <v>99</v>
      </c>
      <c r="B370" t="s">
        <v>98</v>
      </c>
      <c r="C370" t="s">
        <v>6</v>
      </c>
      <c r="E370">
        <v>1</v>
      </c>
      <c r="F370" t="s">
        <v>68</v>
      </c>
      <c r="G370">
        <v>20</v>
      </c>
      <c r="I370">
        <v>1</v>
      </c>
      <c r="J370" s="41">
        <v>42929</v>
      </c>
      <c r="K370" t="s">
        <v>69</v>
      </c>
      <c r="L370">
        <v>29.12</v>
      </c>
      <c r="M370">
        <v>14.56</v>
      </c>
      <c r="N370">
        <v>10</v>
      </c>
    </row>
    <row r="371" spans="1:14" x14ac:dyDescent="0.25">
      <c r="A371" t="s">
        <v>99</v>
      </c>
      <c r="B371" t="s">
        <v>98</v>
      </c>
      <c r="C371" t="s">
        <v>6</v>
      </c>
      <c r="E371">
        <v>1</v>
      </c>
      <c r="F371" t="s">
        <v>68</v>
      </c>
      <c r="G371">
        <v>10</v>
      </c>
      <c r="I371">
        <v>1</v>
      </c>
      <c r="J371" s="41">
        <v>42926</v>
      </c>
      <c r="K371" t="s">
        <v>69</v>
      </c>
      <c r="L371">
        <v>14.56</v>
      </c>
      <c r="M371">
        <v>7.28</v>
      </c>
      <c r="N371">
        <v>5</v>
      </c>
    </row>
    <row r="372" spans="1:14" x14ac:dyDescent="0.25">
      <c r="A372" t="s">
        <v>99</v>
      </c>
      <c r="B372" t="s">
        <v>98</v>
      </c>
      <c r="C372" t="s">
        <v>6</v>
      </c>
      <c r="E372">
        <v>1</v>
      </c>
      <c r="F372" t="s">
        <v>68</v>
      </c>
      <c r="G372">
        <v>10</v>
      </c>
      <c r="I372">
        <v>1</v>
      </c>
      <c r="J372" s="41">
        <v>42830</v>
      </c>
      <c r="K372" t="s">
        <v>69</v>
      </c>
      <c r="L372">
        <v>14.56</v>
      </c>
      <c r="M372">
        <v>7.28</v>
      </c>
      <c r="N372">
        <v>5</v>
      </c>
    </row>
    <row r="373" spans="1:14" x14ac:dyDescent="0.25">
      <c r="A373" t="s">
        <v>99</v>
      </c>
      <c r="B373" t="s">
        <v>98</v>
      </c>
      <c r="C373" t="s">
        <v>6</v>
      </c>
      <c r="E373">
        <v>1</v>
      </c>
      <c r="F373" t="s">
        <v>68</v>
      </c>
      <c r="G373">
        <v>26</v>
      </c>
      <c r="I373">
        <v>1</v>
      </c>
      <c r="J373" s="41">
        <v>42936</v>
      </c>
      <c r="K373" t="s">
        <v>69</v>
      </c>
      <c r="L373">
        <v>37.86</v>
      </c>
      <c r="M373">
        <v>18.93</v>
      </c>
      <c r="N373">
        <v>13</v>
      </c>
    </row>
    <row r="374" spans="1:14" x14ac:dyDescent="0.25">
      <c r="A374" t="s">
        <v>99</v>
      </c>
      <c r="B374" t="s">
        <v>98</v>
      </c>
      <c r="C374" t="s">
        <v>6</v>
      </c>
      <c r="E374">
        <v>1</v>
      </c>
      <c r="F374" t="s">
        <v>68</v>
      </c>
      <c r="G374">
        <v>20</v>
      </c>
      <c r="I374">
        <v>1</v>
      </c>
      <c r="J374" s="41">
        <v>42964</v>
      </c>
      <c r="K374" t="s">
        <v>69</v>
      </c>
      <c r="L374">
        <v>29.12</v>
      </c>
      <c r="M374">
        <v>14.56</v>
      </c>
      <c r="N374">
        <v>10</v>
      </c>
    </row>
    <row r="375" spans="1:14" x14ac:dyDescent="0.25">
      <c r="A375" t="s">
        <v>99</v>
      </c>
      <c r="B375" t="s">
        <v>98</v>
      </c>
      <c r="C375" t="s">
        <v>6</v>
      </c>
      <c r="E375">
        <v>1</v>
      </c>
      <c r="F375" t="s">
        <v>68</v>
      </c>
      <c r="G375">
        <v>10</v>
      </c>
      <c r="I375">
        <v>1</v>
      </c>
      <c r="J375" s="41">
        <v>42968</v>
      </c>
      <c r="K375" t="s">
        <v>69</v>
      </c>
      <c r="L375">
        <v>14.56</v>
      </c>
      <c r="M375">
        <v>7.28</v>
      </c>
      <c r="N375">
        <v>5</v>
      </c>
    </row>
    <row r="376" spans="1:14" x14ac:dyDescent="0.25">
      <c r="A376" t="s">
        <v>99</v>
      </c>
      <c r="B376" t="s">
        <v>98</v>
      </c>
      <c r="C376" t="s">
        <v>6</v>
      </c>
      <c r="E376">
        <v>1</v>
      </c>
      <c r="F376" t="s">
        <v>68</v>
      </c>
      <c r="G376">
        <v>10</v>
      </c>
      <c r="I376">
        <v>1</v>
      </c>
      <c r="J376" s="41">
        <v>42947</v>
      </c>
      <c r="K376" t="s">
        <v>69</v>
      </c>
      <c r="L376">
        <v>14.56</v>
      </c>
      <c r="M376">
        <v>7.28</v>
      </c>
      <c r="N376">
        <v>5</v>
      </c>
    </row>
    <row r="377" spans="1:14" x14ac:dyDescent="0.25">
      <c r="A377" t="s">
        <v>99</v>
      </c>
      <c r="B377" t="s">
        <v>98</v>
      </c>
      <c r="C377" t="s">
        <v>6</v>
      </c>
      <c r="E377">
        <v>1</v>
      </c>
      <c r="F377" t="s">
        <v>68</v>
      </c>
      <c r="G377">
        <v>18</v>
      </c>
      <c r="I377">
        <v>1</v>
      </c>
      <c r="J377" s="41">
        <v>42947</v>
      </c>
      <c r="K377" t="s">
        <v>69</v>
      </c>
      <c r="L377">
        <v>26.21</v>
      </c>
      <c r="M377">
        <v>13.1</v>
      </c>
      <c r="N377">
        <v>9</v>
      </c>
    </row>
    <row r="378" spans="1:14" x14ac:dyDescent="0.25">
      <c r="A378" t="s">
        <v>99</v>
      </c>
      <c r="B378" t="s">
        <v>98</v>
      </c>
      <c r="C378" t="s">
        <v>6</v>
      </c>
      <c r="E378">
        <v>1</v>
      </c>
      <c r="F378" t="s">
        <v>68</v>
      </c>
      <c r="G378">
        <v>20</v>
      </c>
      <c r="I378">
        <v>1</v>
      </c>
      <c r="J378" s="41">
        <v>42940</v>
      </c>
      <c r="K378" t="s">
        <v>69</v>
      </c>
      <c r="L378">
        <v>29.12</v>
      </c>
      <c r="M378">
        <v>14.56</v>
      </c>
      <c r="N378">
        <v>10</v>
      </c>
    </row>
    <row r="379" spans="1:14" x14ac:dyDescent="0.25">
      <c r="A379" t="s">
        <v>99</v>
      </c>
      <c r="B379" t="s">
        <v>98</v>
      </c>
      <c r="C379" t="s">
        <v>6</v>
      </c>
      <c r="E379">
        <v>1</v>
      </c>
      <c r="F379" t="s">
        <v>68</v>
      </c>
      <c r="G379">
        <v>10</v>
      </c>
      <c r="I379">
        <v>1</v>
      </c>
      <c r="J379" s="41">
        <v>42943</v>
      </c>
      <c r="K379" t="s">
        <v>69</v>
      </c>
      <c r="L379">
        <v>14.56</v>
      </c>
      <c r="M379">
        <v>7.28</v>
      </c>
      <c r="N379">
        <v>5</v>
      </c>
    </row>
    <row r="380" spans="1:14" x14ac:dyDescent="0.25">
      <c r="A380" t="s">
        <v>99</v>
      </c>
      <c r="B380" t="s">
        <v>98</v>
      </c>
      <c r="C380" t="s">
        <v>6</v>
      </c>
      <c r="E380">
        <v>1</v>
      </c>
      <c r="F380" t="s">
        <v>68</v>
      </c>
      <c r="G380">
        <v>10</v>
      </c>
      <c r="I380">
        <v>1</v>
      </c>
      <c r="J380" s="41">
        <v>42822</v>
      </c>
      <c r="K380" t="s">
        <v>69</v>
      </c>
      <c r="L380">
        <v>14.56</v>
      </c>
      <c r="M380">
        <v>7.28</v>
      </c>
      <c r="N380">
        <v>5</v>
      </c>
    </row>
    <row r="381" spans="1:14" x14ac:dyDescent="0.25">
      <c r="A381" t="s">
        <v>99</v>
      </c>
      <c r="B381" t="s">
        <v>98</v>
      </c>
      <c r="C381" t="s">
        <v>6</v>
      </c>
      <c r="E381">
        <v>1</v>
      </c>
      <c r="F381" t="s">
        <v>68</v>
      </c>
      <c r="G381">
        <v>10</v>
      </c>
      <c r="I381">
        <v>1</v>
      </c>
      <c r="J381" s="41">
        <v>42822</v>
      </c>
      <c r="K381" t="s">
        <v>69</v>
      </c>
      <c r="L381">
        <v>14.56</v>
      </c>
      <c r="M381">
        <v>7.28</v>
      </c>
      <c r="N381">
        <v>5</v>
      </c>
    </row>
    <row r="382" spans="1:14" x14ac:dyDescent="0.25">
      <c r="A382" t="s">
        <v>99</v>
      </c>
      <c r="B382" t="s">
        <v>98</v>
      </c>
      <c r="C382" t="s">
        <v>6</v>
      </c>
      <c r="E382">
        <v>1</v>
      </c>
      <c r="F382" t="s">
        <v>68</v>
      </c>
      <c r="G382">
        <v>16</v>
      </c>
      <c r="I382">
        <v>1</v>
      </c>
      <c r="J382" s="41">
        <v>42878</v>
      </c>
      <c r="K382" t="s">
        <v>69</v>
      </c>
      <c r="L382">
        <v>23.3</v>
      </c>
      <c r="M382">
        <v>11.65</v>
      </c>
      <c r="N382">
        <v>8</v>
      </c>
    </row>
    <row r="383" spans="1:14" x14ac:dyDescent="0.25">
      <c r="A383" t="s">
        <v>99</v>
      </c>
      <c r="B383" t="s">
        <v>98</v>
      </c>
      <c r="C383" t="s">
        <v>6</v>
      </c>
      <c r="E383">
        <v>1</v>
      </c>
      <c r="F383" t="s">
        <v>68</v>
      </c>
      <c r="G383">
        <v>15</v>
      </c>
      <c r="I383">
        <v>1</v>
      </c>
      <c r="J383" s="41">
        <v>42880</v>
      </c>
      <c r="K383" t="s">
        <v>69</v>
      </c>
      <c r="L383">
        <v>21.84</v>
      </c>
      <c r="M383">
        <v>10.92</v>
      </c>
      <c r="N383">
        <v>7.5</v>
      </c>
    </row>
    <row r="384" spans="1:14" x14ac:dyDescent="0.25">
      <c r="A384" t="s">
        <v>99</v>
      </c>
      <c r="B384" t="s">
        <v>98</v>
      </c>
      <c r="C384" t="s">
        <v>6</v>
      </c>
      <c r="E384">
        <v>1</v>
      </c>
      <c r="F384" t="s">
        <v>68</v>
      </c>
      <c r="G384">
        <v>20</v>
      </c>
      <c r="I384">
        <v>1</v>
      </c>
      <c r="J384" s="41">
        <v>42884</v>
      </c>
      <c r="K384" t="s">
        <v>69</v>
      </c>
      <c r="L384">
        <v>29.12</v>
      </c>
      <c r="M384">
        <v>14.56</v>
      </c>
      <c r="N384">
        <v>10</v>
      </c>
    </row>
    <row r="385" spans="1:14" x14ac:dyDescent="0.25">
      <c r="A385" t="s">
        <v>99</v>
      </c>
      <c r="B385" t="s">
        <v>98</v>
      </c>
      <c r="C385" t="s">
        <v>6</v>
      </c>
      <c r="E385">
        <v>1</v>
      </c>
      <c r="F385" t="s">
        <v>68</v>
      </c>
      <c r="G385">
        <v>9</v>
      </c>
      <c r="I385">
        <v>1</v>
      </c>
      <c r="J385" s="41">
        <v>42891</v>
      </c>
      <c r="K385" t="s">
        <v>69</v>
      </c>
      <c r="L385">
        <v>13.1</v>
      </c>
      <c r="M385">
        <v>6.55</v>
      </c>
      <c r="N385">
        <v>4.5</v>
      </c>
    </row>
    <row r="386" spans="1:14" x14ac:dyDescent="0.25">
      <c r="A386" t="s">
        <v>99</v>
      </c>
      <c r="B386" t="s">
        <v>98</v>
      </c>
      <c r="C386" t="s">
        <v>6</v>
      </c>
      <c r="E386">
        <v>1</v>
      </c>
      <c r="F386" t="s">
        <v>68</v>
      </c>
      <c r="G386">
        <v>10</v>
      </c>
      <c r="I386">
        <v>1</v>
      </c>
      <c r="J386" s="41">
        <v>42891</v>
      </c>
      <c r="K386" t="s">
        <v>69</v>
      </c>
      <c r="L386">
        <v>14.56</v>
      </c>
      <c r="M386">
        <v>7.28</v>
      </c>
      <c r="N386">
        <v>5</v>
      </c>
    </row>
    <row r="387" spans="1:14" x14ac:dyDescent="0.25">
      <c r="A387" t="s">
        <v>99</v>
      </c>
      <c r="B387" t="s">
        <v>98</v>
      </c>
      <c r="C387" t="s">
        <v>6</v>
      </c>
      <c r="E387">
        <v>1</v>
      </c>
      <c r="F387" t="s">
        <v>68</v>
      </c>
      <c r="G387">
        <v>10</v>
      </c>
      <c r="I387">
        <v>1</v>
      </c>
      <c r="J387" s="41">
        <v>42894</v>
      </c>
      <c r="K387" t="s">
        <v>69</v>
      </c>
      <c r="L387">
        <v>14.56</v>
      </c>
      <c r="M387">
        <v>7.28</v>
      </c>
      <c r="N387">
        <v>5</v>
      </c>
    </row>
    <row r="388" spans="1:14" x14ac:dyDescent="0.25">
      <c r="A388" t="s">
        <v>99</v>
      </c>
      <c r="B388" t="s">
        <v>98</v>
      </c>
      <c r="C388" t="s">
        <v>6</v>
      </c>
      <c r="E388">
        <v>1</v>
      </c>
      <c r="F388" t="s">
        <v>68</v>
      </c>
      <c r="G388">
        <v>10</v>
      </c>
      <c r="I388">
        <v>1</v>
      </c>
      <c r="J388" s="41">
        <v>42898</v>
      </c>
      <c r="K388" t="s">
        <v>69</v>
      </c>
      <c r="L388">
        <v>14.56</v>
      </c>
      <c r="M388">
        <v>7.28</v>
      </c>
      <c r="N388">
        <v>5</v>
      </c>
    </row>
    <row r="389" spans="1:14" x14ac:dyDescent="0.25">
      <c r="A389" t="s">
        <v>99</v>
      </c>
      <c r="B389" t="s">
        <v>98</v>
      </c>
      <c r="C389" t="s">
        <v>6</v>
      </c>
      <c r="E389">
        <v>1</v>
      </c>
      <c r="F389" t="s">
        <v>68</v>
      </c>
      <c r="G389">
        <v>10</v>
      </c>
      <c r="I389">
        <v>1</v>
      </c>
      <c r="J389" s="41">
        <v>42901</v>
      </c>
      <c r="K389" t="s">
        <v>69</v>
      </c>
      <c r="L389">
        <v>14.56</v>
      </c>
      <c r="M389">
        <v>7.28</v>
      </c>
      <c r="N389">
        <v>5</v>
      </c>
    </row>
    <row r="390" spans="1:14" x14ac:dyDescent="0.25">
      <c r="A390" t="s">
        <v>99</v>
      </c>
      <c r="B390" t="s">
        <v>98</v>
      </c>
      <c r="C390" t="s">
        <v>6</v>
      </c>
      <c r="E390">
        <v>1</v>
      </c>
      <c r="F390" t="s">
        <v>68</v>
      </c>
      <c r="G390">
        <v>10</v>
      </c>
      <c r="I390">
        <v>1</v>
      </c>
      <c r="J390" s="41">
        <v>42913</v>
      </c>
      <c r="K390" t="s">
        <v>69</v>
      </c>
      <c r="L390">
        <v>14.56</v>
      </c>
      <c r="M390">
        <v>7.28</v>
      </c>
      <c r="N390">
        <v>5</v>
      </c>
    </row>
    <row r="391" spans="1:14" x14ac:dyDescent="0.25">
      <c r="A391" t="s">
        <v>99</v>
      </c>
      <c r="B391" t="s">
        <v>98</v>
      </c>
      <c r="C391" t="s">
        <v>6</v>
      </c>
      <c r="E391">
        <v>1</v>
      </c>
      <c r="F391" t="s">
        <v>68</v>
      </c>
      <c r="G391">
        <v>10</v>
      </c>
      <c r="I391">
        <v>1</v>
      </c>
      <c r="J391" s="41">
        <v>42816</v>
      </c>
      <c r="K391" t="s">
        <v>69</v>
      </c>
      <c r="L391">
        <v>14.56</v>
      </c>
      <c r="M391">
        <v>7.28</v>
      </c>
      <c r="N391">
        <v>5</v>
      </c>
    </row>
    <row r="392" spans="1:14" x14ac:dyDescent="0.25">
      <c r="A392" t="s">
        <v>99</v>
      </c>
      <c r="B392" t="s">
        <v>98</v>
      </c>
      <c r="C392" t="s">
        <v>6</v>
      </c>
      <c r="E392">
        <v>1</v>
      </c>
      <c r="F392" t="s">
        <v>68</v>
      </c>
      <c r="G392">
        <v>16</v>
      </c>
      <c r="I392">
        <v>1</v>
      </c>
      <c r="J392" s="41">
        <v>42817</v>
      </c>
      <c r="K392" t="s">
        <v>69</v>
      </c>
      <c r="L392">
        <v>23.3</v>
      </c>
      <c r="M392">
        <v>11.65</v>
      </c>
      <c r="N392">
        <v>8</v>
      </c>
    </row>
    <row r="393" spans="1:14" x14ac:dyDescent="0.25">
      <c r="A393" t="s">
        <v>99</v>
      </c>
      <c r="B393" t="s">
        <v>98</v>
      </c>
      <c r="C393" t="s">
        <v>6</v>
      </c>
      <c r="E393">
        <v>1</v>
      </c>
      <c r="F393" t="s">
        <v>68</v>
      </c>
      <c r="G393">
        <v>30</v>
      </c>
      <c r="I393">
        <v>1</v>
      </c>
      <c r="J393" s="41">
        <v>42921</v>
      </c>
      <c r="K393" t="s">
        <v>69</v>
      </c>
      <c r="L393">
        <v>43.68</v>
      </c>
      <c r="M393">
        <v>21.84</v>
      </c>
      <c r="N393">
        <v>15</v>
      </c>
    </row>
    <row r="394" spans="1:14" x14ac:dyDescent="0.25">
      <c r="A394" t="s">
        <v>99</v>
      </c>
      <c r="B394" t="s">
        <v>98</v>
      </c>
      <c r="C394" t="s">
        <v>6</v>
      </c>
      <c r="E394">
        <v>1</v>
      </c>
      <c r="F394" t="s">
        <v>68</v>
      </c>
      <c r="G394">
        <v>10</v>
      </c>
      <c r="I394">
        <v>1</v>
      </c>
      <c r="J394" s="41">
        <v>42738</v>
      </c>
      <c r="K394" t="s">
        <v>69</v>
      </c>
      <c r="L394">
        <v>14.56</v>
      </c>
      <c r="M394">
        <v>7.28</v>
      </c>
      <c r="N394">
        <v>5</v>
      </c>
    </row>
    <row r="395" spans="1:14" x14ac:dyDescent="0.25">
      <c r="A395" t="s">
        <v>99</v>
      </c>
      <c r="B395" t="s">
        <v>98</v>
      </c>
      <c r="C395" t="s">
        <v>6</v>
      </c>
      <c r="E395">
        <v>1</v>
      </c>
      <c r="F395" t="s">
        <v>68</v>
      </c>
      <c r="G395">
        <v>15</v>
      </c>
      <c r="I395">
        <v>1</v>
      </c>
      <c r="J395" s="41">
        <v>43038</v>
      </c>
      <c r="K395" t="s">
        <v>69</v>
      </c>
      <c r="L395">
        <v>21.84</v>
      </c>
      <c r="M395">
        <v>10.92</v>
      </c>
      <c r="N395">
        <v>7.5</v>
      </c>
    </row>
    <row r="396" spans="1:14" x14ac:dyDescent="0.25">
      <c r="A396" t="s">
        <v>99</v>
      </c>
      <c r="B396" t="s">
        <v>98</v>
      </c>
      <c r="C396" t="s">
        <v>6</v>
      </c>
      <c r="E396">
        <v>1</v>
      </c>
      <c r="F396" t="s">
        <v>68</v>
      </c>
      <c r="G396">
        <v>20</v>
      </c>
      <c r="I396">
        <v>1</v>
      </c>
      <c r="J396" s="41">
        <v>43042</v>
      </c>
      <c r="K396" t="s">
        <v>69</v>
      </c>
      <c r="L396">
        <v>29.12</v>
      </c>
      <c r="M396">
        <v>14.56</v>
      </c>
      <c r="N396">
        <v>10</v>
      </c>
    </row>
    <row r="397" spans="1:14" x14ac:dyDescent="0.25">
      <c r="A397" t="s">
        <v>99</v>
      </c>
      <c r="B397" t="s">
        <v>98</v>
      </c>
      <c r="C397" t="s">
        <v>6</v>
      </c>
      <c r="E397">
        <v>1</v>
      </c>
      <c r="F397" t="s">
        <v>68</v>
      </c>
      <c r="G397">
        <v>15</v>
      </c>
      <c r="I397">
        <v>1</v>
      </c>
      <c r="J397" s="41">
        <v>42754</v>
      </c>
      <c r="K397" t="s">
        <v>69</v>
      </c>
      <c r="L397">
        <v>21.84</v>
      </c>
      <c r="M397">
        <v>10.92</v>
      </c>
      <c r="N397">
        <v>7.5</v>
      </c>
    </row>
    <row r="398" spans="1:14" x14ac:dyDescent="0.25">
      <c r="A398" t="s">
        <v>99</v>
      </c>
      <c r="B398" t="s">
        <v>98</v>
      </c>
      <c r="C398" t="s">
        <v>6</v>
      </c>
      <c r="E398">
        <v>1</v>
      </c>
      <c r="F398" t="s">
        <v>68</v>
      </c>
      <c r="G398">
        <v>12</v>
      </c>
      <c r="I398">
        <v>1</v>
      </c>
      <c r="J398" s="41">
        <v>42754</v>
      </c>
      <c r="K398" t="s">
        <v>69</v>
      </c>
      <c r="L398">
        <v>17.47</v>
      </c>
      <c r="M398">
        <v>8.74</v>
      </c>
      <c r="N398">
        <v>6</v>
      </c>
    </row>
    <row r="399" spans="1:14" x14ac:dyDescent="0.25">
      <c r="A399" t="s">
        <v>99</v>
      </c>
      <c r="B399" t="s">
        <v>98</v>
      </c>
      <c r="C399" t="s">
        <v>6</v>
      </c>
      <c r="E399">
        <v>1</v>
      </c>
      <c r="F399" t="s">
        <v>68</v>
      </c>
      <c r="G399">
        <v>10</v>
      </c>
      <c r="I399">
        <v>1</v>
      </c>
      <c r="J399" s="41">
        <v>42754</v>
      </c>
      <c r="K399" t="s">
        <v>69</v>
      </c>
      <c r="L399">
        <v>14.56</v>
      </c>
      <c r="M399">
        <v>7.28</v>
      </c>
      <c r="N399">
        <v>5</v>
      </c>
    </row>
    <row r="400" spans="1:14" x14ac:dyDescent="0.25">
      <c r="A400" t="s">
        <v>99</v>
      </c>
      <c r="B400" t="s">
        <v>98</v>
      </c>
      <c r="C400" t="s">
        <v>6</v>
      </c>
      <c r="E400">
        <v>1</v>
      </c>
      <c r="F400" t="s">
        <v>68</v>
      </c>
      <c r="G400">
        <v>9</v>
      </c>
      <c r="I400">
        <v>1</v>
      </c>
      <c r="J400" s="41">
        <v>42761</v>
      </c>
      <c r="K400" t="s">
        <v>69</v>
      </c>
      <c r="L400">
        <v>13.1</v>
      </c>
      <c r="M400">
        <v>6.55</v>
      </c>
      <c r="N400">
        <v>4.5</v>
      </c>
    </row>
    <row r="401" spans="1:14" x14ac:dyDescent="0.25">
      <c r="A401" t="s">
        <v>99</v>
      </c>
      <c r="B401" t="s">
        <v>98</v>
      </c>
      <c r="C401" t="s">
        <v>6</v>
      </c>
      <c r="E401">
        <v>1</v>
      </c>
      <c r="F401" t="s">
        <v>68</v>
      </c>
      <c r="G401">
        <v>10</v>
      </c>
      <c r="I401">
        <v>1</v>
      </c>
      <c r="J401" s="41">
        <v>42775</v>
      </c>
      <c r="K401" t="s">
        <v>69</v>
      </c>
      <c r="L401">
        <v>14.56</v>
      </c>
      <c r="M401">
        <v>7.28</v>
      </c>
      <c r="N401">
        <v>5</v>
      </c>
    </row>
    <row r="402" spans="1:14" x14ac:dyDescent="0.25">
      <c r="A402" t="s">
        <v>99</v>
      </c>
      <c r="B402" t="s">
        <v>98</v>
      </c>
      <c r="C402" t="s">
        <v>6</v>
      </c>
      <c r="E402">
        <v>1</v>
      </c>
      <c r="F402" t="s">
        <v>68</v>
      </c>
      <c r="G402">
        <v>10</v>
      </c>
      <c r="I402">
        <v>1</v>
      </c>
      <c r="J402" s="41">
        <v>42781</v>
      </c>
      <c r="K402" t="s">
        <v>69</v>
      </c>
      <c r="L402">
        <v>14.56</v>
      </c>
      <c r="M402">
        <v>7.28</v>
      </c>
      <c r="N402">
        <v>5</v>
      </c>
    </row>
    <row r="403" spans="1:14" x14ac:dyDescent="0.25">
      <c r="A403" t="s">
        <v>99</v>
      </c>
      <c r="B403" t="s">
        <v>98</v>
      </c>
      <c r="C403" t="s">
        <v>6</v>
      </c>
      <c r="E403">
        <v>1</v>
      </c>
      <c r="F403" t="s">
        <v>68</v>
      </c>
      <c r="G403">
        <v>10</v>
      </c>
      <c r="I403">
        <v>1</v>
      </c>
      <c r="J403" s="41">
        <v>42789</v>
      </c>
      <c r="K403" t="s">
        <v>69</v>
      </c>
      <c r="L403">
        <v>14.56</v>
      </c>
      <c r="M403">
        <v>7.28</v>
      </c>
      <c r="N403">
        <v>5</v>
      </c>
    </row>
    <row r="404" spans="1:14" x14ac:dyDescent="0.25">
      <c r="A404" t="s">
        <v>99</v>
      </c>
      <c r="B404" t="s">
        <v>98</v>
      </c>
      <c r="C404" t="s">
        <v>6</v>
      </c>
      <c r="E404">
        <v>1</v>
      </c>
      <c r="F404" t="s">
        <v>68</v>
      </c>
      <c r="G404">
        <v>16</v>
      </c>
      <c r="I404">
        <v>1</v>
      </c>
      <c r="J404" s="41">
        <v>42913</v>
      </c>
      <c r="K404" t="s">
        <v>69</v>
      </c>
      <c r="L404">
        <v>23.3</v>
      </c>
      <c r="M404">
        <v>11.65</v>
      </c>
      <c r="N404">
        <v>8</v>
      </c>
    </row>
    <row r="405" spans="1:14" x14ac:dyDescent="0.25">
      <c r="A405" t="s">
        <v>99</v>
      </c>
      <c r="B405" t="s">
        <v>98</v>
      </c>
      <c r="C405" t="s">
        <v>6</v>
      </c>
      <c r="E405">
        <v>1</v>
      </c>
      <c r="F405" t="s">
        <v>68</v>
      </c>
      <c r="G405">
        <v>20</v>
      </c>
      <c r="I405">
        <v>1</v>
      </c>
      <c r="J405" s="41">
        <v>42916</v>
      </c>
      <c r="K405" t="s">
        <v>69</v>
      </c>
      <c r="L405">
        <v>29.12</v>
      </c>
      <c r="M405">
        <v>14.56</v>
      </c>
      <c r="N405">
        <v>10</v>
      </c>
    </row>
    <row r="406" spans="1:14" x14ac:dyDescent="0.25">
      <c r="A406" t="s">
        <v>99</v>
      </c>
      <c r="B406" t="s">
        <v>98</v>
      </c>
      <c r="C406" t="s">
        <v>6</v>
      </c>
      <c r="E406">
        <v>1</v>
      </c>
      <c r="F406" t="s">
        <v>68</v>
      </c>
      <c r="G406">
        <v>2</v>
      </c>
      <c r="I406">
        <v>1</v>
      </c>
      <c r="J406" s="41">
        <v>42947</v>
      </c>
      <c r="K406" t="s">
        <v>69</v>
      </c>
      <c r="L406">
        <v>2.91</v>
      </c>
      <c r="M406">
        <v>1.46</v>
      </c>
      <c r="N406">
        <v>1</v>
      </c>
    </row>
    <row r="407" spans="1:14" x14ac:dyDescent="0.25">
      <c r="A407" t="s">
        <v>99</v>
      </c>
      <c r="B407" t="s">
        <v>98</v>
      </c>
      <c r="C407" t="s">
        <v>6</v>
      </c>
      <c r="E407">
        <v>1</v>
      </c>
      <c r="F407" t="s">
        <v>68</v>
      </c>
      <c r="G407">
        <v>10</v>
      </c>
      <c r="I407">
        <v>1</v>
      </c>
      <c r="J407" s="41">
        <v>42954</v>
      </c>
      <c r="K407" t="s">
        <v>69</v>
      </c>
      <c r="L407">
        <v>14.56</v>
      </c>
      <c r="M407">
        <v>7.28</v>
      </c>
      <c r="N407">
        <v>5</v>
      </c>
    </row>
    <row r="408" spans="1:14" x14ac:dyDescent="0.25">
      <c r="A408" t="s">
        <v>99</v>
      </c>
      <c r="B408" t="s">
        <v>98</v>
      </c>
      <c r="C408" t="s">
        <v>6</v>
      </c>
      <c r="E408">
        <v>1</v>
      </c>
      <c r="F408" t="s">
        <v>68</v>
      </c>
      <c r="G408">
        <v>16</v>
      </c>
      <c r="I408">
        <v>1</v>
      </c>
      <c r="J408" s="41">
        <v>42954</v>
      </c>
      <c r="K408" t="s">
        <v>69</v>
      </c>
      <c r="L408">
        <v>23.3</v>
      </c>
      <c r="M408">
        <v>11.65</v>
      </c>
      <c r="N408">
        <v>8</v>
      </c>
    </row>
    <row r="409" spans="1:14" x14ac:dyDescent="0.25">
      <c r="A409" t="s">
        <v>99</v>
      </c>
      <c r="B409" t="s">
        <v>98</v>
      </c>
      <c r="C409" t="s">
        <v>6</v>
      </c>
      <c r="E409">
        <v>1</v>
      </c>
      <c r="F409" t="s">
        <v>68</v>
      </c>
      <c r="G409">
        <v>16</v>
      </c>
      <c r="I409">
        <v>1</v>
      </c>
      <c r="J409" s="41">
        <v>42961</v>
      </c>
      <c r="K409" t="s">
        <v>69</v>
      </c>
      <c r="L409">
        <v>23.3</v>
      </c>
      <c r="M409">
        <v>11.65</v>
      </c>
      <c r="N409">
        <v>8</v>
      </c>
    </row>
    <row r="410" spans="1:14" x14ac:dyDescent="0.25">
      <c r="A410" t="s">
        <v>99</v>
      </c>
      <c r="B410" t="s">
        <v>98</v>
      </c>
      <c r="C410" t="s">
        <v>6</v>
      </c>
      <c r="E410">
        <v>1</v>
      </c>
      <c r="F410" t="s">
        <v>68</v>
      </c>
      <c r="G410">
        <v>20</v>
      </c>
      <c r="I410">
        <v>1</v>
      </c>
      <c r="J410" s="41">
        <v>43096</v>
      </c>
      <c r="K410" t="s">
        <v>69</v>
      </c>
      <c r="L410">
        <v>29.12</v>
      </c>
      <c r="M410">
        <v>14.56</v>
      </c>
      <c r="N410">
        <v>10</v>
      </c>
    </row>
    <row r="411" spans="1:14" x14ac:dyDescent="0.25">
      <c r="A411" t="s">
        <v>99</v>
      </c>
      <c r="B411" t="s">
        <v>98</v>
      </c>
      <c r="C411" t="s">
        <v>6</v>
      </c>
      <c r="E411">
        <v>1</v>
      </c>
      <c r="F411" t="s">
        <v>68</v>
      </c>
      <c r="G411">
        <v>20</v>
      </c>
      <c r="I411">
        <v>1</v>
      </c>
      <c r="J411" s="41">
        <v>43098</v>
      </c>
      <c r="K411" t="s">
        <v>69</v>
      </c>
      <c r="L411">
        <v>29.12</v>
      </c>
      <c r="M411">
        <v>14.56</v>
      </c>
      <c r="N411">
        <v>10</v>
      </c>
    </row>
    <row r="412" spans="1:14" x14ac:dyDescent="0.25">
      <c r="A412" t="s">
        <v>99</v>
      </c>
      <c r="B412" t="s">
        <v>98</v>
      </c>
      <c r="C412" t="s">
        <v>6</v>
      </c>
      <c r="E412">
        <v>1</v>
      </c>
      <c r="F412" t="s">
        <v>68</v>
      </c>
      <c r="G412">
        <v>20</v>
      </c>
      <c r="I412">
        <v>1</v>
      </c>
      <c r="J412" s="41">
        <v>43011</v>
      </c>
      <c r="K412" t="s">
        <v>69</v>
      </c>
      <c r="L412">
        <v>29.12</v>
      </c>
      <c r="M412">
        <v>14.56</v>
      </c>
      <c r="N412">
        <v>10</v>
      </c>
    </row>
    <row r="413" spans="1:14" x14ac:dyDescent="0.25">
      <c r="A413" t="s">
        <v>99</v>
      </c>
      <c r="B413" t="s">
        <v>98</v>
      </c>
      <c r="C413" t="s">
        <v>6</v>
      </c>
      <c r="E413">
        <v>1</v>
      </c>
      <c r="F413" t="s">
        <v>68</v>
      </c>
      <c r="G413">
        <v>16</v>
      </c>
      <c r="I413">
        <v>1</v>
      </c>
      <c r="J413" s="41">
        <v>42983</v>
      </c>
      <c r="K413" t="s">
        <v>69</v>
      </c>
      <c r="L413">
        <v>23.3</v>
      </c>
      <c r="M413">
        <v>11.65</v>
      </c>
      <c r="N413">
        <v>8</v>
      </c>
    </row>
    <row r="414" spans="1:14" x14ac:dyDescent="0.25">
      <c r="A414" t="s">
        <v>99</v>
      </c>
      <c r="B414" t="s">
        <v>98</v>
      </c>
      <c r="C414" t="s">
        <v>6</v>
      </c>
      <c r="E414">
        <v>1</v>
      </c>
      <c r="F414" t="s">
        <v>68</v>
      </c>
      <c r="G414">
        <v>10</v>
      </c>
      <c r="I414">
        <v>1</v>
      </c>
      <c r="J414" s="41">
        <v>42831</v>
      </c>
      <c r="K414" t="s">
        <v>69</v>
      </c>
      <c r="L414">
        <v>14.56</v>
      </c>
      <c r="M414">
        <v>7.28</v>
      </c>
      <c r="N414">
        <v>5</v>
      </c>
    </row>
    <row r="415" spans="1:14" x14ac:dyDescent="0.25">
      <c r="A415" t="s">
        <v>99</v>
      </c>
      <c r="B415" t="s">
        <v>98</v>
      </c>
      <c r="C415" t="s">
        <v>6</v>
      </c>
      <c r="E415">
        <v>1</v>
      </c>
      <c r="F415" t="s">
        <v>68</v>
      </c>
      <c r="G415">
        <v>10</v>
      </c>
      <c r="I415">
        <v>1</v>
      </c>
      <c r="J415" s="41">
        <v>42845</v>
      </c>
      <c r="K415" t="s">
        <v>69</v>
      </c>
      <c r="L415">
        <v>14.56</v>
      </c>
      <c r="M415">
        <v>7.28</v>
      </c>
      <c r="N415">
        <v>5</v>
      </c>
    </row>
    <row r="416" spans="1:14" x14ac:dyDescent="0.25">
      <c r="A416" t="s">
        <v>99</v>
      </c>
      <c r="B416" t="s">
        <v>98</v>
      </c>
      <c r="C416" t="s">
        <v>6</v>
      </c>
      <c r="E416">
        <v>1</v>
      </c>
      <c r="F416" t="s">
        <v>68</v>
      </c>
      <c r="G416">
        <v>20</v>
      </c>
      <c r="I416">
        <v>1</v>
      </c>
      <c r="J416" s="41">
        <v>42845</v>
      </c>
      <c r="K416" t="s">
        <v>69</v>
      </c>
      <c r="L416">
        <v>29.12</v>
      </c>
      <c r="M416">
        <v>14.56</v>
      </c>
      <c r="N416">
        <v>10</v>
      </c>
    </row>
    <row r="417" spans="1:14" x14ac:dyDescent="0.25">
      <c r="A417" t="s">
        <v>99</v>
      </c>
      <c r="B417" t="s">
        <v>98</v>
      </c>
      <c r="C417" t="s">
        <v>6</v>
      </c>
      <c r="E417">
        <v>1</v>
      </c>
      <c r="F417" t="s">
        <v>68</v>
      </c>
      <c r="G417">
        <v>10</v>
      </c>
      <c r="I417">
        <v>1</v>
      </c>
      <c r="J417" s="41">
        <v>42810</v>
      </c>
      <c r="K417" t="s">
        <v>69</v>
      </c>
      <c r="L417">
        <v>14.56</v>
      </c>
      <c r="M417">
        <v>7.28</v>
      </c>
      <c r="N417">
        <v>5</v>
      </c>
    </row>
    <row r="418" spans="1:14" x14ac:dyDescent="0.25">
      <c r="A418" t="s">
        <v>99</v>
      </c>
      <c r="B418" t="s">
        <v>98</v>
      </c>
      <c r="C418" t="s">
        <v>6</v>
      </c>
      <c r="E418">
        <v>1</v>
      </c>
      <c r="F418" t="s">
        <v>68</v>
      </c>
      <c r="G418">
        <v>10</v>
      </c>
      <c r="I418">
        <v>1</v>
      </c>
      <c r="J418" s="41">
        <v>43066</v>
      </c>
      <c r="K418" t="s">
        <v>69</v>
      </c>
      <c r="L418">
        <v>14.56</v>
      </c>
      <c r="M418">
        <v>7.28</v>
      </c>
      <c r="N418">
        <v>5</v>
      </c>
    </row>
    <row r="419" spans="1:14" x14ac:dyDescent="0.25">
      <c r="A419" t="s">
        <v>99</v>
      </c>
      <c r="B419" t="s">
        <v>98</v>
      </c>
      <c r="C419" t="s">
        <v>6</v>
      </c>
      <c r="E419">
        <v>1</v>
      </c>
      <c r="F419" t="s">
        <v>68</v>
      </c>
      <c r="G419">
        <v>10</v>
      </c>
      <c r="I419">
        <v>1</v>
      </c>
      <c r="J419" s="41">
        <v>42863</v>
      </c>
      <c r="K419" t="s">
        <v>69</v>
      </c>
      <c r="L419">
        <v>14.56</v>
      </c>
      <c r="M419">
        <v>7.28</v>
      </c>
      <c r="N419">
        <v>5</v>
      </c>
    </row>
    <row r="420" spans="1:14" x14ac:dyDescent="0.25">
      <c r="A420" t="s">
        <v>99</v>
      </c>
      <c r="B420" t="s">
        <v>98</v>
      </c>
      <c r="C420" t="s">
        <v>6</v>
      </c>
      <c r="E420">
        <v>1</v>
      </c>
      <c r="F420" t="s">
        <v>68</v>
      </c>
      <c r="G420">
        <v>10</v>
      </c>
      <c r="I420">
        <v>1</v>
      </c>
      <c r="J420" s="41">
        <v>42866</v>
      </c>
      <c r="K420" t="s">
        <v>69</v>
      </c>
      <c r="L420">
        <v>14.56</v>
      </c>
      <c r="M420">
        <v>7.28</v>
      </c>
      <c r="N420">
        <v>5</v>
      </c>
    </row>
    <row r="421" spans="1:14" x14ac:dyDescent="0.25">
      <c r="A421" t="s">
        <v>99</v>
      </c>
      <c r="B421" t="s">
        <v>98</v>
      </c>
      <c r="C421" t="s">
        <v>6</v>
      </c>
      <c r="E421">
        <v>1</v>
      </c>
      <c r="F421" t="s">
        <v>68</v>
      </c>
      <c r="G421">
        <v>20</v>
      </c>
      <c r="I421">
        <v>1</v>
      </c>
      <c r="J421" s="41">
        <v>42866</v>
      </c>
      <c r="K421" t="s">
        <v>69</v>
      </c>
      <c r="L421">
        <v>29.12</v>
      </c>
      <c r="M421">
        <v>14.56</v>
      </c>
      <c r="N421">
        <v>10</v>
      </c>
    </row>
    <row r="422" spans="1:14" x14ac:dyDescent="0.25">
      <c r="A422" t="s">
        <v>99</v>
      </c>
      <c r="B422" t="s">
        <v>98</v>
      </c>
      <c r="C422" t="s">
        <v>6</v>
      </c>
      <c r="E422">
        <v>1</v>
      </c>
      <c r="F422" t="s">
        <v>68</v>
      </c>
      <c r="G422">
        <v>17</v>
      </c>
      <c r="I422">
        <v>1</v>
      </c>
      <c r="J422" s="41">
        <v>42873</v>
      </c>
      <c r="K422" t="s">
        <v>69</v>
      </c>
      <c r="L422">
        <v>24.75</v>
      </c>
      <c r="M422">
        <v>12.38</v>
      </c>
      <c r="N422">
        <v>8.5</v>
      </c>
    </row>
    <row r="423" spans="1:14" x14ac:dyDescent="0.25">
      <c r="A423" t="s">
        <v>99</v>
      </c>
      <c r="B423" t="s">
        <v>98</v>
      </c>
      <c r="C423" t="s">
        <v>6</v>
      </c>
      <c r="E423">
        <v>1</v>
      </c>
      <c r="F423" t="s">
        <v>68</v>
      </c>
      <c r="G423">
        <v>20</v>
      </c>
      <c r="I423">
        <v>1</v>
      </c>
      <c r="J423" s="41">
        <v>43010</v>
      </c>
      <c r="K423" t="s">
        <v>69</v>
      </c>
      <c r="L423">
        <v>29.12</v>
      </c>
      <c r="M423">
        <v>14.56</v>
      </c>
      <c r="N423">
        <v>10</v>
      </c>
    </row>
    <row r="424" spans="1:14" x14ac:dyDescent="0.25">
      <c r="A424" t="s">
        <v>99</v>
      </c>
      <c r="B424" t="s">
        <v>98</v>
      </c>
      <c r="C424" t="s">
        <v>6</v>
      </c>
      <c r="E424">
        <v>1</v>
      </c>
      <c r="F424" t="s">
        <v>68</v>
      </c>
      <c r="G424">
        <v>10</v>
      </c>
      <c r="I424">
        <v>1</v>
      </c>
      <c r="J424" s="41">
        <v>42880</v>
      </c>
      <c r="K424" t="s">
        <v>69</v>
      </c>
      <c r="L424">
        <v>14.56</v>
      </c>
      <c r="M424">
        <v>7.28</v>
      </c>
      <c r="N424">
        <v>5</v>
      </c>
    </row>
    <row r="425" spans="1:14" x14ac:dyDescent="0.25">
      <c r="A425" t="s">
        <v>99</v>
      </c>
      <c r="B425" t="s">
        <v>98</v>
      </c>
      <c r="C425" t="s">
        <v>6</v>
      </c>
      <c r="E425">
        <v>1</v>
      </c>
      <c r="F425" t="s">
        <v>68</v>
      </c>
      <c r="G425">
        <v>20</v>
      </c>
      <c r="I425">
        <v>1</v>
      </c>
      <c r="J425" s="41">
        <v>43055</v>
      </c>
      <c r="K425" t="s">
        <v>69</v>
      </c>
      <c r="L425">
        <v>29.12</v>
      </c>
      <c r="M425">
        <v>14.56</v>
      </c>
      <c r="N425">
        <v>10</v>
      </c>
    </row>
    <row r="426" spans="1:14" x14ac:dyDescent="0.25">
      <c r="A426" t="s">
        <v>99</v>
      </c>
      <c r="B426" t="s">
        <v>98</v>
      </c>
      <c r="C426" t="s">
        <v>6</v>
      </c>
      <c r="E426">
        <v>1</v>
      </c>
      <c r="F426" t="s">
        <v>68</v>
      </c>
      <c r="G426">
        <v>20</v>
      </c>
      <c r="I426">
        <v>1</v>
      </c>
      <c r="J426" s="41">
        <v>43017</v>
      </c>
      <c r="K426" t="s">
        <v>69</v>
      </c>
      <c r="L426">
        <v>29.12</v>
      </c>
      <c r="M426">
        <v>14.56</v>
      </c>
      <c r="N426">
        <v>10</v>
      </c>
    </row>
    <row r="427" spans="1:14" x14ac:dyDescent="0.25">
      <c r="A427" t="s">
        <v>99</v>
      </c>
      <c r="B427" t="s">
        <v>98</v>
      </c>
      <c r="C427" t="s">
        <v>6</v>
      </c>
      <c r="E427">
        <v>1</v>
      </c>
      <c r="F427" t="s">
        <v>68</v>
      </c>
      <c r="G427">
        <v>10</v>
      </c>
      <c r="I427">
        <v>1</v>
      </c>
      <c r="J427" s="41">
        <v>43017</v>
      </c>
      <c r="K427" t="s">
        <v>69</v>
      </c>
      <c r="L427">
        <v>14.56</v>
      </c>
      <c r="M427">
        <v>7.28</v>
      </c>
      <c r="N427">
        <v>5</v>
      </c>
    </row>
    <row r="428" spans="1:14" x14ac:dyDescent="0.25">
      <c r="A428" t="s">
        <v>99</v>
      </c>
      <c r="B428" t="s">
        <v>98</v>
      </c>
      <c r="C428" t="s">
        <v>6</v>
      </c>
      <c r="E428">
        <v>1</v>
      </c>
      <c r="F428" t="s">
        <v>68</v>
      </c>
      <c r="G428">
        <v>10</v>
      </c>
      <c r="I428">
        <v>1</v>
      </c>
      <c r="J428" s="41">
        <v>43020</v>
      </c>
      <c r="K428" t="s">
        <v>69</v>
      </c>
      <c r="L428">
        <v>14.56</v>
      </c>
      <c r="M428">
        <v>7.28</v>
      </c>
      <c r="N428">
        <v>5</v>
      </c>
    </row>
    <row r="429" spans="1:14" x14ac:dyDescent="0.25">
      <c r="A429" t="s">
        <v>99</v>
      </c>
      <c r="B429" t="s">
        <v>98</v>
      </c>
      <c r="C429" t="s">
        <v>6</v>
      </c>
      <c r="E429">
        <v>1</v>
      </c>
      <c r="F429" t="s">
        <v>68</v>
      </c>
      <c r="G429">
        <v>20</v>
      </c>
      <c r="I429">
        <v>1</v>
      </c>
      <c r="J429" s="41">
        <v>43025</v>
      </c>
      <c r="K429" t="s">
        <v>69</v>
      </c>
      <c r="L429">
        <v>29.12</v>
      </c>
      <c r="M429">
        <v>14.56</v>
      </c>
      <c r="N429">
        <v>10</v>
      </c>
    </row>
    <row r="430" spans="1:14" x14ac:dyDescent="0.25">
      <c r="A430" t="s">
        <v>99</v>
      </c>
      <c r="B430" t="s">
        <v>98</v>
      </c>
      <c r="C430" t="s">
        <v>6</v>
      </c>
      <c r="E430">
        <v>1</v>
      </c>
      <c r="F430" t="s">
        <v>68</v>
      </c>
      <c r="G430">
        <v>20</v>
      </c>
      <c r="I430">
        <v>1</v>
      </c>
      <c r="J430" s="41">
        <v>43025</v>
      </c>
      <c r="K430" t="s">
        <v>69</v>
      </c>
      <c r="L430">
        <v>29.12</v>
      </c>
      <c r="M430">
        <v>14.56</v>
      </c>
      <c r="N430">
        <v>10</v>
      </c>
    </row>
    <row r="431" spans="1:14" x14ac:dyDescent="0.25">
      <c r="A431" t="s">
        <v>99</v>
      </c>
      <c r="B431" t="s">
        <v>98</v>
      </c>
      <c r="C431" t="s">
        <v>6</v>
      </c>
      <c r="E431">
        <v>1</v>
      </c>
      <c r="F431" t="s">
        <v>68</v>
      </c>
      <c r="G431">
        <v>10</v>
      </c>
      <c r="I431">
        <v>1</v>
      </c>
      <c r="J431" s="41">
        <v>43031</v>
      </c>
      <c r="K431" t="s">
        <v>69</v>
      </c>
      <c r="L431">
        <v>14.56</v>
      </c>
      <c r="M431">
        <v>7.28</v>
      </c>
      <c r="N431">
        <v>5</v>
      </c>
    </row>
    <row r="432" spans="1:14" x14ac:dyDescent="0.25">
      <c r="A432" t="s">
        <v>99</v>
      </c>
      <c r="B432" t="s">
        <v>98</v>
      </c>
      <c r="C432" t="s">
        <v>6</v>
      </c>
      <c r="E432">
        <v>1</v>
      </c>
      <c r="F432" t="s">
        <v>68</v>
      </c>
      <c r="G432">
        <v>20</v>
      </c>
      <c r="I432">
        <v>1</v>
      </c>
      <c r="J432" s="41">
        <v>43031</v>
      </c>
      <c r="K432" t="s">
        <v>69</v>
      </c>
      <c r="L432">
        <v>29.12</v>
      </c>
      <c r="M432">
        <v>14.56</v>
      </c>
      <c r="N432">
        <v>10</v>
      </c>
    </row>
    <row r="433" spans="1:14" x14ac:dyDescent="0.25">
      <c r="A433" t="s">
        <v>99</v>
      </c>
      <c r="B433" t="s">
        <v>98</v>
      </c>
      <c r="C433" t="s">
        <v>6</v>
      </c>
      <c r="E433">
        <v>1</v>
      </c>
      <c r="F433" t="s">
        <v>68</v>
      </c>
      <c r="G433">
        <v>20</v>
      </c>
      <c r="I433">
        <v>1</v>
      </c>
      <c r="J433" s="41">
        <v>43031</v>
      </c>
      <c r="K433" t="s">
        <v>69</v>
      </c>
      <c r="L433">
        <v>29.12</v>
      </c>
      <c r="M433">
        <v>14.56</v>
      </c>
      <c r="N433">
        <v>10</v>
      </c>
    </row>
    <row r="434" spans="1:14" x14ac:dyDescent="0.25">
      <c r="A434" t="s">
        <v>99</v>
      </c>
      <c r="B434" t="s">
        <v>98</v>
      </c>
      <c r="C434" t="s">
        <v>6</v>
      </c>
      <c r="E434">
        <v>1</v>
      </c>
      <c r="F434" t="s">
        <v>68</v>
      </c>
      <c r="G434">
        <v>6</v>
      </c>
      <c r="I434">
        <v>1</v>
      </c>
      <c r="J434" s="41">
        <v>43034</v>
      </c>
      <c r="K434" t="s">
        <v>69</v>
      </c>
      <c r="L434">
        <v>8.74</v>
      </c>
      <c r="M434">
        <v>4.37</v>
      </c>
      <c r="N434">
        <v>3</v>
      </c>
    </row>
    <row r="435" spans="1:14" x14ac:dyDescent="0.25">
      <c r="A435" t="s">
        <v>99</v>
      </c>
      <c r="B435" t="s">
        <v>98</v>
      </c>
      <c r="C435" t="s">
        <v>6</v>
      </c>
      <c r="E435">
        <v>1</v>
      </c>
      <c r="F435" t="s">
        <v>68</v>
      </c>
      <c r="G435">
        <v>10</v>
      </c>
      <c r="I435">
        <v>1</v>
      </c>
      <c r="J435" s="41">
        <v>43080</v>
      </c>
      <c r="K435" t="s">
        <v>69</v>
      </c>
      <c r="L435">
        <v>14.56</v>
      </c>
      <c r="M435">
        <v>7.28</v>
      </c>
      <c r="N435">
        <v>5</v>
      </c>
    </row>
    <row r="436" spans="1:14" x14ac:dyDescent="0.25">
      <c r="A436" t="s">
        <v>99</v>
      </c>
      <c r="B436" t="s">
        <v>98</v>
      </c>
      <c r="C436" t="s">
        <v>6</v>
      </c>
      <c r="E436">
        <v>1</v>
      </c>
      <c r="F436" t="s">
        <v>68</v>
      </c>
      <c r="G436">
        <v>16</v>
      </c>
      <c r="I436">
        <v>1</v>
      </c>
      <c r="J436" s="41">
        <v>43080</v>
      </c>
      <c r="K436" t="s">
        <v>69</v>
      </c>
      <c r="L436">
        <v>23.3</v>
      </c>
      <c r="M436">
        <v>11.65</v>
      </c>
      <c r="N436">
        <v>8</v>
      </c>
    </row>
    <row r="437" spans="1:14" x14ac:dyDescent="0.25">
      <c r="A437" t="s">
        <v>99</v>
      </c>
      <c r="B437" t="s">
        <v>98</v>
      </c>
      <c r="C437" t="s">
        <v>6</v>
      </c>
      <c r="E437">
        <v>1</v>
      </c>
      <c r="F437" t="s">
        <v>68</v>
      </c>
      <c r="G437">
        <v>20</v>
      </c>
      <c r="I437">
        <v>1</v>
      </c>
      <c r="J437" s="41">
        <v>43052</v>
      </c>
      <c r="K437" t="s">
        <v>69</v>
      </c>
      <c r="L437">
        <v>29.12</v>
      </c>
      <c r="M437">
        <v>14.56</v>
      </c>
      <c r="N437">
        <v>10</v>
      </c>
    </row>
    <row r="438" spans="1:14" x14ac:dyDescent="0.25">
      <c r="A438" t="s">
        <v>99</v>
      </c>
      <c r="B438" t="s">
        <v>98</v>
      </c>
      <c r="C438" t="s">
        <v>6</v>
      </c>
      <c r="E438">
        <v>1</v>
      </c>
      <c r="F438" t="s">
        <v>68</v>
      </c>
      <c r="G438">
        <v>20</v>
      </c>
      <c r="I438">
        <v>1</v>
      </c>
      <c r="J438" s="41">
        <v>43059</v>
      </c>
      <c r="K438" t="s">
        <v>69</v>
      </c>
      <c r="L438">
        <v>29.12</v>
      </c>
      <c r="M438">
        <v>14.56</v>
      </c>
      <c r="N438">
        <v>10</v>
      </c>
    </row>
    <row r="439" spans="1:14" x14ac:dyDescent="0.25">
      <c r="A439" t="s">
        <v>99</v>
      </c>
      <c r="B439" t="s">
        <v>98</v>
      </c>
      <c r="C439" t="s">
        <v>6</v>
      </c>
      <c r="E439">
        <v>1</v>
      </c>
      <c r="F439" t="s">
        <v>68</v>
      </c>
      <c r="G439">
        <v>20</v>
      </c>
      <c r="I439">
        <v>1</v>
      </c>
      <c r="J439" s="41">
        <v>43056</v>
      </c>
      <c r="K439" t="s">
        <v>69</v>
      </c>
      <c r="L439">
        <v>29.12</v>
      </c>
      <c r="M439">
        <v>14.56</v>
      </c>
      <c r="N439">
        <v>10</v>
      </c>
    </row>
    <row r="440" spans="1:14" x14ac:dyDescent="0.25">
      <c r="A440" t="s">
        <v>99</v>
      </c>
      <c r="B440" t="s">
        <v>98</v>
      </c>
      <c r="C440" t="s">
        <v>6</v>
      </c>
      <c r="E440">
        <v>1</v>
      </c>
      <c r="F440" t="s">
        <v>68</v>
      </c>
      <c r="G440">
        <v>10</v>
      </c>
      <c r="I440">
        <v>1</v>
      </c>
      <c r="J440" s="41">
        <v>43056</v>
      </c>
      <c r="K440" t="s">
        <v>69</v>
      </c>
      <c r="L440">
        <v>14.56</v>
      </c>
      <c r="M440">
        <v>7.28</v>
      </c>
      <c r="N440">
        <v>5</v>
      </c>
    </row>
    <row r="441" spans="1:14" x14ac:dyDescent="0.25">
      <c r="A441" t="s">
        <v>99</v>
      </c>
      <c r="B441" t="s">
        <v>98</v>
      </c>
      <c r="C441" t="s">
        <v>6</v>
      </c>
      <c r="E441">
        <v>1</v>
      </c>
      <c r="F441" t="s">
        <v>68</v>
      </c>
      <c r="G441">
        <v>10</v>
      </c>
      <c r="I441">
        <v>1</v>
      </c>
      <c r="J441" s="41">
        <v>43059</v>
      </c>
      <c r="K441" t="s">
        <v>69</v>
      </c>
      <c r="L441">
        <v>14.56</v>
      </c>
      <c r="M441">
        <v>7.28</v>
      </c>
      <c r="N441">
        <v>5</v>
      </c>
    </row>
    <row r="442" spans="1:14" x14ac:dyDescent="0.25">
      <c r="A442" t="s">
        <v>99</v>
      </c>
      <c r="B442" t="s">
        <v>98</v>
      </c>
      <c r="C442" t="s">
        <v>6</v>
      </c>
      <c r="E442">
        <v>1</v>
      </c>
      <c r="F442" t="s">
        <v>68</v>
      </c>
      <c r="G442">
        <v>20</v>
      </c>
      <c r="I442">
        <v>1</v>
      </c>
      <c r="J442" s="41">
        <v>43069</v>
      </c>
      <c r="K442" t="s">
        <v>69</v>
      </c>
      <c r="L442">
        <v>29.12</v>
      </c>
      <c r="M442">
        <v>14.56</v>
      </c>
      <c r="N442">
        <v>10</v>
      </c>
    </row>
    <row r="443" spans="1:14" x14ac:dyDescent="0.25">
      <c r="A443" t="s">
        <v>99</v>
      </c>
      <c r="B443" t="s">
        <v>98</v>
      </c>
      <c r="C443" t="s">
        <v>6</v>
      </c>
      <c r="E443">
        <v>1</v>
      </c>
      <c r="F443" t="s">
        <v>68</v>
      </c>
      <c r="G443">
        <v>14</v>
      </c>
      <c r="I443">
        <v>1</v>
      </c>
      <c r="J443" s="41">
        <v>43059</v>
      </c>
      <c r="K443" t="s">
        <v>69</v>
      </c>
      <c r="L443">
        <v>20.38</v>
      </c>
      <c r="M443">
        <v>10.19</v>
      </c>
      <c r="N443">
        <v>7</v>
      </c>
    </row>
    <row r="444" spans="1:14" x14ac:dyDescent="0.25">
      <c r="A444" t="s">
        <v>99</v>
      </c>
      <c r="B444" t="s">
        <v>98</v>
      </c>
      <c r="C444" t="s">
        <v>6</v>
      </c>
      <c r="E444">
        <v>1</v>
      </c>
      <c r="F444" t="s">
        <v>68</v>
      </c>
      <c r="G444">
        <v>20</v>
      </c>
      <c r="I444">
        <v>1</v>
      </c>
      <c r="J444" s="41">
        <v>43063</v>
      </c>
      <c r="K444" t="s">
        <v>69</v>
      </c>
      <c r="L444">
        <v>29.12</v>
      </c>
      <c r="M444">
        <v>14.56</v>
      </c>
      <c r="N444">
        <v>10</v>
      </c>
    </row>
    <row r="445" spans="1:14" x14ac:dyDescent="0.25">
      <c r="A445" t="s">
        <v>99</v>
      </c>
      <c r="B445" t="s">
        <v>98</v>
      </c>
      <c r="C445" t="s">
        <v>6</v>
      </c>
      <c r="E445">
        <v>1</v>
      </c>
      <c r="F445" t="s">
        <v>68</v>
      </c>
      <c r="G445">
        <v>20</v>
      </c>
      <c r="I445">
        <v>1</v>
      </c>
      <c r="J445" s="41">
        <v>42996</v>
      </c>
      <c r="K445" t="s">
        <v>69</v>
      </c>
      <c r="L445">
        <v>29.12</v>
      </c>
      <c r="M445">
        <v>14.56</v>
      </c>
      <c r="N445">
        <v>10</v>
      </c>
    </row>
    <row r="446" spans="1:14" x14ac:dyDescent="0.25">
      <c r="A446" t="s">
        <v>99</v>
      </c>
      <c r="B446" t="s">
        <v>98</v>
      </c>
      <c r="C446" t="s">
        <v>6</v>
      </c>
      <c r="E446">
        <v>1</v>
      </c>
      <c r="F446" t="s">
        <v>68</v>
      </c>
      <c r="G446">
        <v>20</v>
      </c>
      <c r="I446">
        <v>1</v>
      </c>
      <c r="J446" s="41">
        <v>42983</v>
      </c>
      <c r="K446" t="s">
        <v>69</v>
      </c>
      <c r="L446">
        <v>29.12</v>
      </c>
      <c r="M446">
        <v>14.56</v>
      </c>
      <c r="N446">
        <v>10</v>
      </c>
    </row>
    <row r="447" spans="1:14" x14ac:dyDescent="0.25">
      <c r="A447" t="s">
        <v>99</v>
      </c>
      <c r="B447" t="s">
        <v>98</v>
      </c>
      <c r="C447" t="s">
        <v>6</v>
      </c>
      <c r="E447">
        <v>1</v>
      </c>
      <c r="F447" t="s">
        <v>68</v>
      </c>
      <c r="G447">
        <v>30</v>
      </c>
      <c r="I447">
        <v>1</v>
      </c>
      <c r="J447" s="41">
        <v>43076</v>
      </c>
      <c r="K447" t="s">
        <v>69</v>
      </c>
      <c r="L447">
        <v>43.68</v>
      </c>
      <c r="M447">
        <v>21.84</v>
      </c>
      <c r="N447">
        <v>15</v>
      </c>
    </row>
    <row r="448" spans="1:14" x14ac:dyDescent="0.25">
      <c r="A448" t="s">
        <v>99</v>
      </c>
      <c r="B448" t="s">
        <v>98</v>
      </c>
      <c r="C448" t="s">
        <v>6</v>
      </c>
      <c r="E448">
        <v>1</v>
      </c>
      <c r="F448" t="s">
        <v>68</v>
      </c>
      <c r="G448">
        <v>15</v>
      </c>
      <c r="I448">
        <v>1</v>
      </c>
      <c r="J448" s="41">
        <v>43003</v>
      </c>
      <c r="K448" t="s">
        <v>69</v>
      </c>
      <c r="L448">
        <v>21.84</v>
      </c>
      <c r="M448">
        <v>10.92</v>
      </c>
      <c r="N448">
        <v>7.5</v>
      </c>
    </row>
    <row r="449" spans="1:14" x14ac:dyDescent="0.25">
      <c r="A449" t="s">
        <v>99</v>
      </c>
      <c r="B449" t="s">
        <v>98</v>
      </c>
      <c r="C449" t="s">
        <v>6</v>
      </c>
      <c r="E449">
        <v>1</v>
      </c>
      <c r="F449" t="s">
        <v>68</v>
      </c>
      <c r="G449">
        <v>10</v>
      </c>
      <c r="I449">
        <v>1</v>
      </c>
      <c r="J449" s="41">
        <v>43006</v>
      </c>
      <c r="K449" t="s">
        <v>69</v>
      </c>
      <c r="L449">
        <v>14.56</v>
      </c>
      <c r="M449">
        <v>7.28</v>
      </c>
      <c r="N449">
        <v>5</v>
      </c>
    </row>
    <row r="450" spans="1:14" x14ac:dyDescent="0.25">
      <c r="A450" t="s">
        <v>99</v>
      </c>
      <c r="B450" t="s">
        <v>98</v>
      </c>
      <c r="C450" t="s">
        <v>6</v>
      </c>
      <c r="E450">
        <v>1</v>
      </c>
      <c r="F450" t="s">
        <v>68</v>
      </c>
      <c r="G450">
        <v>15</v>
      </c>
      <c r="I450">
        <v>1</v>
      </c>
      <c r="J450" s="41">
        <v>42985</v>
      </c>
      <c r="K450" t="s">
        <v>69</v>
      </c>
      <c r="L450">
        <v>21.84</v>
      </c>
      <c r="M450">
        <v>10.92</v>
      </c>
      <c r="N450">
        <v>7.5</v>
      </c>
    </row>
    <row r="451" spans="1:14" x14ac:dyDescent="0.25">
      <c r="A451" t="s">
        <v>99</v>
      </c>
      <c r="B451" t="s">
        <v>98</v>
      </c>
      <c r="C451" t="s">
        <v>6</v>
      </c>
      <c r="E451">
        <v>1</v>
      </c>
      <c r="F451" t="s">
        <v>68</v>
      </c>
      <c r="G451">
        <v>10</v>
      </c>
      <c r="I451">
        <v>1</v>
      </c>
      <c r="J451" s="41">
        <v>42989</v>
      </c>
      <c r="K451" t="s">
        <v>69</v>
      </c>
      <c r="L451">
        <v>14.56</v>
      </c>
      <c r="M451">
        <v>7.28</v>
      </c>
      <c r="N451">
        <v>5</v>
      </c>
    </row>
    <row r="452" spans="1:14" x14ac:dyDescent="0.25">
      <c r="A452" t="s">
        <v>99</v>
      </c>
      <c r="B452" t="s">
        <v>98</v>
      </c>
      <c r="C452" t="s">
        <v>6</v>
      </c>
      <c r="E452">
        <v>1</v>
      </c>
      <c r="F452" t="s">
        <v>68</v>
      </c>
      <c r="G452">
        <v>15</v>
      </c>
      <c r="I452">
        <v>1</v>
      </c>
      <c r="J452" s="41">
        <v>42989</v>
      </c>
      <c r="K452" t="s">
        <v>69</v>
      </c>
      <c r="L452">
        <v>21.84</v>
      </c>
      <c r="M452">
        <v>10.92</v>
      </c>
      <c r="N452">
        <v>7.5</v>
      </c>
    </row>
    <row r="453" spans="1:14" x14ac:dyDescent="0.25">
      <c r="A453" t="s">
        <v>99</v>
      </c>
      <c r="B453" t="s">
        <v>98</v>
      </c>
      <c r="C453" t="s">
        <v>6</v>
      </c>
      <c r="E453">
        <v>1</v>
      </c>
      <c r="F453" t="s">
        <v>68</v>
      </c>
      <c r="G453">
        <v>10</v>
      </c>
      <c r="I453">
        <v>1</v>
      </c>
      <c r="J453" s="41">
        <v>42996</v>
      </c>
      <c r="K453" t="s">
        <v>69</v>
      </c>
      <c r="L453">
        <v>14.56</v>
      </c>
      <c r="M453">
        <v>7.28</v>
      </c>
      <c r="N453">
        <v>5</v>
      </c>
    </row>
    <row r="454" spans="1:14" x14ac:dyDescent="0.25">
      <c r="A454" t="s">
        <v>99</v>
      </c>
      <c r="B454" t="s">
        <v>98</v>
      </c>
      <c r="C454" t="s">
        <v>6</v>
      </c>
      <c r="E454">
        <v>1</v>
      </c>
      <c r="F454" t="s">
        <v>68</v>
      </c>
      <c r="G454">
        <v>20</v>
      </c>
      <c r="I454">
        <v>1</v>
      </c>
      <c r="J454" s="41">
        <v>42999</v>
      </c>
      <c r="K454" t="s">
        <v>69</v>
      </c>
      <c r="L454">
        <v>29.12</v>
      </c>
      <c r="M454">
        <v>14.56</v>
      </c>
      <c r="N454">
        <v>10</v>
      </c>
    </row>
    <row r="455" spans="1:14" x14ac:dyDescent="0.25">
      <c r="A455" t="s">
        <v>99</v>
      </c>
      <c r="B455" t="s">
        <v>98</v>
      </c>
      <c r="C455" t="s">
        <v>6</v>
      </c>
      <c r="E455">
        <v>1</v>
      </c>
      <c r="F455" t="s">
        <v>68</v>
      </c>
      <c r="G455">
        <v>15</v>
      </c>
      <c r="I455">
        <v>1</v>
      </c>
      <c r="J455" s="41">
        <v>42857</v>
      </c>
      <c r="K455" t="s">
        <v>69</v>
      </c>
      <c r="L455">
        <v>21.84</v>
      </c>
      <c r="M455">
        <v>10.92</v>
      </c>
      <c r="N455">
        <v>7.5</v>
      </c>
    </row>
    <row r="456" spans="1:14" x14ac:dyDescent="0.25">
      <c r="A456" t="s">
        <v>99</v>
      </c>
      <c r="B456" t="s">
        <v>98</v>
      </c>
      <c r="C456" t="s">
        <v>6</v>
      </c>
      <c r="E456">
        <v>1</v>
      </c>
      <c r="F456" t="s">
        <v>68</v>
      </c>
      <c r="G456">
        <v>16</v>
      </c>
      <c r="I456">
        <v>1</v>
      </c>
      <c r="J456" s="41">
        <v>42849</v>
      </c>
      <c r="K456" t="s">
        <v>69</v>
      </c>
      <c r="L456">
        <v>23.3</v>
      </c>
      <c r="M456">
        <v>11.65</v>
      </c>
      <c r="N456">
        <v>8</v>
      </c>
    </row>
    <row r="457" spans="1:14" x14ac:dyDescent="0.25">
      <c r="A457" t="s">
        <v>100</v>
      </c>
      <c r="B457" t="s">
        <v>98</v>
      </c>
      <c r="C457" t="s">
        <v>6</v>
      </c>
      <c r="E457">
        <v>0</v>
      </c>
      <c r="F457" t="s">
        <v>68</v>
      </c>
      <c r="G457">
        <v>20</v>
      </c>
      <c r="I457">
        <v>1</v>
      </c>
      <c r="J457" s="41">
        <v>42766</v>
      </c>
      <c r="K457" t="s">
        <v>69</v>
      </c>
      <c r="L457">
        <v>7.28</v>
      </c>
      <c r="M457">
        <v>3.64</v>
      </c>
      <c r="N457">
        <v>10</v>
      </c>
    </row>
    <row r="458" spans="1:14" x14ac:dyDescent="0.25">
      <c r="A458" t="s">
        <v>100</v>
      </c>
      <c r="B458" t="s">
        <v>98</v>
      </c>
      <c r="C458" t="s">
        <v>6</v>
      </c>
      <c r="E458">
        <v>0</v>
      </c>
      <c r="F458" t="s">
        <v>68</v>
      </c>
      <c r="G458">
        <v>10</v>
      </c>
      <c r="I458">
        <v>1</v>
      </c>
      <c r="J458" s="41">
        <v>42949</v>
      </c>
      <c r="K458" t="s">
        <v>69</v>
      </c>
      <c r="L458">
        <v>3.64</v>
      </c>
      <c r="M458">
        <v>1.82</v>
      </c>
      <c r="N458">
        <v>5</v>
      </c>
    </row>
    <row r="459" spans="1:14" x14ac:dyDescent="0.25">
      <c r="A459" t="s">
        <v>100</v>
      </c>
      <c r="B459" t="s">
        <v>98</v>
      </c>
      <c r="C459" t="s">
        <v>6</v>
      </c>
      <c r="E459">
        <v>0</v>
      </c>
      <c r="F459" t="s">
        <v>68</v>
      </c>
      <c r="G459">
        <v>10</v>
      </c>
      <c r="I459">
        <v>1</v>
      </c>
      <c r="J459" s="41">
        <v>43038</v>
      </c>
      <c r="K459" t="s">
        <v>69</v>
      </c>
      <c r="L459">
        <v>3.64</v>
      </c>
      <c r="M459">
        <v>1.82</v>
      </c>
      <c r="N459">
        <v>5</v>
      </c>
    </row>
    <row r="460" spans="1:14" x14ac:dyDescent="0.25">
      <c r="A460" t="s">
        <v>100</v>
      </c>
      <c r="B460" t="s">
        <v>98</v>
      </c>
      <c r="C460" t="s">
        <v>6</v>
      </c>
      <c r="E460">
        <v>0</v>
      </c>
      <c r="F460" t="s">
        <v>68</v>
      </c>
      <c r="G460">
        <v>10</v>
      </c>
      <c r="I460">
        <v>1</v>
      </c>
      <c r="J460" s="41">
        <v>42968</v>
      </c>
      <c r="K460" t="s">
        <v>69</v>
      </c>
      <c r="L460">
        <v>3.64</v>
      </c>
      <c r="M460">
        <v>1.82</v>
      </c>
      <c r="N460">
        <v>5</v>
      </c>
    </row>
    <row r="461" spans="1:14" x14ac:dyDescent="0.25">
      <c r="A461" t="s">
        <v>100</v>
      </c>
      <c r="B461" t="s">
        <v>98</v>
      </c>
      <c r="C461" t="s">
        <v>6</v>
      </c>
      <c r="E461">
        <v>0</v>
      </c>
      <c r="F461" t="s">
        <v>68</v>
      </c>
      <c r="G461">
        <v>10</v>
      </c>
      <c r="I461">
        <v>1</v>
      </c>
      <c r="J461" s="41">
        <v>42794</v>
      </c>
      <c r="K461" t="s">
        <v>69</v>
      </c>
      <c r="L461">
        <v>3.64</v>
      </c>
      <c r="M461">
        <v>1.82</v>
      </c>
      <c r="N461">
        <v>5</v>
      </c>
    </row>
    <row r="462" spans="1:14" x14ac:dyDescent="0.25">
      <c r="A462" t="s">
        <v>100</v>
      </c>
      <c r="B462" t="s">
        <v>98</v>
      </c>
      <c r="C462" t="s">
        <v>6</v>
      </c>
      <c r="E462">
        <v>0</v>
      </c>
      <c r="F462" t="s">
        <v>68</v>
      </c>
      <c r="G462">
        <v>10</v>
      </c>
      <c r="I462">
        <v>1</v>
      </c>
      <c r="J462" s="41">
        <v>43076</v>
      </c>
      <c r="K462" t="s">
        <v>69</v>
      </c>
      <c r="L462">
        <v>3.64</v>
      </c>
      <c r="M462">
        <v>1.82</v>
      </c>
      <c r="N462">
        <v>5</v>
      </c>
    </row>
    <row r="463" spans="1:14" x14ac:dyDescent="0.25">
      <c r="A463" t="s">
        <v>100</v>
      </c>
      <c r="B463" t="s">
        <v>98</v>
      </c>
      <c r="C463" t="s">
        <v>6</v>
      </c>
      <c r="E463">
        <v>0</v>
      </c>
      <c r="F463" t="s">
        <v>68</v>
      </c>
      <c r="G463">
        <v>10</v>
      </c>
      <c r="I463">
        <v>1</v>
      </c>
      <c r="J463" s="41">
        <v>42949</v>
      </c>
      <c r="K463" t="s">
        <v>69</v>
      </c>
      <c r="L463">
        <v>3.64</v>
      </c>
      <c r="M463">
        <v>1.82</v>
      </c>
      <c r="N463">
        <v>5</v>
      </c>
    </row>
    <row r="464" spans="1:14" x14ac:dyDescent="0.25">
      <c r="A464" t="s">
        <v>100</v>
      </c>
      <c r="B464" t="s">
        <v>98</v>
      </c>
      <c r="C464" t="s">
        <v>6</v>
      </c>
      <c r="E464">
        <v>0</v>
      </c>
      <c r="F464" t="s">
        <v>68</v>
      </c>
      <c r="G464">
        <v>10</v>
      </c>
      <c r="I464">
        <v>1</v>
      </c>
      <c r="J464" s="41">
        <v>42986</v>
      </c>
      <c r="K464" t="s">
        <v>69</v>
      </c>
      <c r="L464">
        <v>3.64</v>
      </c>
      <c r="M464">
        <v>1.82</v>
      </c>
      <c r="N464">
        <v>5</v>
      </c>
    </row>
    <row r="465" spans="1:14" x14ac:dyDescent="0.25">
      <c r="A465" t="s">
        <v>100</v>
      </c>
      <c r="B465" t="s">
        <v>98</v>
      </c>
      <c r="C465" t="s">
        <v>6</v>
      </c>
      <c r="E465">
        <v>0</v>
      </c>
      <c r="F465" t="s">
        <v>68</v>
      </c>
      <c r="G465">
        <v>10</v>
      </c>
      <c r="I465">
        <v>1</v>
      </c>
      <c r="J465" s="41">
        <v>43076</v>
      </c>
      <c r="K465" t="s">
        <v>69</v>
      </c>
      <c r="L465">
        <v>3.64</v>
      </c>
      <c r="M465">
        <v>1.82</v>
      </c>
      <c r="N465">
        <v>5</v>
      </c>
    </row>
    <row r="466" spans="1:14" x14ac:dyDescent="0.25">
      <c r="A466" t="s">
        <v>100</v>
      </c>
      <c r="B466" t="s">
        <v>98</v>
      </c>
      <c r="C466" t="s">
        <v>6</v>
      </c>
      <c r="E466">
        <v>0</v>
      </c>
      <c r="F466" t="s">
        <v>68</v>
      </c>
      <c r="G466">
        <v>10</v>
      </c>
      <c r="I466">
        <v>1</v>
      </c>
      <c r="J466" s="41">
        <v>43006</v>
      </c>
      <c r="K466" t="s">
        <v>69</v>
      </c>
      <c r="L466">
        <v>3.64</v>
      </c>
      <c r="M466">
        <v>1.82</v>
      </c>
      <c r="N466">
        <v>5</v>
      </c>
    </row>
    <row r="467" spans="1:14" x14ac:dyDescent="0.25">
      <c r="A467" t="s">
        <v>100</v>
      </c>
      <c r="B467" t="s">
        <v>98</v>
      </c>
      <c r="C467" t="s">
        <v>6</v>
      </c>
      <c r="E467">
        <v>0</v>
      </c>
      <c r="F467" t="s">
        <v>68</v>
      </c>
      <c r="G467">
        <v>20</v>
      </c>
      <c r="I467">
        <v>1</v>
      </c>
      <c r="J467" s="41">
        <v>43017</v>
      </c>
      <c r="K467" t="s">
        <v>69</v>
      </c>
      <c r="L467">
        <v>7.28</v>
      </c>
      <c r="M467">
        <v>3.64</v>
      </c>
      <c r="N467">
        <v>10</v>
      </c>
    </row>
    <row r="468" spans="1:14" x14ac:dyDescent="0.25">
      <c r="A468" t="s">
        <v>100</v>
      </c>
      <c r="B468" t="s">
        <v>98</v>
      </c>
      <c r="C468" t="s">
        <v>6</v>
      </c>
      <c r="E468">
        <v>0</v>
      </c>
      <c r="F468" t="s">
        <v>68</v>
      </c>
      <c r="G468">
        <v>10</v>
      </c>
      <c r="I468">
        <v>1</v>
      </c>
      <c r="J468" s="41">
        <v>43084</v>
      </c>
      <c r="K468" t="s">
        <v>69</v>
      </c>
      <c r="L468">
        <v>3.64</v>
      </c>
      <c r="M468">
        <v>1.82</v>
      </c>
      <c r="N468">
        <v>5</v>
      </c>
    </row>
    <row r="469" spans="1:14" x14ac:dyDescent="0.25">
      <c r="A469" t="s">
        <v>100</v>
      </c>
      <c r="B469" t="s">
        <v>98</v>
      </c>
      <c r="C469" t="s">
        <v>6</v>
      </c>
      <c r="E469">
        <v>0</v>
      </c>
      <c r="F469" t="s">
        <v>68</v>
      </c>
      <c r="G469">
        <v>10</v>
      </c>
      <c r="I469">
        <v>1</v>
      </c>
      <c r="J469" s="41">
        <v>43096</v>
      </c>
      <c r="K469" t="s">
        <v>69</v>
      </c>
      <c r="L469">
        <v>3.64</v>
      </c>
      <c r="M469">
        <v>1.82</v>
      </c>
      <c r="N469">
        <v>5</v>
      </c>
    </row>
    <row r="470" spans="1:14" x14ac:dyDescent="0.25">
      <c r="A470" t="s">
        <v>100</v>
      </c>
      <c r="B470" t="s">
        <v>98</v>
      </c>
      <c r="C470" t="s">
        <v>6</v>
      </c>
      <c r="E470">
        <v>0</v>
      </c>
      <c r="F470" t="s">
        <v>68</v>
      </c>
      <c r="G470">
        <v>10</v>
      </c>
      <c r="I470">
        <v>1</v>
      </c>
      <c r="J470" s="41">
        <v>43031</v>
      </c>
      <c r="K470" t="s">
        <v>69</v>
      </c>
      <c r="L470">
        <v>3.64</v>
      </c>
      <c r="M470">
        <v>1.82</v>
      </c>
      <c r="N470">
        <v>5</v>
      </c>
    </row>
    <row r="471" spans="1:14" x14ac:dyDescent="0.25">
      <c r="A471" t="s">
        <v>100</v>
      </c>
      <c r="B471" t="s">
        <v>98</v>
      </c>
      <c r="C471" t="s">
        <v>6</v>
      </c>
      <c r="E471">
        <v>0</v>
      </c>
      <c r="F471" t="s">
        <v>68</v>
      </c>
      <c r="G471">
        <v>10</v>
      </c>
      <c r="I471">
        <v>1</v>
      </c>
      <c r="J471" s="41">
        <v>42905</v>
      </c>
      <c r="K471" t="s">
        <v>69</v>
      </c>
      <c r="L471">
        <v>3.64</v>
      </c>
      <c r="M471">
        <v>1.82</v>
      </c>
      <c r="N471">
        <v>5</v>
      </c>
    </row>
    <row r="472" spans="1:14" x14ac:dyDescent="0.25">
      <c r="A472" t="s">
        <v>100</v>
      </c>
      <c r="B472" t="s">
        <v>98</v>
      </c>
      <c r="C472" t="s">
        <v>6</v>
      </c>
      <c r="E472">
        <v>0</v>
      </c>
      <c r="F472" t="s">
        <v>68</v>
      </c>
      <c r="G472">
        <v>10</v>
      </c>
      <c r="I472">
        <v>1</v>
      </c>
      <c r="J472" s="41">
        <v>43020</v>
      </c>
      <c r="K472" t="s">
        <v>69</v>
      </c>
      <c r="L472">
        <v>3.64</v>
      </c>
      <c r="M472">
        <v>1.82</v>
      </c>
      <c r="N472">
        <v>5</v>
      </c>
    </row>
    <row r="473" spans="1:14" x14ac:dyDescent="0.25">
      <c r="A473" t="s">
        <v>100</v>
      </c>
      <c r="B473" t="s">
        <v>98</v>
      </c>
      <c r="C473" t="s">
        <v>6</v>
      </c>
      <c r="E473">
        <v>0</v>
      </c>
      <c r="F473" t="s">
        <v>68</v>
      </c>
      <c r="G473">
        <v>20</v>
      </c>
      <c r="I473">
        <v>1</v>
      </c>
      <c r="J473" s="41">
        <v>43020</v>
      </c>
      <c r="K473" t="s">
        <v>69</v>
      </c>
      <c r="L473">
        <v>7.28</v>
      </c>
      <c r="M473">
        <v>3.64</v>
      </c>
      <c r="N473">
        <v>10</v>
      </c>
    </row>
    <row r="474" spans="1:14" x14ac:dyDescent="0.25">
      <c r="A474" t="s">
        <v>100</v>
      </c>
      <c r="B474" t="s">
        <v>98</v>
      </c>
      <c r="C474" t="s">
        <v>6</v>
      </c>
      <c r="E474">
        <v>0</v>
      </c>
      <c r="F474" t="s">
        <v>68</v>
      </c>
      <c r="G474">
        <v>10</v>
      </c>
      <c r="I474">
        <v>1</v>
      </c>
      <c r="J474" s="41">
        <v>43055</v>
      </c>
      <c r="K474" t="s">
        <v>69</v>
      </c>
      <c r="L474">
        <v>3.64</v>
      </c>
      <c r="M474">
        <v>1.82</v>
      </c>
      <c r="N474">
        <v>5</v>
      </c>
    </row>
    <row r="475" spans="1:14" x14ac:dyDescent="0.25">
      <c r="A475" t="s">
        <v>100</v>
      </c>
      <c r="B475" t="s">
        <v>98</v>
      </c>
      <c r="C475" t="s">
        <v>6</v>
      </c>
      <c r="E475">
        <v>0</v>
      </c>
      <c r="F475" t="s">
        <v>68</v>
      </c>
      <c r="G475">
        <v>10</v>
      </c>
      <c r="I475">
        <v>1</v>
      </c>
      <c r="J475" s="41">
        <v>43059</v>
      </c>
      <c r="K475" t="s">
        <v>69</v>
      </c>
      <c r="L475">
        <v>3.64</v>
      </c>
      <c r="M475">
        <v>1.82</v>
      </c>
      <c r="N475">
        <v>5</v>
      </c>
    </row>
    <row r="476" spans="1:14" x14ac:dyDescent="0.25">
      <c r="A476" t="s">
        <v>100</v>
      </c>
      <c r="B476" t="s">
        <v>98</v>
      </c>
      <c r="C476" t="s">
        <v>6</v>
      </c>
      <c r="E476">
        <v>0</v>
      </c>
      <c r="F476" t="s">
        <v>68</v>
      </c>
      <c r="G476">
        <v>20</v>
      </c>
      <c r="I476">
        <v>1</v>
      </c>
      <c r="J476" s="41">
        <v>42949</v>
      </c>
      <c r="K476" t="s">
        <v>69</v>
      </c>
      <c r="L476">
        <v>7.28</v>
      </c>
      <c r="M476">
        <v>3.64</v>
      </c>
      <c r="N476">
        <v>10</v>
      </c>
    </row>
    <row r="477" spans="1:14" x14ac:dyDescent="0.25">
      <c r="A477" t="s">
        <v>100</v>
      </c>
      <c r="B477" t="s">
        <v>98</v>
      </c>
      <c r="C477" t="s">
        <v>6</v>
      </c>
      <c r="E477">
        <v>0</v>
      </c>
      <c r="F477" t="s">
        <v>68</v>
      </c>
      <c r="G477">
        <v>10</v>
      </c>
      <c r="I477">
        <v>1</v>
      </c>
      <c r="J477" s="41">
        <v>42822</v>
      </c>
      <c r="K477" t="s">
        <v>69</v>
      </c>
      <c r="L477">
        <v>3.64</v>
      </c>
      <c r="M477">
        <v>1.82</v>
      </c>
      <c r="N477">
        <v>5</v>
      </c>
    </row>
    <row r="478" spans="1:14" x14ac:dyDescent="0.25">
      <c r="A478" t="s">
        <v>100</v>
      </c>
      <c r="B478" t="s">
        <v>98</v>
      </c>
      <c r="C478" t="s">
        <v>6</v>
      </c>
      <c r="E478">
        <v>0</v>
      </c>
      <c r="F478" t="s">
        <v>68</v>
      </c>
      <c r="G478">
        <v>10</v>
      </c>
      <c r="I478">
        <v>1</v>
      </c>
      <c r="J478" s="41">
        <v>42873</v>
      </c>
      <c r="K478" t="s">
        <v>69</v>
      </c>
      <c r="L478">
        <v>3.64</v>
      </c>
      <c r="M478">
        <v>1.82</v>
      </c>
      <c r="N478">
        <v>5</v>
      </c>
    </row>
    <row r="479" spans="1:14" x14ac:dyDescent="0.25">
      <c r="A479" t="s">
        <v>100</v>
      </c>
      <c r="B479" t="s">
        <v>98</v>
      </c>
      <c r="C479" t="s">
        <v>6</v>
      </c>
      <c r="E479">
        <v>0</v>
      </c>
      <c r="F479" t="s">
        <v>68</v>
      </c>
      <c r="G479">
        <v>20</v>
      </c>
      <c r="I479">
        <v>1</v>
      </c>
      <c r="J479" s="41">
        <v>42901</v>
      </c>
      <c r="K479" t="s">
        <v>69</v>
      </c>
      <c r="L479">
        <v>7.28</v>
      </c>
      <c r="M479">
        <v>3.64</v>
      </c>
      <c r="N479">
        <v>10</v>
      </c>
    </row>
    <row r="480" spans="1:14" x14ac:dyDescent="0.25">
      <c r="A480" t="s">
        <v>100</v>
      </c>
      <c r="B480" t="s">
        <v>98</v>
      </c>
      <c r="C480" t="s">
        <v>6</v>
      </c>
      <c r="E480">
        <v>0</v>
      </c>
      <c r="F480" t="s">
        <v>68</v>
      </c>
      <c r="G480">
        <v>10</v>
      </c>
      <c r="I480">
        <v>1</v>
      </c>
      <c r="J480" s="41">
        <v>42929</v>
      </c>
      <c r="K480" t="s">
        <v>69</v>
      </c>
      <c r="L480">
        <v>3.64</v>
      </c>
      <c r="M480">
        <v>1.82</v>
      </c>
      <c r="N480">
        <v>5</v>
      </c>
    </row>
    <row r="481" spans="1:14" x14ac:dyDescent="0.25">
      <c r="A481" t="s">
        <v>100</v>
      </c>
      <c r="B481" t="s">
        <v>98</v>
      </c>
      <c r="C481" t="s">
        <v>6</v>
      </c>
      <c r="E481">
        <v>0</v>
      </c>
      <c r="F481" t="s">
        <v>68</v>
      </c>
      <c r="G481">
        <v>200</v>
      </c>
      <c r="I481">
        <v>1</v>
      </c>
      <c r="J481" s="41">
        <v>43038</v>
      </c>
      <c r="K481" t="s">
        <v>69</v>
      </c>
      <c r="L481">
        <v>72.8</v>
      </c>
      <c r="M481">
        <v>36.4</v>
      </c>
      <c r="N481">
        <v>100</v>
      </c>
    </row>
    <row r="482" spans="1:14" x14ac:dyDescent="0.25">
      <c r="A482" t="s">
        <v>100</v>
      </c>
      <c r="B482" t="s">
        <v>98</v>
      </c>
      <c r="C482" t="s">
        <v>6</v>
      </c>
      <c r="E482">
        <v>0</v>
      </c>
      <c r="F482" t="s">
        <v>68</v>
      </c>
      <c r="G482">
        <v>10</v>
      </c>
      <c r="I482">
        <v>1</v>
      </c>
      <c r="J482" s="41">
        <v>43038</v>
      </c>
      <c r="K482" t="s">
        <v>69</v>
      </c>
      <c r="L482">
        <v>3.64</v>
      </c>
      <c r="M482">
        <v>1.82</v>
      </c>
      <c r="N482">
        <v>5</v>
      </c>
    </row>
    <row r="483" spans="1:14" x14ac:dyDescent="0.25">
      <c r="A483" t="s">
        <v>100</v>
      </c>
      <c r="B483" t="s">
        <v>98</v>
      </c>
      <c r="C483" t="s">
        <v>6</v>
      </c>
      <c r="E483">
        <v>0</v>
      </c>
      <c r="F483" t="s">
        <v>68</v>
      </c>
      <c r="G483">
        <v>10</v>
      </c>
      <c r="I483">
        <v>1</v>
      </c>
      <c r="J483" s="41">
        <v>42940</v>
      </c>
      <c r="K483" t="s">
        <v>69</v>
      </c>
      <c r="L483">
        <v>3.64</v>
      </c>
      <c r="M483">
        <v>1.82</v>
      </c>
      <c r="N483">
        <v>5</v>
      </c>
    </row>
    <row r="484" spans="1:14" x14ac:dyDescent="0.25">
      <c r="A484" t="s">
        <v>100</v>
      </c>
      <c r="B484" t="s">
        <v>98</v>
      </c>
      <c r="C484" t="s">
        <v>6</v>
      </c>
      <c r="E484">
        <v>0</v>
      </c>
      <c r="F484" t="s">
        <v>68</v>
      </c>
      <c r="G484">
        <v>10</v>
      </c>
      <c r="I484">
        <v>1</v>
      </c>
      <c r="J484" s="41">
        <v>42920</v>
      </c>
      <c r="K484" t="s">
        <v>69</v>
      </c>
      <c r="L484">
        <v>3.64</v>
      </c>
      <c r="M484">
        <v>1.82</v>
      </c>
      <c r="N484">
        <v>5</v>
      </c>
    </row>
    <row r="485" spans="1:14" x14ac:dyDescent="0.25">
      <c r="A485" t="s">
        <v>101</v>
      </c>
      <c r="B485" t="s">
        <v>98</v>
      </c>
      <c r="C485" t="s">
        <v>6</v>
      </c>
      <c r="E485">
        <v>1</v>
      </c>
      <c r="F485" t="s">
        <v>102</v>
      </c>
      <c r="G485">
        <v>2</v>
      </c>
      <c r="I485">
        <v>1</v>
      </c>
      <c r="J485" s="41">
        <v>42947</v>
      </c>
      <c r="K485" t="s">
        <v>69</v>
      </c>
      <c r="L485">
        <v>20.8</v>
      </c>
      <c r="M485">
        <v>10.4</v>
      </c>
      <c r="N485">
        <v>1</v>
      </c>
    </row>
    <row r="486" spans="1:14" x14ac:dyDescent="0.25">
      <c r="A486" t="s">
        <v>101</v>
      </c>
      <c r="B486" t="s">
        <v>98</v>
      </c>
      <c r="C486" t="s">
        <v>6</v>
      </c>
      <c r="E486">
        <v>1</v>
      </c>
      <c r="F486" t="s">
        <v>102</v>
      </c>
      <c r="G486">
        <v>2</v>
      </c>
      <c r="I486">
        <v>1</v>
      </c>
      <c r="J486" s="41">
        <v>43042</v>
      </c>
      <c r="K486" t="s">
        <v>69</v>
      </c>
      <c r="L486">
        <v>20.8</v>
      </c>
      <c r="M486">
        <v>10.4</v>
      </c>
      <c r="N486">
        <v>1</v>
      </c>
    </row>
    <row r="487" spans="1:14" x14ac:dyDescent="0.25">
      <c r="A487" t="s">
        <v>101</v>
      </c>
      <c r="B487" t="s">
        <v>98</v>
      </c>
      <c r="C487" t="s">
        <v>6</v>
      </c>
      <c r="E487">
        <v>1</v>
      </c>
      <c r="F487" t="s">
        <v>102</v>
      </c>
      <c r="G487">
        <v>1</v>
      </c>
      <c r="I487">
        <v>1</v>
      </c>
      <c r="J487" s="41">
        <v>43054</v>
      </c>
      <c r="K487" t="s">
        <v>69</v>
      </c>
      <c r="L487">
        <v>10.4</v>
      </c>
      <c r="M487">
        <v>5.2</v>
      </c>
      <c r="N487">
        <v>0.5</v>
      </c>
    </row>
    <row r="488" spans="1:14" x14ac:dyDescent="0.25">
      <c r="A488" t="s">
        <v>101</v>
      </c>
      <c r="B488" t="s">
        <v>98</v>
      </c>
      <c r="C488" t="s">
        <v>6</v>
      </c>
      <c r="E488">
        <v>1</v>
      </c>
      <c r="F488" t="s">
        <v>102</v>
      </c>
      <c r="G488">
        <v>1</v>
      </c>
      <c r="I488">
        <v>1</v>
      </c>
      <c r="J488" s="41">
        <v>42766</v>
      </c>
      <c r="K488" t="s">
        <v>69</v>
      </c>
      <c r="L488">
        <v>10.4</v>
      </c>
      <c r="M488">
        <v>5.2</v>
      </c>
      <c r="N488">
        <v>0.5</v>
      </c>
    </row>
    <row r="489" spans="1:14" x14ac:dyDescent="0.25">
      <c r="A489" t="s">
        <v>101</v>
      </c>
      <c r="B489" t="s">
        <v>98</v>
      </c>
      <c r="C489" t="s">
        <v>6</v>
      </c>
      <c r="E489">
        <v>1</v>
      </c>
      <c r="F489" t="s">
        <v>102</v>
      </c>
      <c r="G489">
        <v>1</v>
      </c>
      <c r="I489">
        <v>1</v>
      </c>
      <c r="J489" s="41">
        <v>42934</v>
      </c>
      <c r="K489" t="s">
        <v>69</v>
      </c>
      <c r="L489">
        <v>10.4</v>
      </c>
      <c r="M489">
        <v>5.2</v>
      </c>
      <c r="N489">
        <v>0.5</v>
      </c>
    </row>
    <row r="490" spans="1:14" x14ac:dyDescent="0.25">
      <c r="A490" t="s">
        <v>101</v>
      </c>
      <c r="B490" t="s">
        <v>98</v>
      </c>
      <c r="C490" t="s">
        <v>6</v>
      </c>
      <c r="E490">
        <v>1</v>
      </c>
      <c r="F490" t="s">
        <v>102</v>
      </c>
      <c r="G490">
        <v>1</v>
      </c>
      <c r="I490">
        <v>1</v>
      </c>
      <c r="J490" s="41">
        <v>42794</v>
      </c>
      <c r="K490" t="s">
        <v>69</v>
      </c>
      <c r="L490">
        <v>10.4</v>
      </c>
      <c r="M490">
        <v>5.2</v>
      </c>
      <c r="N490">
        <v>0.5</v>
      </c>
    </row>
    <row r="491" spans="1:14" x14ac:dyDescent="0.25">
      <c r="A491" t="s">
        <v>101</v>
      </c>
      <c r="B491" t="s">
        <v>98</v>
      </c>
      <c r="C491" t="s">
        <v>6</v>
      </c>
      <c r="E491">
        <v>1</v>
      </c>
      <c r="F491" t="s">
        <v>102</v>
      </c>
      <c r="G491">
        <v>1</v>
      </c>
      <c r="I491">
        <v>1</v>
      </c>
      <c r="J491" s="41">
        <v>42759</v>
      </c>
      <c r="K491" t="s">
        <v>69</v>
      </c>
      <c r="L491">
        <v>10.4</v>
      </c>
      <c r="M491">
        <v>5.2</v>
      </c>
      <c r="N491">
        <v>0.5</v>
      </c>
    </row>
    <row r="492" spans="1:14" x14ac:dyDescent="0.25">
      <c r="A492" t="s">
        <v>101</v>
      </c>
      <c r="B492" t="s">
        <v>98</v>
      </c>
      <c r="C492" t="s">
        <v>6</v>
      </c>
      <c r="E492">
        <v>1</v>
      </c>
      <c r="F492" t="s">
        <v>102</v>
      </c>
      <c r="G492">
        <v>1</v>
      </c>
      <c r="I492">
        <v>1</v>
      </c>
      <c r="J492" s="41">
        <v>42899</v>
      </c>
      <c r="K492" t="s">
        <v>69</v>
      </c>
      <c r="L492">
        <v>10.4</v>
      </c>
      <c r="M492">
        <v>5.2</v>
      </c>
      <c r="N492">
        <v>0.5</v>
      </c>
    </row>
    <row r="493" spans="1:14" x14ac:dyDescent="0.25">
      <c r="A493" t="s">
        <v>101</v>
      </c>
      <c r="B493" t="s">
        <v>98</v>
      </c>
      <c r="C493" t="s">
        <v>6</v>
      </c>
      <c r="E493">
        <v>1</v>
      </c>
      <c r="F493" t="s">
        <v>102</v>
      </c>
      <c r="G493">
        <v>1</v>
      </c>
      <c r="I493">
        <v>1</v>
      </c>
      <c r="J493" s="41">
        <v>43083</v>
      </c>
      <c r="K493" t="s">
        <v>69</v>
      </c>
      <c r="L493">
        <v>10.4</v>
      </c>
      <c r="M493">
        <v>5.2</v>
      </c>
      <c r="N493">
        <v>0.5</v>
      </c>
    </row>
    <row r="494" spans="1:14" x14ac:dyDescent="0.25">
      <c r="A494" t="s">
        <v>101</v>
      </c>
      <c r="B494" t="s">
        <v>98</v>
      </c>
      <c r="C494" t="s">
        <v>6</v>
      </c>
      <c r="E494">
        <v>1</v>
      </c>
      <c r="F494" t="s">
        <v>102</v>
      </c>
      <c r="G494">
        <v>1</v>
      </c>
      <c r="I494">
        <v>1</v>
      </c>
      <c r="J494" s="41">
        <v>42899</v>
      </c>
      <c r="K494" t="s">
        <v>69</v>
      </c>
      <c r="L494">
        <v>10.4</v>
      </c>
      <c r="M494">
        <v>5.2</v>
      </c>
      <c r="N494">
        <v>0.5</v>
      </c>
    </row>
    <row r="495" spans="1:14" x14ac:dyDescent="0.25">
      <c r="A495" t="s">
        <v>101</v>
      </c>
      <c r="B495" t="s">
        <v>98</v>
      </c>
      <c r="C495" t="s">
        <v>6</v>
      </c>
      <c r="E495">
        <v>1</v>
      </c>
      <c r="F495" t="s">
        <v>102</v>
      </c>
      <c r="G495">
        <v>2</v>
      </c>
      <c r="I495">
        <v>1</v>
      </c>
      <c r="J495" s="41">
        <v>42796</v>
      </c>
      <c r="K495" t="s">
        <v>69</v>
      </c>
      <c r="L495">
        <v>20.8</v>
      </c>
      <c r="M495">
        <v>10.4</v>
      </c>
      <c r="N495">
        <v>1</v>
      </c>
    </row>
    <row r="496" spans="1:14" x14ac:dyDescent="0.25">
      <c r="A496" t="s">
        <v>101</v>
      </c>
      <c r="B496" t="s">
        <v>98</v>
      </c>
      <c r="C496" t="s">
        <v>6</v>
      </c>
      <c r="E496">
        <v>1</v>
      </c>
      <c r="F496" t="s">
        <v>102</v>
      </c>
      <c r="G496">
        <v>1</v>
      </c>
      <c r="I496">
        <v>1</v>
      </c>
      <c r="J496" s="41">
        <v>42807</v>
      </c>
      <c r="K496" t="s">
        <v>69</v>
      </c>
      <c r="L496">
        <v>10.4</v>
      </c>
      <c r="M496">
        <v>5.2</v>
      </c>
      <c r="N496">
        <v>0.5</v>
      </c>
    </row>
    <row r="497" spans="1:14" x14ac:dyDescent="0.25">
      <c r="A497" t="s">
        <v>101</v>
      </c>
      <c r="B497" t="s">
        <v>98</v>
      </c>
      <c r="C497" t="s">
        <v>6</v>
      </c>
      <c r="E497">
        <v>1</v>
      </c>
      <c r="F497" t="s">
        <v>102</v>
      </c>
      <c r="G497">
        <v>1</v>
      </c>
      <c r="I497">
        <v>1</v>
      </c>
      <c r="J497" s="41">
        <v>42810</v>
      </c>
      <c r="K497" t="s">
        <v>69</v>
      </c>
      <c r="L497">
        <v>10.4</v>
      </c>
      <c r="M497">
        <v>5.2</v>
      </c>
      <c r="N497">
        <v>0.5</v>
      </c>
    </row>
    <row r="498" spans="1:14" x14ac:dyDescent="0.25">
      <c r="A498" t="s">
        <v>101</v>
      </c>
      <c r="B498" t="s">
        <v>98</v>
      </c>
      <c r="C498" t="s">
        <v>6</v>
      </c>
      <c r="E498">
        <v>1</v>
      </c>
      <c r="F498" t="s">
        <v>102</v>
      </c>
      <c r="G498">
        <v>1</v>
      </c>
      <c r="I498">
        <v>1</v>
      </c>
      <c r="J498" s="41">
        <v>42905</v>
      </c>
      <c r="K498" t="s">
        <v>69</v>
      </c>
      <c r="L498">
        <v>10.4</v>
      </c>
      <c r="M498">
        <v>5.2</v>
      </c>
      <c r="N498">
        <v>0.5</v>
      </c>
    </row>
    <row r="499" spans="1:14" x14ac:dyDescent="0.25">
      <c r="A499" t="s">
        <v>101</v>
      </c>
      <c r="B499" t="s">
        <v>98</v>
      </c>
      <c r="C499" t="s">
        <v>6</v>
      </c>
      <c r="E499">
        <v>1</v>
      </c>
      <c r="F499" t="s">
        <v>102</v>
      </c>
      <c r="G499">
        <v>2</v>
      </c>
      <c r="I499">
        <v>1</v>
      </c>
      <c r="J499" s="41">
        <v>42934</v>
      </c>
      <c r="K499" t="s">
        <v>69</v>
      </c>
      <c r="L499">
        <v>20.8</v>
      </c>
      <c r="M499">
        <v>10.4</v>
      </c>
      <c r="N499">
        <v>1</v>
      </c>
    </row>
    <row r="500" spans="1:14" x14ac:dyDescent="0.25">
      <c r="A500" t="s">
        <v>101</v>
      </c>
      <c r="B500" t="s">
        <v>98</v>
      </c>
      <c r="C500" t="s">
        <v>6</v>
      </c>
      <c r="E500">
        <v>1</v>
      </c>
      <c r="F500" t="s">
        <v>102</v>
      </c>
      <c r="G500">
        <v>1</v>
      </c>
      <c r="I500">
        <v>1</v>
      </c>
      <c r="J500" s="41">
        <v>42916</v>
      </c>
      <c r="K500" t="s">
        <v>69</v>
      </c>
      <c r="L500">
        <v>10.4</v>
      </c>
      <c r="M500">
        <v>5.2</v>
      </c>
      <c r="N500">
        <v>0.5</v>
      </c>
    </row>
    <row r="501" spans="1:14" x14ac:dyDescent="0.25">
      <c r="A501" t="s">
        <v>106</v>
      </c>
      <c r="B501" t="s">
        <v>107</v>
      </c>
      <c r="C501" t="s">
        <v>6</v>
      </c>
      <c r="E501">
        <v>1</v>
      </c>
      <c r="F501" t="s">
        <v>68</v>
      </c>
      <c r="G501">
        <v>2</v>
      </c>
      <c r="I501">
        <v>1</v>
      </c>
      <c r="J501" s="41">
        <v>42738</v>
      </c>
      <c r="K501" t="s">
        <v>69</v>
      </c>
      <c r="L501">
        <v>58.24</v>
      </c>
      <c r="M501">
        <v>29.12</v>
      </c>
      <c r="N501">
        <v>1</v>
      </c>
    </row>
    <row r="502" spans="1:14" x14ac:dyDescent="0.25">
      <c r="A502" t="s">
        <v>106</v>
      </c>
      <c r="B502" t="s">
        <v>107</v>
      </c>
      <c r="C502" t="s">
        <v>6</v>
      </c>
      <c r="E502">
        <v>1</v>
      </c>
      <c r="F502" t="s">
        <v>68</v>
      </c>
      <c r="G502">
        <v>5</v>
      </c>
      <c r="I502">
        <v>1</v>
      </c>
      <c r="J502" s="41">
        <v>42738</v>
      </c>
      <c r="K502" t="s">
        <v>69</v>
      </c>
      <c r="L502">
        <v>145.6</v>
      </c>
      <c r="M502">
        <v>72.8</v>
      </c>
      <c r="N502">
        <v>2.5</v>
      </c>
    </row>
    <row r="503" spans="1:14" x14ac:dyDescent="0.25">
      <c r="A503" t="s">
        <v>106</v>
      </c>
      <c r="B503" t="s">
        <v>107</v>
      </c>
      <c r="C503" t="s">
        <v>6</v>
      </c>
      <c r="E503">
        <v>1</v>
      </c>
      <c r="F503" t="s">
        <v>68</v>
      </c>
      <c r="G503">
        <v>6</v>
      </c>
      <c r="I503">
        <v>1</v>
      </c>
      <c r="J503" s="41">
        <v>42810</v>
      </c>
      <c r="K503" t="s">
        <v>69</v>
      </c>
      <c r="L503">
        <v>174.72</v>
      </c>
      <c r="M503">
        <v>87.36</v>
      </c>
      <c r="N503">
        <v>3</v>
      </c>
    </row>
    <row r="504" spans="1:14" x14ac:dyDescent="0.25">
      <c r="A504" t="s">
        <v>106</v>
      </c>
      <c r="B504" t="s">
        <v>107</v>
      </c>
      <c r="C504" t="s">
        <v>6</v>
      </c>
      <c r="E504">
        <v>1</v>
      </c>
      <c r="F504" t="s">
        <v>68</v>
      </c>
      <c r="G504">
        <v>2</v>
      </c>
      <c r="I504">
        <v>1</v>
      </c>
      <c r="J504" s="41">
        <v>42822</v>
      </c>
      <c r="K504" t="s">
        <v>69</v>
      </c>
      <c r="L504">
        <v>58.24</v>
      </c>
      <c r="M504">
        <v>29.12</v>
      </c>
      <c r="N504">
        <v>1</v>
      </c>
    </row>
    <row r="505" spans="1:14" x14ac:dyDescent="0.25">
      <c r="A505" t="s">
        <v>106</v>
      </c>
      <c r="B505" t="s">
        <v>107</v>
      </c>
      <c r="C505" t="s">
        <v>6</v>
      </c>
      <c r="E505">
        <v>1</v>
      </c>
      <c r="F505" t="s">
        <v>68</v>
      </c>
      <c r="G505">
        <v>6</v>
      </c>
      <c r="I505">
        <v>1</v>
      </c>
      <c r="J505" s="41">
        <v>42747</v>
      </c>
      <c r="K505" t="s">
        <v>69</v>
      </c>
      <c r="L505">
        <v>174.72</v>
      </c>
      <c r="M505">
        <v>87.36</v>
      </c>
      <c r="N505">
        <v>3</v>
      </c>
    </row>
    <row r="506" spans="1:14" x14ac:dyDescent="0.25">
      <c r="A506" t="s">
        <v>106</v>
      </c>
      <c r="B506" t="s">
        <v>107</v>
      </c>
      <c r="C506" t="s">
        <v>6</v>
      </c>
      <c r="E506">
        <v>1</v>
      </c>
      <c r="F506" t="s">
        <v>68</v>
      </c>
      <c r="G506">
        <v>2</v>
      </c>
      <c r="I506">
        <v>1</v>
      </c>
      <c r="J506" s="41">
        <v>43076</v>
      </c>
      <c r="K506" t="s">
        <v>69</v>
      </c>
      <c r="L506">
        <v>58.24</v>
      </c>
      <c r="M506">
        <v>29.12</v>
      </c>
      <c r="N506">
        <v>1</v>
      </c>
    </row>
    <row r="507" spans="1:14" x14ac:dyDescent="0.25">
      <c r="A507" t="s">
        <v>106</v>
      </c>
      <c r="B507" t="s">
        <v>107</v>
      </c>
      <c r="C507" t="s">
        <v>6</v>
      </c>
      <c r="E507">
        <v>1</v>
      </c>
      <c r="F507" t="s">
        <v>68</v>
      </c>
      <c r="G507">
        <v>1</v>
      </c>
      <c r="I507">
        <v>1</v>
      </c>
      <c r="J507" s="41">
        <v>42824</v>
      </c>
      <c r="K507" t="s">
        <v>69</v>
      </c>
      <c r="L507">
        <v>29.12</v>
      </c>
      <c r="M507">
        <v>14.56</v>
      </c>
      <c r="N507">
        <v>0.5</v>
      </c>
    </row>
    <row r="508" spans="1:14" x14ac:dyDescent="0.25">
      <c r="A508" t="s">
        <v>106</v>
      </c>
      <c r="B508" t="s">
        <v>107</v>
      </c>
      <c r="C508" t="s">
        <v>6</v>
      </c>
      <c r="E508">
        <v>1</v>
      </c>
      <c r="F508" t="s">
        <v>68</v>
      </c>
      <c r="G508">
        <v>1</v>
      </c>
      <c r="I508">
        <v>1</v>
      </c>
      <c r="J508" s="41">
        <v>42971</v>
      </c>
      <c r="K508" t="s">
        <v>69</v>
      </c>
      <c r="L508">
        <v>29.12</v>
      </c>
      <c r="M508">
        <v>14.56</v>
      </c>
      <c r="N508">
        <v>0.5</v>
      </c>
    </row>
    <row r="509" spans="1:14" x14ac:dyDescent="0.25">
      <c r="A509" t="s">
        <v>108</v>
      </c>
      <c r="B509" t="s">
        <v>107</v>
      </c>
      <c r="C509" t="s">
        <v>6</v>
      </c>
      <c r="E509">
        <v>1</v>
      </c>
      <c r="F509" t="s">
        <v>68</v>
      </c>
      <c r="G509">
        <v>3</v>
      </c>
      <c r="I509">
        <v>1</v>
      </c>
      <c r="J509" s="41">
        <v>42940</v>
      </c>
      <c r="K509" t="s">
        <v>69</v>
      </c>
      <c r="L509">
        <v>43.68</v>
      </c>
      <c r="M509">
        <v>21.84</v>
      </c>
      <c r="N509">
        <v>1.5</v>
      </c>
    </row>
    <row r="510" spans="1:14" x14ac:dyDescent="0.25">
      <c r="A510" t="s">
        <v>108</v>
      </c>
      <c r="B510" t="s">
        <v>107</v>
      </c>
      <c r="C510" t="s">
        <v>6</v>
      </c>
      <c r="E510">
        <v>1</v>
      </c>
      <c r="F510" t="s">
        <v>68</v>
      </c>
      <c r="G510">
        <v>1</v>
      </c>
      <c r="I510">
        <v>1</v>
      </c>
      <c r="J510" s="41">
        <v>42943</v>
      </c>
      <c r="K510" t="s">
        <v>69</v>
      </c>
      <c r="L510">
        <v>14.56</v>
      </c>
      <c r="M510">
        <v>7.28</v>
      </c>
      <c r="N510">
        <v>0.5</v>
      </c>
    </row>
    <row r="511" spans="1:14" x14ac:dyDescent="0.25">
      <c r="A511" t="s">
        <v>108</v>
      </c>
      <c r="B511" t="s">
        <v>107</v>
      </c>
      <c r="C511" t="s">
        <v>6</v>
      </c>
      <c r="E511">
        <v>1</v>
      </c>
      <c r="F511" t="s">
        <v>68</v>
      </c>
      <c r="G511">
        <v>10</v>
      </c>
      <c r="I511">
        <v>1</v>
      </c>
      <c r="J511" s="41">
        <v>42738</v>
      </c>
      <c r="K511" t="s">
        <v>69</v>
      </c>
      <c r="L511">
        <v>145.6</v>
      </c>
      <c r="M511">
        <v>72.8</v>
      </c>
      <c r="N511">
        <v>5</v>
      </c>
    </row>
    <row r="512" spans="1:14" x14ac:dyDescent="0.25">
      <c r="A512" t="s">
        <v>108</v>
      </c>
      <c r="B512" t="s">
        <v>107</v>
      </c>
      <c r="C512" t="s">
        <v>6</v>
      </c>
      <c r="E512">
        <v>1</v>
      </c>
      <c r="F512" t="s">
        <v>68</v>
      </c>
      <c r="G512">
        <v>3</v>
      </c>
      <c r="I512">
        <v>1</v>
      </c>
      <c r="J512" s="41">
        <v>43032</v>
      </c>
      <c r="K512" t="s">
        <v>69</v>
      </c>
      <c r="L512">
        <v>43.68</v>
      </c>
      <c r="M512">
        <v>21.84</v>
      </c>
      <c r="N512">
        <v>1.5</v>
      </c>
    </row>
    <row r="513" spans="1:14" x14ac:dyDescent="0.25">
      <c r="A513" t="s">
        <v>108</v>
      </c>
      <c r="B513" t="s">
        <v>107</v>
      </c>
      <c r="C513" t="s">
        <v>6</v>
      </c>
      <c r="E513">
        <v>1</v>
      </c>
      <c r="F513" t="s">
        <v>68</v>
      </c>
      <c r="G513">
        <v>2</v>
      </c>
      <c r="I513">
        <v>1</v>
      </c>
      <c r="J513" s="41">
        <v>43032</v>
      </c>
      <c r="K513" t="s">
        <v>69</v>
      </c>
      <c r="L513">
        <v>29.12</v>
      </c>
      <c r="M513">
        <v>14.56</v>
      </c>
      <c r="N513">
        <v>1</v>
      </c>
    </row>
    <row r="514" spans="1:14" x14ac:dyDescent="0.25">
      <c r="A514" t="s">
        <v>108</v>
      </c>
      <c r="B514" t="s">
        <v>107</v>
      </c>
      <c r="C514" t="s">
        <v>6</v>
      </c>
      <c r="E514">
        <v>1</v>
      </c>
      <c r="F514" t="s">
        <v>68</v>
      </c>
      <c r="G514">
        <v>2</v>
      </c>
      <c r="I514">
        <v>1</v>
      </c>
      <c r="J514" s="41">
        <v>42902</v>
      </c>
      <c r="K514" t="s">
        <v>69</v>
      </c>
      <c r="L514">
        <v>29.12</v>
      </c>
      <c r="M514">
        <v>14.56</v>
      </c>
      <c r="N514">
        <v>1</v>
      </c>
    </row>
    <row r="515" spans="1:14" x14ac:dyDescent="0.25">
      <c r="A515" t="s">
        <v>108</v>
      </c>
      <c r="B515" t="s">
        <v>107</v>
      </c>
      <c r="C515" t="s">
        <v>6</v>
      </c>
      <c r="E515">
        <v>1</v>
      </c>
      <c r="F515" t="s">
        <v>68</v>
      </c>
      <c r="G515">
        <v>4</v>
      </c>
      <c r="I515">
        <v>1</v>
      </c>
      <c r="J515" s="41">
        <v>42919</v>
      </c>
      <c r="K515" t="s">
        <v>69</v>
      </c>
      <c r="L515">
        <v>58.24</v>
      </c>
      <c r="M515">
        <v>29.12</v>
      </c>
      <c r="N515">
        <v>2</v>
      </c>
    </row>
    <row r="516" spans="1:14" x14ac:dyDescent="0.25">
      <c r="A516" t="s">
        <v>108</v>
      </c>
      <c r="B516" t="s">
        <v>107</v>
      </c>
      <c r="C516" t="s">
        <v>6</v>
      </c>
      <c r="E516">
        <v>1</v>
      </c>
      <c r="F516" t="s">
        <v>68</v>
      </c>
      <c r="G516">
        <v>3</v>
      </c>
      <c r="I516">
        <v>1</v>
      </c>
      <c r="J516" s="41">
        <v>43040</v>
      </c>
      <c r="K516" t="s">
        <v>69</v>
      </c>
      <c r="L516">
        <v>43.68</v>
      </c>
      <c r="M516">
        <v>21.84</v>
      </c>
      <c r="N516">
        <v>1.5</v>
      </c>
    </row>
    <row r="517" spans="1:14" x14ac:dyDescent="0.25">
      <c r="A517" t="s">
        <v>108</v>
      </c>
      <c r="B517" t="s">
        <v>107</v>
      </c>
      <c r="C517" t="s">
        <v>6</v>
      </c>
      <c r="E517">
        <v>1</v>
      </c>
      <c r="F517" t="s">
        <v>68</v>
      </c>
      <c r="G517">
        <v>2</v>
      </c>
      <c r="I517">
        <v>1</v>
      </c>
      <c r="J517" s="41">
        <v>42831</v>
      </c>
      <c r="K517" t="s">
        <v>69</v>
      </c>
      <c r="L517">
        <v>29.12</v>
      </c>
      <c r="M517">
        <v>14.56</v>
      </c>
      <c r="N517">
        <v>1</v>
      </c>
    </row>
    <row r="518" spans="1:14" x14ac:dyDescent="0.25">
      <c r="A518" t="s">
        <v>108</v>
      </c>
      <c r="B518" t="s">
        <v>107</v>
      </c>
      <c r="C518" t="s">
        <v>6</v>
      </c>
      <c r="E518">
        <v>1</v>
      </c>
      <c r="F518" t="s">
        <v>68</v>
      </c>
      <c r="G518">
        <v>1</v>
      </c>
      <c r="I518">
        <v>1</v>
      </c>
      <c r="J518" s="41">
        <v>42866</v>
      </c>
      <c r="K518" t="s">
        <v>69</v>
      </c>
      <c r="L518">
        <v>14.56</v>
      </c>
      <c r="M518">
        <v>7.28</v>
      </c>
      <c r="N518">
        <v>0.5</v>
      </c>
    </row>
    <row r="519" spans="1:14" x14ac:dyDescent="0.25">
      <c r="A519" t="s">
        <v>108</v>
      </c>
      <c r="B519" t="s">
        <v>107</v>
      </c>
      <c r="C519" t="s">
        <v>6</v>
      </c>
      <c r="E519">
        <v>1</v>
      </c>
      <c r="F519" t="s">
        <v>68</v>
      </c>
      <c r="G519">
        <v>1</v>
      </c>
      <c r="I519">
        <v>1</v>
      </c>
      <c r="J519" s="41">
        <v>42866</v>
      </c>
      <c r="K519" t="s">
        <v>69</v>
      </c>
      <c r="L519">
        <v>14.56</v>
      </c>
      <c r="M519">
        <v>7.28</v>
      </c>
      <c r="N519">
        <v>0.5</v>
      </c>
    </row>
    <row r="520" spans="1:14" x14ac:dyDescent="0.25">
      <c r="A520" t="s">
        <v>109</v>
      </c>
      <c r="B520" t="s">
        <v>107</v>
      </c>
      <c r="C520" t="s">
        <v>6</v>
      </c>
      <c r="D520">
        <v>750</v>
      </c>
      <c r="F520" t="s">
        <v>68</v>
      </c>
      <c r="G520">
        <v>10</v>
      </c>
      <c r="H520">
        <v>7500</v>
      </c>
      <c r="J520" s="41">
        <v>42809</v>
      </c>
      <c r="K520" t="s">
        <v>69</v>
      </c>
      <c r="L520">
        <v>10.91</v>
      </c>
      <c r="M520">
        <v>5.45</v>
      </c>
      <c r="N520">
        <v>5</v>
      </c>
    </row>
    <row r="521" spans="1:14" x14ac:dyDescent="0.25">
      <c r="A521" t="s">
        <v>109</v>
      </c>
      <c r="B521" t="s">
        <v>107</v>
      </c>
      <c r="C521" t="s">
        <v>6</v>
      </c>
      <c r="D521">
        <v>750</v>
      </c>
      <c r="F521" t="s">
        <v>68</v>
      </c>
      <c r="G521">
        <v>5</v>
      </c>
      <c r="H521">
        <v>3750</v>
      </c>
      <c r="J521" s="41">
        <v>42816</v>
      </c>
      <c r="K521" t="s">
        <v>69</v>
      </c>
      <c r="L521">
        <v>5.45</v>
      </c>
      <c r="M521">
        <v>2.73</v>
      </c>
      <c r="N521">
        <v>2.5</v>
      </c>
    </row>
    <row r="522" spans="1:14" x14ac:dyDescent="0.25">
      <c r="A522" t="s">
        <v>109</v>
      </c>
      <c r="B522" t="s">
        <v>107</v>
      </c>
      <c r="C522" t="s">
        <v>6</v>
      </c>
      <c r="D522">
        <v>750</v>
      </c>
      <c r="F522" t="s">
        <v>68</v>
      </c>
      <c r="G522">
        <v>4</v>
      </c>
      <c r="H522">
        <v>3000</v>
      </c>
      <c r="J522" s="41">
        <v>42822</v>
      </c>
      <c r="K522" t="s">
        <v>69</v>
      </c>
      <c r="L522">
        <v>4.3600000000000003</v>
      </c>
      <c r="M522">
        <v>2.1800000000000002</v>
      </c>
      <c r="N522">
        <v>2</v>
      </c>
    </row>
    <row r="523" spans="1:14" x14ac:dyDescent="0.25">
      <c r="A523" t="s">
        <v>109</v>
      </c>
      <c r="B523" t="s">
        <v>107</v>
      </c>
      <c r="C523" t="s">
        <v>6</v>
      </c>
      <c r="D523">
        <v>750</v>
      </c>
      <c r="F523" t="s">
        <v>68</v>
      </c>
      <c r="G523">
        <v>5</v>
      </c>
      <c r="H523">
        <v>3750</v>
      </c>
      <c r="J523" s="41">
        <v>42824</v>
      </c>
      <c r="K523" t="s">
        <v>69</v>
      </c>
      <c r="L523">
        <v>5.45</v>
      </c>
      <c r="M523">
        <v>2.73</v>
      </c>
      <c r="N523">
        <v>2.5</v>
      </c>
    </row>
    <row r="524" spans="1:14" x14ac:dyDescent="0.25">
      <c r="A524" t="s">
        <v>109</v>
      </c>
      <c r="B524" t="s">
        <v>107</v>
      </c>
      <c r="C524" t="s">
        <v>6</v>
      </c>
      <c r="D524">
        <v>750</v>
      </c>
      <c r="F524" t="s">
        <v>68</v>
      </c>
      <c r="G524">
        <v>2</v>
      </c>
      <c r="H524">
        <v>1500</v>
      </c>
      <c r="J524" s="41">
        <v>42880</v>
      </c>
      <c r="K524" t="s">
        <v>69</v>
      </c>
      <c r="L524">
        <v>2.1800000000000002</v>
      </c>
      <c r="M524">
        <v>1.0900000000000001</v>
      </c>
      <c r="N524">
        <v>1</v>
      </c>
    </row>
    <row r="525" spans="1:14" x14ac:dyDescent="0.25">
      <c r="A525" t="s">
        <v>109</v>
      </c>
      <c r="B525" t="s">
        <v>107</v>
      </c>
      <c r="C525" t="s">
        <v>6</v>
      </c>
      <c r="D525">
        <v>750</v>
      </c>
      <c r="F525" t="s">
        <v>68</v>
      </c>
      <c r="G525">
        <v>6</v>
      </c>
      <c r="H525">
        <v>4500</v>
      </c>
      <c r="J525" s="41">
        <v>42831</v>
      </c>
      <c r="K525" t="s">
        <v>69</v>
      </c>
      <c r="L525">
        <v>6.55</v>
      </c>
      <c r="M525">
        <v>3.27</v>
      </c>
      <c r="N525">
        <v>3</v>
      </c>
    </row>
    <row r="526" spans="1:14" x14ac:dyDescent="0.25">
      <c r="A526" t="s">
        <v>109</v>
      </c>
      <c r="B526" t="s">
        <v>107</v>
      </c>
      <c r="C526" t="s">
        <v>6</v>
      </c>
      <c r="D526">
        <v>750</v>
      </c>
      <c r="F526" t="s">
        <v>68</v>
      </c>
      <c r="G526">
        <v>10</v>
      </c>
      <c r="H526">
        <v>7500</v>
      </c>
      <c r="J526" s="41">
        <v>42843</v>
      </c>
      <c r="K526" t="s">
        <v>69</v>
      </c>
      <c r="L526">
        <v>10.91</v>
      </c>
      <c r="M526">
        <v>5.45</v>
      </c>
      <c r="N526">
        <v>5</v>
      </c>
    </row>
    <row r="527" spans="1:14" x14ac:dyDescent="0.25">
      <c r="A527" t="s">
        <v>109</v>
      </c>
      <c r="B527" t="s">
        <v>107</v>
      </c>
      <c r="C527" t="s">
        <v>6</v>
      </c>
      <c r="D527">
        <v>750</v>
      </c>
      <c r="F527" t="s">
        <v>68</v>
      </c>
      <c r="G527">
        <v>5</v>
      </c>
      <c r="H527">
        <v>3750</v>
      </c>
      <c r="J527" s="41">
        <v>42852</v>
      </c>
      <c r="K527" t="s">
        <v>69</v>
      </c>
      <c r="L527">
        <v>5.45</v>
      </c>
      <c r="M527">
        <v>2.73</v>
      </c>
      <c r="N527">
        <v>2.5</v>
      </c>
    </row>
    <row r="528" spans="1:14" x14ac:dyDescent="0.25">
      <c r="A528" t="s">
        <v>109</v>
      </c>
      <c r="B528" t="s">
        <v>107</v>
      </c>
      <c r="C528" t="s">
        <v>6</v>
      </c>
      <c r="D528">
        <v>750</v>
      </c>
      <c r="F528" t="s">
        <v>68</v>
      </c>
      <c r="G528">
        <v>25</v>
      </c>
      <c r="H528">
        <v>18750</v>
      </c>
      <c r="J528" s="41">
        <v>42894</v>
      </c>
      <c r="K528" t="s">
        <v>69</v>
      </c>
      <c r="L528">
        <v>27.27</v>
      </c>
      <c r="M528">
        <v>13.64</v>
      </c>
      <c r="N528">
        <v>12.5</v>
      </c>
    </row>
    <row r="529" spans="1:14" x14ac:dyDescent="0.25">
      <c r="A529" t="s">
        <v>109</v>
      </c>
      <c r="B529" t="s">
        <v>107</v>
      </c>
      <c r="C529" t="s">
        <v>6</v>
      </c>
      <c r="D529">
        <v>750</v>
      </c>
      <c r="F529" t="s">
        <v>68</v>
      </c>
      <c r="G529">
        <v>2</v>
      </c>
      <c r="H529">
        <v>1500</v>
      </c>
      <c r="J529" s="41">
        <v>42916</v>
      </c>
      <c r="K529" t="s">
        <v>69</v>
      </c>
      <c r="L529">
        <v>2.1800000000000002</v>
      </c>
      <c r="M529">
        <v>1.0900000000000001</v>
      </c>
      <c r="N529">
        <v>1</v>
      </c>
    </row>
    <row r="530" spans="1:14" x14ac:dyDescent="0.25">
      <c r="A530" t="s">
        <v>109</v>
      </c>
      <c r="B530" t="s">
        <v>107</v>
      </c>
      <c r="C530" t="s">
        <v>6</v>
      </c>
      <c r="D530">
        <v>750</v>
      </c>
      <c r="F530" t="s">
        <v>68</v>
      </c>
      <c r="G530">
        <v>2</v>
      </c>
      <c r="H530">
        <v>1500</v>
      </c>
      <c r="J530" s="41">
        <v>42989</v>
      </c>
      <c r="K530" t="s">
        <v>69</v>
      </c>
      <c r="L530">
        <v>2.1800000000000002</v>
      </c>
      <c r="M530">
        <v>1.0900000000000001</v>
      </c>
      <c r="N530">
        <v>1</v>
      </c>
    </row>
    <row r="531" spans="1:14" x14ac:dyDescent="0.25">
      <c r="A531" t="s">
        <v>109</v>
      </c>
      <c r="B531" t="s">
        <v>107</v>
      </c>
      <c r="C531" t="s">
        <v>6</v>
      </c>
      <c r="D531">
        <v>750</v>
      </c>
      <c r="F531" t="s">
        <v>68</v>
      </c>
      <c r="G531">
        <v>20</v>
      </c>
      <c r="H531">
        <v>15000</v>
      </c>
      <c r="J531" s="41">
        <v>43006</v>
      </c>
      <c r="K531" t="s">
        <v>69</v>
      </c>
      <c r="L531">
        <v>21.82</v>
      </c>
      <c r="M531">
        <v>10.91</v>
      </c>
      <c r="N531">
        <v>10</v>
      </c>
    </row>
    <row r="532" spans="1:14" x14ac:dyDescent="0.25">
      <c r="A532" t="s">
        <v>109</v>
      </c>
      <c r="B532" t="s">
        <v>107</v>
      </c>
      <c r="C532" t="s">
        <v>6</v>
      </c>
      <c r="D532">
        <v>750</v>
      </c>
      <c r="F532" t="s">
        <v>68</v>
      </c>
      <c r="G532">
        <v>5</v>
      </c>
      <c r="H532">
        <v>3750</v>
      </c>
      <c r="J532" s="41">
        <v>43017</v>
      </c>
      <c r="K532" t="s">
        <v>69</v>
      </c>
      <c r="L532">
        <v>5.45</v>
      </c>
      <c r="M532">
        <v>2.73</v>
      </c>
      <c r="N532">
        <v>2.5</v>
      </c>
    </row>
    <row r="533" spans="1:14" x14ac:dyDescent="0.25">
      <c r="A533" t="s">
        <v>109</v>
      </c>
      <c r="B533" t="s">
        <v>107</v>
      </c>
      <c r="C533" t="s">
        <v>6</v>
      </c>
      <c r="D533">
        <v>750</v>
      </c>
      <c r="F533" t="s">
        <v>68</v>
      </c>
      <c r="G533">
        <v>4</v>
      </c>
      <c r="H533">
        <v>3000</v>
      </c>
      <c r="J533" s="41">
        <v>42828</v>
      </c>
      <c r="K533" t="s">
        <v>69</v>
      </c>
      <c r="L533">
        <v>4.3600000000000003</v>
      </c>
      <c r="M533">
        <v>2.1800000000000002</v>
      </c>
      <c r="N533">
        <v>2</v>
      </c>
    </row>
    <row r="534" spans="1:14" x14ac:dyDescent="0.25">
      <c r="A534" t="s">
        <v>109</v>
      </c>
      <c r="B534" t="s">
        <v>107</v>
      </c>
      <c r="C534" t="s">
        <v>6</v>
      </c>
      <c r="D534">
        <v>750</v>
      </c>
      <c r="F534" t="s">
        <v>68</v>
      </c>
      <c r="G534">
        <v>10</v>
      </c>
      <c r="H534">
        <v>7500</v>
      </c>
      <c r="J534" s="41">
        <v>42744</v>
      </c>
      <c r="K534" t="s">
        <v>69</v>
      </c>
      <c r="L534">
        <v>10.91</v>
      </c>
      <c r="M534">
        <v>5.45</v>
      </c>
      <c r="N534">
        <v>5</v>
      </c>
    </row>
    <row r="535" spans="1:14" x14ac:dyDescent="0.25">
      <c r="A535" t="s">
        <v>109</v>
      </c>
      <c r="B535" t="s">
        <v>107</v>
      </c>
      <c r="C535" t="s">
        <v>6</v>
      </c>
      <c r="D535">
        <v>750</v>
      </c>
      <c r="F535" t="s">
        <v>68</v>
      </c>
      <c r="G535">
        <v>4</v>
      </c>
      <c r="H535">
        <v>3000</v>
      </c>
      <c r="J535" s="41">
        <v>42746</v>
      </c>
      <c r="K535" t="s">
        <v>69</v>
      </c>
      <c r="L535">
        <v>4.3600000000000003</v>
      </c>
      <c r="M535">
        <v>2.1800000000000002</v>
      </c>
      <c r="N535">
        <v>2</v>
      </c>
    </row>
    <row r="536" spans="1:14" x14ac:dyDescent="0.25">
      <c r="A536" t="s">
        <v>109</v>
      </c>
      <c r="B536" t="s">
        <v>107</v>
      </c>
      <c r="C536" t="s">
        <v>6</v>
      </c>
      <c r="D536">
        <v>750</v>
      </c>
      <c r="F536" t="s">
        <v>68</v>
      </c>
      <c r="G536">
        <v>2</v>
      </c>
      <c r="H536">
        <v>1500</v>
      </c>
      <c r="J536" s="41">
        <v>42752</v>
      </c>
      <c r="K536" t="s">
        <v>69</v>
      </c>
      <c r="L536">
        <v>2.1800000000000002</v>
      </c>
      <c r="M536">
        <v>1.0900000000000001</v>
      </c>
      <c r="N536">
        <v>1</v>
      </c>
    </row>
    <row r="537" spans="1:14" x14ac:dyDescent="0.25">
      <c r="A537" t="s">
        <v>109</v>
      </c>
      <c r="B537" t="s">
        <v>107</v>
      </c>
      <c r="C537" t="s">
        <v>6</v>
      </c>
      <c r="D537">
        <v>750</v>
      </c>
      <c r="F537" t="s">
        <v>68</v>
      </c>
      <c r="G537">
        <v>4</v>
      </c>
      <c r="H537">
        <v>3000</v>
      </c>
      <c r="J537" s="41">
        <v>42758</v>
      </c>
      <c r="K537" t="s">
        <v>69</v>
      </c>
      <c r="L537">
        <v>4.3600000000000003</v>
      </c>
      <c r="M537">
        <v>2.1800000000000002</v>
      </c>
      <c r="N537">
        <v>2</v>
      </c>
    </row>
    <row r="538" spans="1:14" x14ac:dyDescent="0.25">
      <c r="A538" t="s">
        <v>109</v>
      </c>
      <c r="B538" t="s">
        <v>107</v>
      </c>
      <c r="C538" t="s">
        <v>6</v>
      </c>
      <c r="D538">
        <v>750</v>
      </c>
      <c r="F538" t="s">
        <v>68</v>
      </c>
      <c r="G538">
        <v>4</v>
      </c>
      <c r="H538">
        <v>3000</v>
      </c>
      <c r="J538" s="41">
        <v>42884</v>
      </c>
      <c r="K538" t="s">
        <v>69</v>
      </c>
      <c r="L538">
        <v>4.3600000000000003</v>
      </c>
      <c r="M538">
        <v>2.1800000000000002</v>
      </c>
      <c r="N538">
        <v>2</v>
      </c>
    </row>
    <row r="539" spans="1:14" x14ac:dyDescent="0.25">
      <c r="A539" t="s">
        <v>109</v>
      </c>
      <c r="B539" t="s">
        <v>107</v>
      </c>
      <c r="C539" t="s">
        <v>6</v>
      </c>
      <c r="D539">
        <v>750</v>
      </c>
      <c r="F539" t="s">
        <v>68</v>
      </c>
      <c r="G539">
        <v>16</v>
      </c>
      <c r="H539">
        <v>12000</v>
      </c>
      <c r="J539" s="41">
        <v>42884</v>
      </c>
      <c r="K539" t="s">
        <v>69</v>
      </c>
      <c r="L539">
        <v>17.45</v>
      </c>
      <c r="M539">
        <v>8.73</v>
      </c>
      <c r="N539">
        <v>8</v>
      </c>
    </row>
    <row r="540" spans="1:14" x14ac:dyDescent="0.25">
      <c r="A540" t="s">
        <v>109</v>
      </c>
      <c r="B540" t="s">
        <v>107</v>
      </c>
      <c r="C540" t="s">
        <v>6</v>
      </c>
      <c r="D540">
        <v>750</v>
      </c>
      <c r="F540" t="s">
        <v>68</v>
      </c>
      <c r="G540">
        <v>4</v>
      </c>
      <c r="H540">
        <v>3000</v>
      </c>
      <c r="J540" s="41">
        <v>42891</v>
      </c>
      <c r="K540" t="s">
        <v>69</v>
      </c>
      <c r="L540">
        <v>4.3600000000000003</v>
      </c>
      <c r="M540">
        <v>2.1800000000000002</v>
      </c>
      <c r="N540">
        <v>2</v>
      </c>
    </row>
    <row r="541" spans="1:14" x14ac:dyDescent="0.25">
      <c r="A541" t="s">
        <v>109</v>
      </c>
      <c r="B541" t="s">
        <v>107</v>
      </c>
      <c r="C541" t="s">
        <v>6</v>
      </c>
      <c r="D541">
        <v>750</v>
      </c>
      <c r="F541" t="s">
        <v>68</v>
      </c>
      <c r="G541">
        <v>5</v>
      </c>
      <c r="H541">
        <v>3750</v>
      </c>
      <c r="J541" s="41">
        <v>42796</v>
      </c>
      <c r="K541" t="s">
        <v>69</v>
      </c>
      <c r="L541">
        <v>5.45</v>
      </c>
      <c r="M541">
        <v>2.73</v>
      </c>
      <c r="N541">
        <v>2.5</v>
      </c>
    </row>
    <row r="542" spans="1:14" x14ac:dyDescent="0.25">
      <c r="A542" t="s">
        <v>109</v>
      </c>
      <c r="B542" t="s">
        <v>107</v>
      </c>
      <c r="C542" t="s">
        <v>6</v>
      </c>
      <c r="D542">
        <v>750</v>
      </c>
      <c r="F542" t="s">
        <v>68</v>
      </c>
      <c r="G542">
        <v>4</v>
      </c>
      <c r="H542">
        <v>3000</v>
      </c>
      <c r="J542" s="41">
        <v>42807</v>
      </c>
      <c r="K542" t="s">
        <v>69</v>
      </c>
      <c r="L542">
        <v>4.3600000000000003</v>
      </c>
      <c r="M542">
        <v>2.1800000000000002</v>
      </c>
      <c r="N542">
        <v>2</v>
      </c>
    </row>
    <row r="543" spans="1:14" x14ac:dyDescent="0.25">
      <c r="A543" t="s">
        <v>109</v>
      </c>
      <c r="B543" t="s">
        <v>107</v>
      </c>
      <c r="C543" t="s">
        <v>6</v>
      </c>
      <c r="D543">
        <v>750</v>
      </c>
      <c r="F543" t="s">
        <v>68</v>
      </c>
      <c r="G543">
        <v>6</v>
      </c>
      <c r="H543">
        <v>4500</v>
      </c>
      <c r="J543" s="41">
        <v>42807</v>
      </c>
      <c r="K543" t="s">
        <v>69</v>
      </c>
      <c r="L543">
        <v>6.55</v>
      </c>
      <c r="M543">
        <v>3.27</v>
      </c>
      <c r="N543">
        <v>3</v>
      </c>
    </row>
    <row r="544" spans="1:14" x14ac:dyDescent="0.25">
      <c r="A544" t="s">
        <v>109</v>
      </c>
      <c r="B544" t="s">
        <v>107</v>
      </c>
      <c r="C544" t="s">
        <v>6</v>
      </c>
      <c r="D544">
        <v>750</v>
      </c>
      <c r="F544" t="s">
        <v>68</v>
      </c>
      <c r="G544">
        <v>10</v>
      </c>
      <c r="H544">
        <v>7500</v>
      </c>
      <c r="J544" s="41">
        <v>43087</v>
      </c>
      <c r="K544" t="s">
        <v>69</v>
      </c>
      <c r="L544">
        <v>10.91</v>
      </c>
      <c r="M544">
        <v>5.45</v>
      </c>
      <c r="N544">
        <v>5</v>
      </c>
    </row>
    <row r="545" spans="1:14" x14ac:dyDescent="0.25">
      <c r="A545" t="s">
        <v>109</v>
      </c>
      <c r="B545" t="s">
        <v>107</v>
      </c>
      <c r="C545" t="s">
        <v>6</v>
      </c>
      <c r="D545">
        <v>750</v>
      </c>
      <c r="F545" t="s">
        <v>68</v>
      </c>
      <c r="G545">
        <v>27</v>
      </c>
      <c r="H545">
        <v>20250</v>
      </c>
      <c r="J545" s="41">
        <v>42822</v>
      </c>
      <c r="K545" t="s">
        <v>69</v>
      </c>
      <c r="L545">
        <v>29.45</v>
      </c>
      <c r="M545">
        <v>14.73</v>
      </c>
      <c r="N545">
        <v>13.5</v>
      </c>
    </row>
    <row r="546" spans="1:14" x14ac:dyDescent="0.25">
      <c r="A546" t="s">
        <v>109</v>
      </c>
      <c r="B546" t="s">
        <v>107</v>
      </c>
      <c r="C546" t="s">
        <v>6</v>
      </c>
      <c r="D546">
        <v>750</v>
      </c>
      <c r="F546" t="s">
        <v>68</v>
      </c>
      <c r="G546">
        <v>17</v>
      </c>
      <c r="H546">
        <v>12750</v>
      </c>
      <c r="J546" s="41">
        <v>42916</v>
      </c>
      <c r="K546" t="s">
        <v>69</v>
      </c>
      <c r="L546">
        <v>18.55</v>
      </c>
      <c r="M546">
        <v>9.27</v>
      </c>
      <c r="N546">
        <v>8.5</v>
      </c>
    </row>
    <row r="547" spans="1:14" x14ac:dyDescent="0.25">
      <c r="A547" t="s">
        <v>109</v>
      </c>
      <c r="B547" t="s">
        <v>107</v>
      </c>
      <c r="C547" t="s">
        <v>6</v>
      </c>
      <c r="D547">
        <v>750</v>
      </c>
      <c r="F547" t="s">
        <v>68</v>
      </c>
      <c r="G547">
        <v>6</v>
      </c>
      <c r="H547">
        <v>4500</v>
      </c>
      <c r="J547" s="41">
        <v>42921</v>
      </c>
      <c r="K547" t="s">
        <v>69</v>
      </c>
      <c r="L547">
        <v>6.55</v>
      </c>
      <c r="M547">
        <v>3.27</v>
      </c>
      <c r="N547">
        <v>3</v>
      </c>
    </row>
    <row r="548" spans="1:14" x14ac:dyDescent="0.25">
      <c r="A548" t="s">
        <v>109</v>
      </c>
      <c r="B548" t="s">
        <v>107</v>
      </c>
      <c r="C548" t="s">
        <v>6</v>
      </c>
      <c r="D548">
        <v>750</v>
      </c>
      <c r="F548" t="s">
        <v>68</v>
      </c>
      <c r="G548">
        <v>20</v>
      </c>
      <c r="H548">
        <v>15000</v>
      </c>
      <c r="J548" s="41">
        <v>42926</v>
      </c>
      <c r="K548" t="s">
        <v>69</v>
      </c>
      <c r="L548">
        <v>21.82</v>
      </c>
      <c r="M548">
        <v>10.91</v>
      </c>
      <c r="N548">
        <v>10</v>
      </c>
    </row>
    <row r="549" spans="1:14" x14ac:dyDescent="0.25">
      <c r="A549" t="s">
        <v>109</v>
      </c>
      <c r="B549" t="s">
        <v>107</v>
      </c>
      <c r="C549" t="s">
        <v>6</v>
      </c>
      <c r="D549">
        <v>750</v>
      </c>
      <c r="F549" t="s">
        <v>68</v>
      </c>
      <c r="G549">
        <v>20</v>
      </c>
      <c r="H549">
        <v>15000</v>
      </c>
      <c r="J549" s="41">
        <v>42936</v>
      </c>
      <c r="K549" t="s">
        <v>69</v>
      </c>
      <c r="L549">
        <v>21.82</v>
      </c>
      <c r="M549">
        <v>10.91</v>
      </c>
      <c r="N549">
        <v>10</v>
      </c>
    </row>
    <row r="550" spans="1:14" x14ac:dyDescent="0.25">
      <c r="A550" t="s">
        <v>109</v>
      </c>
      <c r="B550" t="s">
        <v>107</v>
      </c>
      <c r="C550" t="s">
        <v>6</v>
      </c>
      <c r="D550">
        <v>750</v>
      </c>
      <c r="F550" t="s">
        <v>68</v>
      </c>
      <c r="G550">
        <v>7</v>
      </c>
      <c r="H550">
        <v>5250</v>
      </c>
      <c r="J550" s="41">
        <v>42936</v>
      </c>
      <c r="K550" t="s">
        <v>69</v>
      </c>
      <c r="L550">
        <v>7.64</v>
      </c>
      <c r="M550">
        <v>3.82</v>
      </c>
      <c r="N550">
        <v>3.5</v>
      </c>
    </row>
    <row r="551" spans="1:14" x14ac:dyDescent="0.25">
      <c r="A551" t="s">
        <v>109</v>
      </c>
      <c r="B551" t="s">
        <v>107</v>
      </c>
      <c r="C551" t="s">
        <v>6</v>
      </c>
      <c r="D551">
        <v>750</v>
      </c>
      <c r="F551" t="s">
        <v>68</v>
      </c>
      <c r="G551">
        <v>13</v>
      </c>
      <c r="H551">
        <v>9750</v>
      </c>
      <c r="J551" s="41">
        <v>42936</v>
      </c>
      <c r="K551" t="s">
        <v>69</v>
      </c>
      <c r="L551">
        <v>14.18</v>
      </c>
      <c r="M551">
        <v>7.09</v>
      </c>
      <c r="N551">
        <v>6.5</v>
      </c>
    </row>
    <row r="552" spans="1:14" x14ac:dyDescent="0.25">
      <c r="A552" t="s">
        <v>109</v>
      </c>
      <c r="B552" t="s">
        <v>107</v>
      </c>
      <c r="C552" t="s">
        <v>6</v>
      </c>
      <c r="D552">
        <v>750</v>
      </c>
      <c r="F552" t="s">
        <v>68</v>
      </c>
      <c r="G552">
        <v>13</v>
      </c>
      <c r="H552">
        <v>9750</v>
      </c>
      <c r="J552" s="41">
        <v>42936</v>
      </c>
      <c r="K552" t="s">
        <v>69</v>
      </c>
      <c r="L552">
        <v>14.18</v>
      </c>
      <c r="M552">
        <v>7.09</v>
      </c>
      <c r="N552">
        <v>6.5</v>
      </c>
    </row>
    <row r="553" spans="1:14" x14ac:dyDescent="0.25">
      <c r="A553" t="s">
        <v>109</v>
      </c>
      <c r="B553" t="s">
        <v>107</v>
      </c>
      <c r="C553" t="s">
        <v>6</v>
      </c>
      <c r="D553">
        <v>750</v>
      </c>
      <c r="F553" t="s">
        <v>68</v>
      </c>
      <c r="G553">
        <v>10</v>
      </c>
      <c r="H553">
        <v>7500</v>
      </c>
      <c r="J553" s="41">
        <v>42794</v>
      </c>
      <c r="K553" t="s">
        <v>69</v>
      </c>
      <c r="L553">
        <v>10.91</v>
      </c>
      <c r="M553">
        <v>5.45</v>
      </c>
      <c r="N553">
        <v>5</v>
      </c>
    </row>
    <row r="554" spans="1:14" x14ac:dyDescent="0.25">
      <c r="A554" t="s">
        <v>109</v>
      </c>
      <c r="B554" t="s">
        <v>107</v>
      </c>
      <c r="C554" t="s">
        <v>6</v>
      </c>
      <c r="D554">
        <v>750</v>
      </c>
      <c r="F554" t="s">
        <v>68</v>
      </c>
      <c r="G554">
        <v>12</v>
      </c>
      <c r="H554">
        <v>9000</v>
      </c>
      <c r="J554" s="41">
        <v>42943</v>
      </c>
      <c r="K554" t="s">
        <v>69</v>
      </c>
      <c r="L554">
        <v>13.09</v>
      </c>
      <c r="M554">
        <v>6.55</v>
      </c>
      <c r="N554">
        <v>6</v>
      </c>
    </row>
    <row r="555" spans="1:14" x14ac:dyDescent="0.25">
      <c r="A555" t="s">
        <v>109</v>
      </c>
      <c r="B555" t="s">
        <v>107</v>
      </c>
      <c r="C555" t="s">
        <v>6</v>
      </c>
      <c r="D555">
        <v>750</v>
      </c>
      <c r="F555" t="s">
        <v>68</v>
      </c>
      <c r="G555">
        <v>2</v>
      </c>
      <c r="H555">
        <v>1500</v>
      </c>
      <c r="J555" s="41">
        <v>42975</v>
      </c>
      <c r="K555" t="s">
        <v>69</v>
      </c>
      <c r="L555">
        <v>2.1800000000000002</v>
      </c>
      <c r="M555">
        <v>1.0900000000000001</v>
      </c>
      <c r="N555">
        <v>1</v>
      </c>
    </row>
    <row r="556" spans="1:14" x14ac:dyDescent="0.25">
      <c r="A556" t="s">
        <v>109</v>
      </c>
      <c r="B556" t="s">
        <v>107</v>
      </c>
      <c r="C556" t="s">
        <v>6</v>
      </c>
      <c r="D556">
        <v>750</v>
      </c>
      <c r="F556" t="s">
        <v>68</v>
      </c>
      <c r="G556">
        <v>5</v>
      </c>
      <c r="H556">
        <v>3750</v>
      </c>
      <c r="J556" s="41">
        <v>42978</v>
      </c>
      <c r="K556" t="s">
        <v>69</v>
      </c>
      <c r="L556">
        <v>5.45</v>
      </c>
      <c r="M556">
        <v>2.73</v>
      </c>
      <c r="N556">
        <v>2.5</v>
      </c>
    </row>
    <row r="557" spans="1:14" x14ac:dyDescent="0.25">
      <c r="A557" t="s">
        <v>109</v>
      </c>
      <c r="B557" t="s">
        <v>107</v>
      </c>
      <c r="C557" t="s">
        <v>6</v>
      </c>
      <c r="D557">
        <v>750</v>
      </c>
      <c r="F557" t="s">
        <v>68</v>
      </c>
      <c r="G557">
        <v>5</v>
      </c>
      <c r="H557">
        <v>3750</v>
      </c>
      <c r="J557" s="41">
        <v>42989</v>
      </c>
      <c r="K557" t="s">
        <v>69</v>
      </c>
      <c r="L557">
        <v>5.45</v>
      </c>
      <c r="M557">
        <v>2.73</v>
      </c>
      <c r="N557">
        <v>2.5</v>
      </c>
    </row>
    <row r="558" spans="1:14" x14ac:dyDescent="0.25">
      <c r="A558" t="s">
        <v>109</v>
      </c>
      <c r="B558" t="s">
        <v>107</v>
      </c>
      <c r="C558" t="s">
        <v>6</v>
      </c>
      <c r="D558">
        <v>750</v>
      </c>
      <c r="F558" t="s">
        <v>68</v>
      </c>
      <c r="G558">
        <v>3</v>
      </c>
      <c r="H558">
        <v>2250</v>
      </c>
      <c r="J558" s="41">
        <v>42916</v>
      </c>
      <c r="K558" t="s">
        <v>69</v>
      </c>
      <c r="L558">
        <v>3.27</v>
      </c>
      <c r="M558">
        <v>1.64</v>
      </c>
      <c r="N558">
        <v>1.5</v>
      </c>
    </row>
    <row r="559" spans="1:14" x14ac:dyDescent="0.25">
      <c r="A559" t="s">
        <v>109</v>
      </c>
      <c r="B559" t="s">
        <v>107</v>
      </c>
      <c r="C559" t="s">
        <v>6</v>
      </c>
      <c r="D559">
        <v>750</v>
      </c>
      <c r="F559" t="s">
        <v>68</v>
      </c>
      <c r="G559">
        <v>6</v>
      </c>
      <c r="H559">
        <v>4500</v>
      </c>
      <c r="J559" s="41">
        <v>43040</v>
      </c>
      <c r="K559" t="s">
        <v>69</v>
      </c>
      <c r="L559">
        <v>6.55</v>
      </c>
      <c r="M559">
        <v>3.27</v>
      </c>
      <c r="N559">
        <v>3</v>
      </c>
    </row>
    <row r="560" spans="1:14" x14ac:dyDescent="0.25">
      <c r="A560" t="s">
        <v>109</v>
      </c>
      <c r="B560" t="s">
        <v>107</v>
      </c>
      <c r="C560" t="s">
        <v>6</v>
      </c>
      <c r="D560">
        <v>750</v>
      </c>
      <c r="F560" t="s">
        <v>68</v>
      </c>
      <c r="G560">
        <v>2</v>
      </c>
      <c r="H560">
        <v>1500</v>
      </c>
      <c r="J560" s="41">
        <v>43048</v>
      </c>
      <c r="K560" t="s">
        <v>69</v>
      </c>
      <c r="L560">
        <v>2.1800000000000002</v>
      </c>
      <c r="M560">
        <v>1.0900000000000001</v>
      </c>
      <c r="N560">
        <v>1</v>
      </c>
    </row>
    <row r="561" spans="1:14" x14ac:dyDescent="0.25">
      <c r="A561" t="s">
        <v>109</v>
      </c>
      <c r="B561" t="s">
        <v>107</v>
      </c>
      <c r="C561" t="s">
        <v>6</v>
      </c>
      <c r="D561">
        <v>750</v>
      </c>
      <c r="F561" t="s">
        <v>68</v>
      </c>
      <c r="G561">
        <v>25</v>
      </c>
      <c r="H561">
        <v>18750</v>
      </c>
      <c r="J561" s="41">
        <v>43031</v>
      </c>
      <c r="K561" t="s">
        <v>69</v>
      </c>
      <c r="L561">
        <v>27.27</v>
      </c>
      <c r="M561">
        <v>13.64</v>
      </c>
      <c r="N561">
        <v>12.5</v>
      </c>
    </row>
    <row r="562" spans="1:14" x14ac:dyDescent="0.25">
      <c r="A562" t="s">
        <v>109</v>
      </c>
      <c r="B562" t="s">
        <v>107</v>
      </c>
      <c r="C562" t="s">
        <v>6</v>
      </c>
      <c r="D562">
        <v>750</v>
      </c>
      <c r="F562" t="s">
        <v>68</v>
      </c>
      <c r="G562">
        <v>4</v>
      </c>
      <c r="H562">
        <v>3000</v>
      </c>
      <c r="J562" s="41">
        <v>43038</v>
      </c>
      <c r="K562" t="s">
        <v>69</v>
      </c>
      <c r="L562">
        <v>4.3600000000000003</v>
      </c>
      <c r="M562">
        <v>2.1800000000000002</v>
      </c>
      <c r="N562">
        <v>2</v>
      </c>
    </row>
    <row r="563" spans="1:14" x14ac:dyDescent="0.25">
      <c r="A563" t="s">
        <v>109</v>
      </c>
      <c r="B563" t="s">
        <v>107</v>
      </c>
      <c r="C563" t="s">
        <v>6</v>
      </c>
      <c r="D563">
        <v>750</v>
      </c>
      <c r="F563" t="s">
        <v>68</v>
      </c>
      <c r="G563">
        <v>5</v>
      </c>
      <c r="H563">
        <v>3750</v>
      </c>
      <c r="J563" s="41">
        <v>43063</v>
      </c>
      <c r="K563" t="s">
        <v>69</v>
      </c>
      <c r="L563">
        <v>5.45</v>
      </c>
      <c r="M563">
        <v>2.73</v>
      </c>
      <c r="N563">
        <v>2.5</v>
      </c>
    </row>
    <row r="564" spans="1:14" x14ac:dyDescent="0.25">
      <c r="A564" t="s">
        <v>109</v>
      </c>
      <c r="B564" t="s">
        <v>107</v>
      </c>
      <c r="C564" t="s">
        <v>6</v>
      </c>
      <c r="D564">
        <v>750</v>
      </c>
      <c r="F564" t="s">
        <v>68</v>
      </c>
      <c r="G564">
        <v>12</v>
      </c>
      <c r="H564">
        <v>9000</v>
      </c>
      <c r="J564" s="41">
        <v>43066</v>
      </c>
      <c r="K564" t="s">
        <v>69</v>
      </c>
      <c r="L564">
        <v>13.09</v>
      </c>
      <c r="M564">
        <v>6.55</v>
      </c>
      <c r="N564">
        <v>6</v>
      </c>
    </row>
    <row r="565" spans="1:14" x14ac:dyDescent="0.25">
      <c r="A565" t="s">
        <v>109</v>
      </c>
      <c r="B565" t="s">
        <v>107</v>
      </c>
      <c r="C565" t="s">
        <v>6</v>
      </c>
      <c r="D565">
        <v>750</v>
      </c>
      <c r="F565" t="s">
        <v>68</v>
      </c>
      <c r="G565">
        <v>2</v>
      </c>
      <c r="H565">
        <v>1500</v>
      </c>
      <c r="J565" s="41">
        <v>43052</v>
      </c>
      <c r="K565" t="s">
        <v>69</v>
      </c>
      <c r="L565">
        <v>2.1800000000000002</v>
      </c>
      <c r="M565">
        <v>1.0900000000000001</v>
      </c>
      <c r="N565">
        <v>1</v>
      </c>
    </row>
    <row r="566" spans="1:14" x14ac:dyDescent="0.25">
      <c r="A566" t="s">
        <v>109</v>
      </c>
      <c r="B566" t="s">
        <v>107</v>
      </c>
      <c r="C566" t="s">
        <v>6</v>
      </c>
      <c r="D566">
        <v>750</v>
      </c>
      <c r="F566" t="s">
        <v>68</v>
      </c>
      <c r="G566">
        <v>5</v>
      </c>
      <c r="H566">
        <v>3750</v>
      </c>
      <c r="J566" s="41">
        <v>43059</v>
      </c>
      <c r="K566" t="s">
        <v>69</v>
      </c>
      <c r="L566">
        <v>5.45</v>
      </c>
      <c r="M566">
        <v>2.73</v>
      </c>
      <c r="N566">
        <v>2.5</v>
      </c>
    </row>
    <row r="567" spans="1:14" x14ac:dyDescent="0.25">
      <c r="A567" t="s">
        <v>109</v>
      </c>
      <c r="B567" t="s">
        <v>107</v>
      </c>
      <c r="C567" t="s">
        <v>6</v>
      </c>
      <c r="D567">
        <v>750</v>
      </c>
      <c r="F567" t="s">
        <v>68</v>
      </c>
      <c r="G567">
        <v>10</v>
      </c>
      <c r="H567">
        <v>7500</v>
      </c>
      <c r="J567" s="41">
        <v>42759</v>
      </c>
      <c r="K567" t="s">
        <v>69</v>
      </c>
      <c r="L567">
        <v>10.91</v>
      </c>
      <c r="M567">
        <v>5.45</v>
      </c>
      <c r="N567">
        <v>5</v>
      </c>
    </row>
    <row r="568" spans="1:14" x14ac:dyDescent="0.25">
      <c r="A568" t="s">
        <v>109</v>
      </c>
      <c r="B568" t="s">
        <v>107</v>
      </c>
      <c r="C568" t="s">
        <v>6</v>
      </c>
      <c r="D568">
        <v>750</v>
      </c>
      <c r="F568" t="s">
        <v>68</v>
      </c>
      <c r="G568">
        <v>13</v>
      </c>
      <c r="H568">
        <v>9750</v>
      </c>
      <c r="J568" s="41">
        <v>43066</v>
      </c>
      <c r="K568" t="s">
        <v>69</v>
      </c>
      <c r="L568">
        <v>14.18</v>
      </c>
      <c r="M568">
        <v>7.09</v>
      </c>
      <c r="N568">
        <v>6.5</v>
      </c>
    </row>
    <row r="569" spans="1:14" x14ac:dyDescent="0.25">
      <c r="A569" t="s">
        <v>109</v>
      </c>
      <c r="B569" t="s">
        <v>107</v>
      </c>
      <c r="C569" t="s">
        <v>6</v>
      </c>
      <c r="D569">
        <v>750</v>
      </c>
      <c r="F569" t="s">
        <v>68</v>
      </c>
      <c r="G569">
        <v>4</v>
      </c>
      <c r="H569">
        <v>3000</v>
      </c>
      <c r="J569" s="41">
        <v>43073</v>
      </c>
      <c r="K569" t="s">
        <v>69</v>
      </c>
      <c r="L569">
        <v>4.3600000000000003</v>
      </c>
      <c r="M569">
        <v>2.1800000000000002</v>
      </c>
      <c r="N569">
        <v>2</v>
      </c>
    </row>
    <row r="570" spans="1:14" x14ac:dyDescent="0.25">
      <c r="A570" t="s">
        <v>109</v>
      </c>
      <c r="B570" t="s">
        <v>107</v>
      </c>
      <c r="C570" t="s">
        <v>6</v>
      </c>
      <c r="D570">
        <v>750</v>
      </c>
      <c r="F570" t="s">
        <v>68</v>
      </c>
      <c r="G570">
        <v>10</v>
      </c>
      <c r="H570">
        <v>7500</v>
      </c>
      <c r="J570" s="41">
        <v>42761</v>
      </c>
      <c r="K570" t="s">
        <v>69</v>
      </c>
      <c r="L570">
        <v>10.91</v>
      </c>
      <c r="M570">
        <v>5.45</v>
      </c>
      <c r="N570">
        <v>5</v>
      </c>
    </row>
    <row r="571" spans="1:14" x14ac:dyDescent="0.25">
      <c r="A571" t="s">
        <v>112</v>
      </c>
      <c r="B571" t="s">
        <v>150</v>
      </c>
      <c r="C571" t="s">
        <v>6</v>
      </c>
      <c r="D571">
        <v>193.4</v>
      </c>
      <c r="F571" t="s">
        <v>65</v>
      </c>
      <c r="G571">
        <v>10</v>
      </c>
      <c r="H571">
        <v>1933.9</v>
      </c>
      <c r="J571" s="41">
        <v>42779</v>
      </c>
      <c r="K571" t="s">
        <v>66</v>
      </c>
      <c r="L571">
        <v>2.81</v>
      </c>
      <c r="M571">
        <v>1.88</v>
      </c>
      <c r="N571">
        <v>6.7</v>
      </c>
    </row>
    <row r="572" spans="1:14" x14ac:dyDescent="0.25">
      <c r="A572" t="s">
        <v>112</v>
      </c>
      <c r="B572" t="s">
        <v>150</v>
      </c>
      <c r="C572" t="s">
        <v>6</v>
      </c>
      <c r="D572">
        <v>193.4</v>
      </c>
      <c r="F572" t="s">
        <v>65</v>
      </c>
      <c r="G572">
        <v>30</v>
      </c>
      <c r="H572">
        <v>5801.7</v>
      </c>
      <c r="J572" s="41">
        <v>43195</v>
      </c>
      <c r="K572" t="s">
        <v>66</v>
      </c>
      <c r="L572">
        <v>8.16</v>
      </c>
      <c r="M572">
        <v>5.44</v>
      </c>
      <c r="N572">
        <v>20</v>
      </c>
    </row>
    <row r="573" spans="1:14" x14ac:dyDescent="0.25">
      <c r="A573" t="s">
        <v>112</v>
      </c>
      <c r="B573" t="s">
        <v>150</v>
      </c>
      <c r="C573" t="s">
        <v>6</v>
      </c>
      <c r="D573">
        <v>193.4</v>
      </c>
      <c r="F573" t="s">
        <v>65</v>
      </c>
      <c r="G573">
        <v>30</v>
      </c>
      <c r="H573">
        <v>5801.7</v>
      </c>
      <c r="J573" s="41">
        <v>42740</v>
      </c>
      <c r="K573" t="s">
        <v>66</v>
      </c>
      <c r="L573">
        <v>8.44</v>
      </c>
      <c r="M573">
        <v>5.63</v>
      </c>
      <c r="N573">
        <v>20</v>
      </c>
    </row>
    <row r="574" spans="1:14" x14ac:dyDescent="0.25">
      <c r="A574" t="s">
        <v>112</v>
      </c>
      <c r="B574" t="s">
        <v>150</v>
      </c>
      <c r="C574" t="s">
        <v>6</v>
      </c>
      <c r="D574">
        <v>193.4</v>
      </c>
      <c r="F574" t="s">
        <v>65</v>
      </c>
      <c r="G574">
        <v>40</v>
      </c>
      <c r="H574">
        <v>7735.6</v>
      </c>
      <c r="J574" s="41">
        <v>43133</v>
      </c>
      <c r="K574" t="s">
        <v>66</v>
      </c>
      <c r="L574">
        <v>10.88</v>
      </c>
      <c r="M574">
        <v>7.26</v>
      </c>
      <c r="N574">
        <v>26.7</v>
      </c>
    </row>
    <row r="575" spans="1:14" x14ac:dyDescent="0.25">
      <c r="A575" t="s">
        <v>112</v>
      </c>
      <c r="B575" t="s">
        <v>150</v>
      </c>
      <c r="C575" t="s">
        <v>6</v>
      </c>
      <c r="D575">
        <v>193.4</v>
      </c>
      <c r="F575" t="s">
        <v>65</v>
      </c>
      <c r="G575">
        <v>20</v>
      </c>
      <c r="H575">
        <v>3867.8</v>
      </c>
      <c r="J575" s="41">
        <v>43068</v>
      </c>
      <c r="K575" t="s">
        <v>66</v>
      </c>
      <c r="L575">
        <v>5.63</v>
      </c>
      <c r="M575">
        <v>3.75</v>
      </c>
      <c r="N575">
        <v>13.3</v>
      </c>
    </row>
    <row r="576" spans="1:14" x14ac:dyDescent="0.25">
      <c r="A576" t="s">
        <v>112</v>
      </c>
      <c r="B576" t="s">
        <v>150</v>
      </c>
      <c r="C576" t="s">
        <v>6</v>
      </c>
      <c r="D576">
        <v>193.4</v>
      </c>
      <c r="F576" t="s">
        <v>65</v>
      </c>
      <c r="G576">
        <v>100</v>
      </c>
      <c r="H576">
        <v>19339</v>
      </c>
      <c r="J576" s="41">
        <v>42982</v>
      </c>
      <c r="K576" t="s">
        <v>66</v>
      </c>
      <c r="L576">
        <v>28.13</v>
      </c>
      <c r="M576">
        <v>18.75</v>
      </c>
      <c r="N576">
        <v>66.7</v>
      </c>
    </row>
    <row r="577" spans="1:14" x14ac:dyDescent="0.25">
      <c r="A577" t="s">
        <v>112</v>
      </c>
      <c r="B577" t="s">
        <v>150</v>
      </c>
      <c r="C577" t="s">
        <v>6</v>
      </c>
      <c r="D577">
        <v>193.4</v>
      </c>
      <c r="F577" t="s">
        <v>65</v>
      </c>
      <c r="G577">
        <v>100</v>
      </c>
      <c r="H577">
        <v>19339</v>
      </c>
      <c r="J577" s="41">
        <v>43040</v>
      </c>
      <c r="K577" t="s">
        <v>66</v>
      </c>
      <c r="L577">
        <v>28.13</v>
      </c>
      <c r="M577">
        <v>18.75</v>
      </c>
      <c r="N577">
        <v>66.7</v>
      </c>
    </row>
    <row r="578" spans="1:14" x14ac:dyDescent="0.25">
      <c r="A578" t="s">
        <v>112</v>
      </c>
      <c r="B578" t="s">
        <v>150</v>
      </c>
      <c r="C578" t="s">
        <v>6</v>
      </c>
      <c r="D578">
        <v>193.4</v>
      </c>
      <c r="F578" t="s">
        <v>65</v>
      </c>
      <c r="G578">
        <v>20</v>
      </c>
      <c r="H578">
        <v>3867.8</v>
      </c>
      <c r="J578" s="41">
        <v>43187</v>
      </c>
      <c r="K578" t="s">
        <v>66</v>
      </c>
      <c r="L578">
        <v>5.44</v>
      </c>
      <c r="M578">
        <v>3.63</v>
      </c>
      <c r="N578">
        <v>13.3</v>
      </c>
    </row>
    <row r="579" spans="1:14" x14ac:dyDescent="0.25">
      <c r="A579" t="s">
        <v>112</v>
      </c>
      <c r="B579" t="s">
        <v>150</v>
      </c>
      <c r="C579" t="s">
        <v>6</v>
      </c>
      <c r="D579">
        <v>193.4</v>
      </c>
      <c r="F579" t="s">
        <v>65</v>
      </c>
      <c r="G579">
        <v>5256</v>
      </c>
      <c r="H579">
        <v>1016462.5</v>
      </c>
      <c r="J579" s="41">
        <v>43069</v>
      </c>
      <c r="K579" t="s">
        <v>66</v>
      </c>
      <c r="L579">
        <v>1478.49</v>
      </c>
      <c r="M579">
        <v>985.66</v>
      </c>
      <c r="N579">
        <v>3504</v>
      </c>
    </row>
    <row r="580" spans="1:14" x14ac:dyDescent="0.25">
      <c r="A580" t="s">
        <v>112</v>
      </c>
      <c r="B580" t="s">
        <v>150</v>
      </c>
      <c r="C580" t="s">
        <v>6</v>
      </c>
      <c r="D580">
        <v>193.4</v>
      </c>
      <c r="F580" t="s">
        <v>65</v>
      </c>
      <c r="G580">
        <v>35</v>
      </c>
      <c r="H580">
        <v>6768.6</v>
      </c>
      <c r="J580" s="41">
        <v>42740</v>
      </c>
      <c r="K580" t="s">
        <v>66</v>
      </c>
      <c r="L580">
        <v>9.85</v>
      </c>
      <c r="M580">
        <v>6.56</v>
      </c>
      <c r="N580">
        <v>23.3</v>
      </c>
    </row>
    <row r="581" spans="1:14" x14ac:dyDescent="0.25">
      <c r="A581" t="s">
        <v>112</v>
      </c>
      <c r="B581" t="s">
        <v>150</v>
      </c>
      <c r="C581" t="s">
        <v>6</v>
      </c>
      <c r="D581">
        <v>193.4</v>
      </c>
      <c r="F581" t="s">
        <v>65</v>
      </c>
      <c r="G581">
        <v>20</v>
      </c>
      <c r="H581">
        <v>3867.8</v>
      </c>
      <c r="J581" s="41">
        <v>43074</v>
      </c>
      <c r="K581" t="s">
        <v>66</v>
      </c>
      <c r="L581">
        <v>5.63</v>
      </c>
      <c r="M581">
        <v>3.75</v>
      </c>
      <c r="N581">
        <v>13.3</v>
      </c>
    </row>
    <row r="582" spans="1:14" x14ac:dyDescent="0.25">
      <c r="A582" t="s">
        <v>112</v>
      </c>
      <c r="B582" t="s">
        <v>150</v>
      </c>
      <c r="C582" t="s">
        <v>6</v>
      </c>
      <c r="D582">
        <v>193.4</v>
      </c>
      <c r="F582" t="s">
        <v>65</v>
      </c>
      <c r="G582">
        <v>30</v>
      </c>
      <c r="H582">
        <v>5801.7</v>
      </c>
      <c r="J582" s="41">
        <v>42758</v>
      </c>
      <c r="K582" t="s">
        <v>66</v>
      </c>
      <c r="L582">
        <v>8.44</v>
      </c>
      <c r="M582">
        <v>5.63</v>
      </c>
      <c r="N582">
        <v>20</v>
      </c>
    </row>
    <row r="583" spans="1:14" x14ac:dyDescent="0.25">
      <c r="A583" t="s">
        <v>112</v>
      </c>
      <c r="B583" t="s">
        <v>150</v>
      </c>
      <c r="C583" t="s">
        <v>6</v>
      </c>
      <c r="D583">
        <v>193.4</v>
      </c>
      <c r="F583" t="s">
        <v>65</v>
      </c>
      <c r="G583">
        <v>10</v>
      </c>
      <c r="H583">
        <v>1933.9</v>
      </c>
      <c r="J583" s="41">
        <v>42982</v>
      </c>
      <c r="K583" t="s">
        <v>66</v>
      </c>
      <c r="L583">
        <v>2.81</v>
      </c>
      <c r="M583">
        <v>1.88</v>
      </c>
      <c r="N583">
        <v>6.7</v>
      </c>
    </row>
    <row r="584" spans="1:14" x14ac:dyDescent="0.25">
      <c r="A584" t="s">
        <v>112</v>
      </c>
      <c r="B584" t="s">
        <v>150</v>
      </c>
      <c r="C584" t="s">
        <v>6</v>
      </c>
      <c r="D584">
        <v>193.4</v>
      </c>
      <c r="F584" t="s">
        <v>65</v>
      </c>
      <c r="G584">
        <v>10</v>
      </c>
      <c r="H584">
        <v>1933.9</v>
      </c>
      <c r="J584" s="41">
        <v>43166</v>
      </c>
      <c r="K584" t="s">
        <v>66</v>
      </c>
      <c r="L584">
        <v>2.72</v>
      </c>
      <c r="M584">
        <v>1.81</v>
      </c>
      <c r="N584">
        <v>6.7</v>
      </c>
    </row>
    <row r="585" spans="1:14" x14ac:dyDescent="0.25">
      <c r="A585" t="s">
        <v>112</v>
      </c>
      <c r="B585" t="s">
        <v>150</v>
      </c>
      <c r="C585" t="s">
        <v>6</v>
      </c>
      <c r="D585">
        <v>193.4</v>
      </c>
      <c r="F585" t="s">
        <v>65</v>
      </c>
      <c r="G585">
        <v>20</v>
      </c>
      <c r="H585">
        <v>3867.8</v>
      </c>
      <c r="J585" s="41">
        <v>42717</v>
      </c>
      <c r="K585" t="s">
        <v>66</v>
      </c>
      <c r="L585">
        <v>6.67</v>
      </c>
      <c r="M585">
        <v>4.4400000000000004</v>
      </c>
      <c r="N585">
        <v>13.3</v>
      </c>
    </row>
    <row r="586" spans="1:14" x14ac:dyDescent="0.25">
      <c r="A586" t="s">
        <v>112</v>
      </c>
      <c r="B586" t="s">
        <v>150</v>
      </c>
      <c r="C586" t="s">
        <v>6</v>
      </c>
      <c r="D586">
        <v>193.4</v>
      </c>
      <c r="F586" t="s">
        <v>65</v>
      </c>
      <c r="G586">
        <v>40</v>
      </c>
      <c r="H586">
        <v>7735.6</v>
      </c>
      <c r="J586" s="41">
        <v>42888</v>
      </c>
      <c r="K586" t="s">
        <v>66</v>
      </c>
      <c r="L586">
        <v>11.25</v>
      </c>
      <c r="M586">
        <v>7.5</v>
      </c>
      <c r="N586">
        <v>26.7</v>
      </c>
    </row>
    <row r="587" spans="1:14" x14ac:dyDescent="0.25">
      <c r="A587" t="s">
        <v>112</v>
      </c>
      <c r="B587" t="s">
        <v>150</v>
      </c>
      <c r="C587" t="s">
        <v>6</v>
      </c>
      <c r="D587">
        <v>193.4</v>
      </c>
      <c r="F587" t="s">
        <v>65</v>
      </c>
      <c r="G587">
        <v>20</v>
      </c>
      <c r="H587">
        <v>3867.8</v>
      </c>
      <c r="J587" s="41">
        <v>43167</v>
      </c>
      <c r="K587" t="s">
        <v>66</v>
      </c>
      <c r="L587">
        <v>5.44</v>
      </c>
      <c r="M587">
        <v>3.63</v>
      </c>
      <c r="N587">
        <v>13.3</v>
      </c>
    </row>
    <row r="588" spans="1:14" x14ac:dyDescent="0.25">
      <c r="A588" t="s">
        <v>112</v>
      </c>
      <c r="B588" t="s">
        <v>150</v>
      </c>
      <c r="C588" t="s">
        <v>6</v>
      </c>
      <c r="D588">
        <v>193.4</v>
      </c>
      <c r="F588" t="s">
        <v>65</v>
      </c>
      <c r="G588">
        <v>60</v>
      </c>
      <c r="H588">
        <v>11603.4</v>
      </c>
      <c r="J588" s="41">
        <v>42739</v>
      </c>
      <c r="K588" t="s">
        <v>66</v>
      </c>
      <c r="L588">
        <v>16.88</v>
      </c>
      <c r="M588">
        <v>11.25</v>
      </c>
      <c r="N588">
        <v>40</v>
      </c>
    </row>
    <row r="589" spans="1:14" x14ac:dyDescent="0.25">
      <c r="A589" t="s">
        <v>112</v>
      </c>
      <c r="B589" t="s">
        <v>150</v>
      </c>
      <c r="C589" t="s">
        <v>6</v>
      </c>
      <c r="D589">
        <v>193.4</v>
      </c>
      <c r="F589" t="s">
        <v>65</v>
      </c>
      <c r="G589">
        <v>20</v>
      </c>
      <c r="H589">
        <v>3867.8</v>
      </c>
      <c r="J589" s="41">
        <v>42739</v>
      </c>
      <c r="K589" t="s">
        <v>66</v>
      </c>
      <c r="L589">
        <v>5.63</v>
      </c>
      <c r="M589">
        <v>3.75</v>
      </c>
      <c r="N589">
        <v>13.3</v>
      </c>
    </row>
    <row r="590" spans="1:14" x14ac:dyDescent="0.25">
      <c r="A590" t="s">
        <v>112</v>
      </c>
      <c r="B590" t="s">
        <v>150</v>
      </c>
      <c r="C590" t="s">
        <v>6</v>
      </c>
      <c r="D590">
        <v>193.4</v>
      </c>
      <c r="F590" t="s">
        <v>65</v>
      </c>
      <c r="G590">
        <v>40</v>
      </c>
      <c r="H590">
        <v>7735.6</v>
      </c>
      <c r="J590" s="41">
        <v>43063</v>
      </c>
      <c r="K590" t="s">
        <v>66</v>
      </c>
      <c r="L590">
        <v>11.25</v>
      </c>
      <c r="M590">
        <v>7.5</v>
      </c>
      <c r="N590">
        <v>26.7</v>
      </c>
    </row>
    <row r="591" spans="1:14" x14ac:dyDescent="0.25">
      <c r="A591" t="s">
        <v>112</v>
      </c>
      <c r="B591" t="s">
        <v>150</v>
      </c>
      <c r="C591" t="s">
        <v>6</v>
      </c>
      <c r="D591">
        <v>193.4</v>
      </c>
      <c r="F591" t="s">
        <v>65</v>
      </c>
      <c r="G591">
        <v>100</v>
      </c>
      <c r="H591">
        <v>19339</v>
      </c>
      <c r="J591" s="41">
        <v>42926</v>
      </c>
      <c r="K591" t="s">
        <v>66</v>
      </c>
      <c r="L591">
        <v>28.13</v>
      </c>
      <c r="M591">
        <v>18.75</v>
      </c>
      <c r="N591">
        <v>66.7</v>
      </c>
    </row>
    <row r="592" spans="1:14" x14ac:dyDescent="0.25">
      <c r="A592" t="s">
        <v>112</v>
      </c>
      <c r="B592" t="s">
        <v>150</v>
      </c>
      <c r="C592" t="s">
        <v>6</v>
      </c>
      <c r="D592">
        <v>193.4</v>
      </c>
      <c r="F592" t="s">
        <v>65</v>
      </c>
      <c r="G592">
        <v>100.8</v>
      </c>
      <c r="H592">
        <v>19500</v>
      </c>
      <c r="J592" s="41">
        <v>42767</v>
      </c>
      <c r="K592" t="s">
        <v>66</v>
      </c>
      <c r="L592">
        <v>28.36</v>
      </c>
      <c r="M592">
        <v>18.91</v>
      </c>
      <c r="N592">
        <v>67.2</v>
      </c>
    </row>
    <row r="593" spans="1:14" x14ac:dyDescent="0.25">
      <c r="A593" t="s">
        <v>112</v>
      </c>
      <c r="B593" t="s">
        <v>150</v>
      </c>
      <c r="C593" t="s">
        <v>6</v>
      </c>
      <c r="D593">
        <v>193.4</v>
      </c>
      <c r="F593" t="s">
        <v>65</v>
      </c>
      <c r="G593">
        <v>10</v>
      </c>
      <c r="H593">
        <v>1933.9</v>
      </c>
      <c r="J593" s="41">
        <v>42800</v>
      </c>
      <c r="K593" t="s">
        <v>66</v>
      </c>
      <c r="L593">
        <v>2.81</v>
      </c>
      <c r="M593">
        <v>1.88</v>
      </c>
      <c r="N593">
        <v>6.7</v>
      </c>
    </row>
    <row r="594" spans="1:14" x14ac:dyDescent="0.25">
      <c r="A594" t="s">
        <v>112</v>
      </c>
      <c r="B594" t="s">
        <v>150</v>
      </c>
      <c r="C594" t="s">
        <v>6</v>
      </c>
      <c r="D594">
        <v>193.4</v>
      </c>
      <c r="F594" t="s">
        <v>65</v>
      </c>
      <c r="G594">
        <v>100</v>
      </c>
      <c r="H594">
        <v>19339</v>
      </c>
      <c r="J594" s="41">
        <v>43133</v>
      </c>
      <c r="K594" t="s">
        <v>66</v>
      </c>
      <c r="L594">
        <v>27.21</v>
      </c>
      <c r="M594">
        <v>18.14</v>
      </c>
      <c r="N594">
        <v>66.7</v>
      </c>
    </row>
    <row r="595" spans="1:14" x14ac:dyDescent="0.25">
      <c r="A595" t="s">
        <v>112</v>
      </c>
      <c r="B595" t="s">
        <v>150</v>
      </c>
      <c r="C595" t="s">
        <v>6</v>
      </c>
      <c r="D595">
        <v>193.4</v>
      </c>
      <c r="F595" t="s">
        <v>65</v>
      </c>
      <c r="G595">
        <v>20</v>
      </c>
      <c r="H595">
        <v>3867.8</v>
      </c>
      <c r="J595" s="41">
        <v>43081</v>
      </c>
      <c r="K595" t="s">
        <v>66</v>
      </c>
      <c r="L595">
        <v>5.63</v>
      </c>
      <c r="M595">
        <v>3.75</v>
      </c>
      <c r="N595">
        <v>13.3</v>
      </c>
    </row>
    <row r="596" spans="1:14" x14ac:dyDescent="0.25">
      <c r="A596" t="s">
        <v>112</v>
      </c>
      <c r="B596" t="s">
        <v>150</v>
      </c>
      <c r="C596" t="s">
        <v>6</v>
      </c>
      <c r="D596">
        <v>193.4</v>
      </c>
      <c r="F596" t="s">
        <v>65</v>
      </c>
      <c r="G596">
        <v>120</v>
      </c>
      <c r="H596">
        <v>23206.799999999999</v>
      </c>
      <c r="J596" s="41">
        <v>43013</v>
      </c>
      <c r="K596" t="s">
        <v>66</v>
      </c>
      <c r="L596">
        <v>33.76</v>
      </c>
      <c r="M596">
        <v>22.5</v>
      </c>
      <c r="N596">
        <v>80</v>
      </c>
    </row>
    <row r="597" spans="1:14" x14ac:dyDescent="0.25">
      <c r="A597" t="s">
        <v>112</v>
      </c>
      <c r="B597" t="s">
        <v>150</v>
      </c>
      <c r="C597" t="s">
        <v>6</v>
      </c>
      <c r="D597">
        <v>193.4</v>
      </c>
      <c r="F597" t="s">
        <v>65</v>
      </c>
      <c r="G597">
        <v>15</v>
      </c>
      <c r="H597">
        <v>2900.8</v>
      </c>
      <c r="J597" s="41">
        <v>42753</v>
      </c>
      <c r="K597" t="s">
        <v>66</v>
      </c>
      <c r="L597">
        <v>4.22</v>
      </c>
      <c r="M597">
        <v>2.81</v>
      </c>
      <c r="N597">
        <v>10</v>
      </c>
    </row>
    <row r="598" spans="1:14" x14ac:dyDescent="0.25">
      <c r="A598" t="s">
        <v>112</v>
      </c>
      <c r="B598" t="s">
        <v>150</v>
      </c>
      <c r="C598" t="s">
        <v>6</v>
      </c>
      <c r="D598">
        <v>193.4</v>
      </c>
      <c r="F598" t="s">
        <v>65</v>
      </c>
      <c r="G598">
        <v>150</v>
      </c>
      <c r="H598">
        <v>29008.5</v>
      </c>
      <c r="J598" s="41">
        <v>42982</v>
      </c>
      <c r="K598" t="s">
        <v>66</v>
      </c>
      <c r="L598">
        <v>42.19</v>
      </c>
      <c r="M598">
        <v>28.13</v>
      </c>
      <c r="N598">
        <v>100</v>
      </c>
    </row>
    <row r="599" spans="1:14" x14ac:dyDescent="0.25">
      <c r="A599" t="s">
        <v>112</v>
      </c>
      <c r="B599" t="s">
        <v>150</v>
      </c>
      <c r="C599" t="s">
        <v>6</v>
      </c>
      <c r="D599">
        <v>193.4</v>
      </c>
      <c r="F599" t="s">
        <v>65</v>
      </c>
      <c r="G599">
        <v>20.2</v>
      </c>
      <c r="H599">
        <v>3900</v>
      </c>
      <c r="J599" s="41">
        <v>42878</v>
      </c>
      <c r="K599" t="s">
        <v>66</v>
      </c>
      <c r="L599">
        <v>5.67</v>
      </c>
      <c r="M599">
        <v>3.78</v>
      </c>
      <c r="N599">
        <v>13.4</v>
      </c>
    </row>
    <row r="600" spans="1:14" x14ac:dyDescent="0.25">
      <c r="A600" t="s">
        <v>112</v>
      </c>
      <c r="B600" t="s">
        <v>150</v>
      </c>
      <c r="C600" t="s">
        <v>6</v>
      </c>
      <c r="D600">
        <v>193.4</v>
      </c>
      <c r="F600" t="s">
        <v>65</v>
      </c>
      <c r="G600">
        <v>5</v>
      </c>
      <c r="H600">
        <v>967</v>
      </c>
      <c r="J600" s="41">
        <v>42740</v>
      </c>
      <c r="K600" t="s">
        <v>66</v>
      </c>
      <c r="L600">
        <v>1.41</v>
      </c>
      <c r="M600">
        <v>0.94</v>
      </c>
      <c r="N600">
        <v>3.3</v>
      </c>
    </row>
    <row r="601" spans="1:14" x14ac:dyDescent="0.25">
      <c r="A601" t="s">
        <v>112</v>
      </c>
      <c r="B601" t="s">
        <v>150</v>
      </c>
      <c r="C601" t="s">
        <v>6</v>
      </c>
      <c r="D601">
        <v>193.4</v>
      </c>
      <c r="F601" t="s">
        <v>65</v>
      </c>
      <c r="G601">
        <v>15</v>
      </c>
      <c r="H601">
        <v>2900.8</v>
      </c>
      <c r="J601" s="41">
        <v>42893</v>
      </c>
      <c r="K601" t="s">
        <v>66</v>
      </c>
      <c r="L601">
        <v>4.22</v>
      </c>
      <c r="M601">
        <v>2.81</v>
      </c>
      <c r="N601">
        <v>10</v>
      </c>
    </row>
    <row r="602" spans="1:14" x14ac:dyDescent="0.25">
      <c r="A602" t="s">
        <v>112</v>
      </c>
      <c r="B602" t="s">
        <v>150</v>
      </c>
      <c r="C602" t="s">
        <v>6</v>
      </c>
      <c r="D602">
        <v>193.4</v>
      </c>
      <c r="F602" t="s">
        <v>65</v>
      </c>
      <c r="G602">
        <v>100</v>
      </c>
      <c r="H602">
        <v>19339</v>
      </c>
      <c r="J602" s="41">
        <v>42943</v>
      </c>
      <c r="K602" t="s">
        <v>66</v>
      </c>
      <c r="L602">
        <v>28.13</v>
      </c>
      <c r="M602">
        <v>18.75</v>
      </c>
      <c r="N602">
        <v>66.7</v>
      </c>
    </row>
    <row r="603" spans="1:14" x14ac:dyDescent="0.25">
      <c r="A603" t="s">
        <v>112</v>
      </c>
      <c r="B603" t="s">
        <v>150</v>
      </c>
      <c r="C603" t="s">
        <v>6</v>
      </c>
      <c r="D603">
        <v>193.4</v>
      </c>
      <c r="F603" t="s">
        <v>65</v>
      </c>
      <c r="G603">
        <v>40</v>
      </c>
      <c r="H603">
        <v>7735.6</v>
      </c>
      <c r="J603" s="41">
        <v>42725</v>
      </c>
      <c r="K603" t="s">
        <v>66</v>
      </c>
      <c r="L603">
        <v>13.33</v>
      </c>
      <c r="M603">
        <v>8.89</v>
      </c>
      <c r="N603">
        <v>26.7</v>
      </c>
    </row>
    <row r="604" spans="1:14" x14ac:dyDescent="0.25">
      <c r="A604" t="s">
        <v>112</v>
      </c>
      <c r="B604" t="s">
        <v>150</v>
      </c>
      <c r="C604" t="s">
        <v>6</v>
      </c>
      <c r="D604">
        <v>193.4</v>
      </c>
      <c r="F604" t="s">
        <v>65</v>
      </c>
      <c r="G604">
        <v>20</v>
      </c>
      <c r="H604">
        <v>3867.8</v>
      </c>
      <c r="J604" s="41">
        <v>43012</v>
      </c>
      <c r="K604" t="s">
        <v>66</v>
      </c>
      <c r="L604">
        <v>5.63</v>
      </c>
      <c r="M604">
        <v>3.75</v>
      </c>
      <c r="N604">
        <v>13.3</v>
      </c>
    </row>
    <row r="605" spans="1:14" x14ac:dyDescent="0.25">
      <c r="A605" t="s">
        <v>112</v>
      </c>
      <c r="B605" t="s">
        <v>150</v>
      </c>
      <c r="C605" t="s">
        <v>6</v>
      </c>
      <c r="D605">
        <v>193.4</v>
      </c>
      <c r="F605" t="s">
        <v>65</v>
      </c>
      <c r="G605">
        <v>80</v>
      </c>
      <c r="H605">
        <v>15471.2</v>
      </c>
      <c r="J605" s="41">
        <v>42942</v>
      </c>
      <c r="K605" t="s">
        <v>66</v>
      </c>
      <c r="L605">
        <v>22.5</v>
      </c>
      <c r="M605">
        <v>15</v>
      </c>
      <c r="N605">
        <v>53.3</v>
      </c>
    </row>
    <row r="606" spans="1:14" x14ac:dyDescent="0.25">
      <c r="A606" t="s">
        <v>112</v>
      </c>
      <c r="B606" t="s">
        <v>150</v>
      </c>
      <c r="C606" t="s">
        <v>6</v>
      </c>
      <c r="D606">
        <v>193.4</v>
      </c>
      <c r="F606" t="s">
        <v>65</v>
      </c>
      <c r="G606">
        <v>100</v>
      </c>
      <c r="H606">
        <v>19339</v>
      </c>
      <c r="J606" s="41">
        <v>43073</v>
      </c>
      <c r="K606" t="s">
        <v>66</v>
      </c>
      <c r="L606">
        <v>28.13</v>
      </c>
      <c r="M606">
        <v>18.75</v>
      </c>
      <c r="N606">
        <v>66.7</v>
      </c>
    </row>
    <row r="607" spans="1:14" x14ac:dyDescent="0.25">
      <c r="A607" t="s">
        <v>112</v>
      </c>
      <c r="B607" t="s">
        <v>150</v>
      </c>
      <c r="C607" t="s">
        <v>6</v>
      </c>
      <c r="D607">
        <v>193.4</v>
      </c>
      <c r="F607" t="s">
        <v>65</v>
      </c>
      <c r="G607">
        <v>20</v>
      </c>
      <c r="H607">
        <v>3867.8</v>
      </c>
      <c r="J607" s="41">
        <v>43066</v>
      </c>
      <c r="K607" t="s">
        <v>66</v>
      </c>
      <c r="L607">
        <v>5.63</v>
      </c>
      <c r="M607">
        <v>3.75</v>
      </c>
      <c r="N607">
        <v>13.3</v>
      </c>
    </row>
    <row r="608" spans="1:14" x14ac:dyDescent="0.25">
      <c r="A608" t="s">
        <v>112</v>
      </c>
      <c r="B608" t="s">
        <v>150</v>
      </c>
      <c r="C608" t="s">
        <v>6</v>
      </c>
      <c r="D608">
        <v>193.4</v>
      </c>
      <c r="F608" t="s">
        <v>65</v>
      </c>
      <c r="G608">
        <v>40</v>
      </c>
      <c r="H608">
        <v>7735.6</v>
      </c>
      <c r="J608" s="41">
        <v>42711</v>
      </c>
      <c r="K608" t="s">
        <v>66</v>
      </c>
      <c r="L608">
        <v>13.33</v>
      </c>
      <c r="M608">
        <v>8.89</v>
      </c>
      <c r="N608">
        <v>26.7</v>
      </c>
    </row>
    <row r="609" spans="1:14" x14ac:dyDescent="0.25">
      <c r="A609" t="s">
        <v>112</v>
      </c>
      <c r="B609" t="s">
        <v>150</v>
      </c>
      <c r="C609" t="s">
        <v>6</v>
      </c>
      <c r="D609">
        <v>193.4</v>
      </c>
      <c r="F609" t="s">
        <v>65</v>
      </c>
      <c r="G609">
        <v>20</v>
      </c>
      <c r="H609">
        <v>3867.8</v>
      </c>
      <c r="J609" s="41">
        <v>42927</v>
      </c>
      <c r="K609" t="s">
        <v>66</v>
      </c>
      <c r="L609">
        <v>5.63</v>
      </c>
      <c r="M609">
        <v>3.75</v>
      </c>
      <c r="N609">
        <v>13.3</v>
      </c>
    </row>
    <row r="610" spans="1:14" x14ac:dyDescent="0.25">
      <c r="A610" t="s">
        <v>112</v>
      </c>
      <c r="B610" t="s">
        <v>150</v>
      </c>
      <c r="C610" t="s">
        <v>6</v>
      </c>
      <c r="D610">
        <v>193.4</v>
      </c>
      <c r="F610" t="s">
        <v>65</v>
      </c>
      <c r="G610">
        <v>50.4</v>
      </c>
      <c r="H610">
        <v>9750</v>
      </c>
      <c r="J610" s="41">
        <v>42769</v>
      </c>
      <c r="K610" t="s">
        <v>66</v>
      </c>
      <c r="L610">
        <v>14.18</v>
      </c>
      <c r="M610">
        <v>9.4499999999999993</v>
      </c>
      <c r="N610">
        <v>33.6</v>
      </c>
    </row>
    <row r="611" spans="1:14" x14ac:dyDescent="0.25">
      <c r="A611" t="s">
        <v>112</v>
      </c>
      <c r="B611" t="s">
        <v>150</v>
      </c>
      <c r="C611" t="s">
        <v>6</v>
      </c>
      <c r="D611">
        <v>193.4</v>
      </c>
      <c r="F611" t="s">
        <v>65</v>
      </c>
      <c r="G611">
        <v>10</v>
      </c>
      <c r="H611">
        <v>1933.9</v>
      </c>
      <c r="J611" s="41">
        <v>43167</v>
      </c>
      <c r="K611" t="s">
        <v>66</v>
      </c>
      <c r="L611">
        <v>2.72</v>
      </c>
      <c r="M611">
        <v>1.81</v>
      </c>
      <c r="N611">
        <v>6.7</v>
      </c>
    </row>
    <row r="612" spans="1:14" x14ac:dyDescent="0.25">
      <c r="A612" t="s">
        <v>112</v>
      </c>
      <c r="B612" t="s">
        <v>150</v>
      </c>
      <c r="C612" t="s">
        <v>6</v>
      </c>
      <c r="D612">
        <v>193.4</v>
      </c>
      <c r="F612" t="s">
        <v>65</v>
      </c>
      <c r="G612">
        <v>8</v>
      </c>
      <c r="H612">
        <v>1547.1</v>
      </c>
      <c r="J612" s="41">
        <v>43068</v>
      </c>
      <c r="K612" t="s">
        <v>66</v>
      </c>
      <c r="L612">
        <v>2.25</v>
      </c>
      <c r="M612">
        <v>1.5</v>
      </c>
      <c r="N612">
        <v>5.3</v>
      </c>
    </row>
    <row r="613" spans="1:14" x14ac:dyDescent="0.25">
      <c r="A613" t="s">
        <v>112</v>
      </c>
      <c r="B613" t="s">
        <v>150</v>
      </c>
      <c r="C613" t="s">
        <v>6</v>
      </c>
      <c r="D613">
        <v>193.4</v>
      </c>
      <c r="F613" t="s">
        <v>65</v>
      </c>
      <c r="G613">
        <v>30</v>
      </c>
      <c r="H613">
        <v>5801.7</v>
      </c>
      <c r="J613" s="41">
        <v>43208</v>
      </c>
      <c r="K613" t="s">
        <v>66</v>
      </c>
      <c r="L613">
        <v>8.16</v>
      </c>
      <c r="M613">
        <v>5.44</v>
      </c>
      <c r="N613">
        <v>20</v>
      </c>
    </row>
    <row r="614" spans="1:14" x14ac:dyDescent="0.25">
      <c r="A614" t="s">
        <v>112</v>
      </c>
      <c r="B614" t="s">
        <v>150</v>
      </c>
      <c r="C614" t="s">
        <v>6</v>
      </c>
      <c r="D614">
        <v>193.4</v>
      </c>
      <c r="F614" t="s">
        <v>65</v>
      </c>
      <c r="G614">
        <v>40</v>
      </c>
      <c r="H614">
        <v>7735.6</v>
      </c>
      <c r="J614" s="41">
        <v>42769</v>
      </c>
      <c r="K614" t="s">
        <v>66</v>
      </c>
      <c r="L614">
        <v>11.25</v>
      </c>
      <c r="M614">
        <v>7.5</v>
      </c>
      <c r="N614">
        <v>26.7</v>
      </c>
    </row>
    <row r="615" spans="1:14" x14ac:dyDescent="0.25">
      <c r="A615" t="s">
        <v>112</v>
      </c>
      <c r="B615" t="s">
        <v>150</v>
      </c>
      <c r="C615" t="s">
        <v>6</v>
      </c>
      <c r="D615">
        <v>193.4</v>
      </c>
      <c r="F615" t="s">
        <v>65</v>
      </c>
      <c r="G615">
        <v>20</v>
      </c>
      <c r="H615">
        <v>3867.8</v>
      </c>
      <c r="J615" s="41">
        <v>42769</v>
      </c>
      <c r="K615" t="s">
        <v>66</v>
      </c>
      <c r="L615">
        <v>5.63</v>
      </c>
      <c r="M615">
        <v>3.75</v>
      </c>
      <c r="N615">
        <v>13.3</v>
      </c>
    </row>
    <row r="616" spans="1:14" x14ac:dyDescent="0.25">
      <c r="A616" t="s">
        <v>112</v>
      </c>
      <c r="B616" t="s">
        <v>150</v>
      </c>
      <c r="C616" t="s">
        <v>6</v>
      </c>
      <c r="D616">
        <v>193.4</v>
      </c>
      <c r="F616" t="s">
        <v>65</v>
      </c>
      <c r="G616">
        <v>100</v>
      </c>
      <c r="H616">
        <v>19339</v>
      </c>
      <c r="J616" s="41">
        <v>42739</v>
      </c>
      <c r="K616" t="s">
        <v>66</v>
      </c>
      <c r="L616">
        <v>28.13</v>
      </c>
      <c r="M616">
        <v>18.75</v>
      </c>
      <c r="N616">
        <v>66.7</v>
      </c>
    </row>
    <row r="617" spans="1:14" x14ac:dyDescent="0.25">
      <c r="A617" t="s">
        <v>112</v>
      </c>
      <c r="B617" t="s">
        <v>150</v>
      </c>
      <c r="C617" t="s">
        <v>6</v>
      </c>
      <c r="D617">
        <v>193.4</v>
      </c>
      <c r="F617" t="s">
        <v>65</v>
      </c>
      <c r="G617">
        <v>100</v>
      </c>
      <c r="H617">
        <v>19339</v>
      </c>
      <c r="J617" s="41">
        <v>42888</v>
      </c>
      <c r="K617" t="s">
        <v>66</v>
      </c>
      <c r="L617">
        <v>28.13</v>
      </c>
      <c r="M617">
        <v>18.75</v>
      </c>
      <c r="N617">
        <v>66.7</v>
      </c>
    </row>
    <row r="618" spans="1:14" x14ac:dyDescent="0.25">
      <c r="A618" t="s">
        <v>112</v>
      </c>
      <c r="B618" t="s">
        <v>150</v>
      </c>
      <c r="C618" t="s">
        <v>6</v>
      </c>
      <c r="D618">
        <v>193.4</v>
      </c>
      <c r="F618" t="s">
        <v>65</v>
      </c>
      <c r="G618">
        <v>40</v>
      </c>
      <c r="H618">
        <v>7735.6</v>
      </c>
      <c r="J618" s="41">
        <v>42984</v>
      </c>
      <c r="K618" t="s">
        <v>66</v>
      </c>
      <c r="L618">
        <v>11.25</v>
      </c>
      <c r="M618">
        <v>7.5</v>
      </c>
      <c r="N618">
        <v>26.7</v>
      </c>
    </row>
    <row r="619" spans="1:14" x14ac:dyDescent="0.25">
      <c r="A619" t="s">
        <v>112</v>
      </c>
      <c r="B619" t="s">
        <v>150</v>
      </c>
      <c r="C619" t="s">
        <v>6</v>
      </c>
      <c r="D619">
        <v>193.4</v>
      </c>
      <c r="F619" t="s">
        <v>65</v>
      </c>
      <c r="G619">
        <v>40</v>
      </c>
      <c r="H619">
        <v>7735.6</v>
      </c>
      <c r="J619" s="41">
        <v>43069</v>
      </c>
      <c r="K619" t="s">
        <v>66</v>
      </c>
      <c r="L619">
        <v>11.25</v>
      </c>
      <c r="M619">
        <v>7.5</v>
      </c>
      <c r="N619">
        <v>26.7</v>
      </c>
    </row>
    <row r="620" spans="1:14" x14ac:dyDescent="0.25">
      <c r="A620" t="s">
        <v>112</v>
      </c>
      <c r="B620" t="s">
        <v>150</v>
      </c>
      <c r="C620" t="s">
        <v>6</v>
      </c>
      <c r="D620">
        <v>193.4</v>
      </c>
      <c r="F620" t="s">
        <v>65</v>
      </c>
      <c r="G620">
        <v>20</v>
      </c>
      <c r="H620">
        <v>3867.8</v>
      </c>
      <c r="J620" s="41">
        <v>42922</v>
      </c>
      <c r="K620" t="s">
        <v>66</v>
      </c>
      <c r="L620">
        <v>5.63</v>
      </c>
      <c r="M620">
        <v>3.75</v>
      </c>
      <c r="N620">
        <v>13.3</v>
      </c>
    </row>
    <row r="621" spans="1:14" x14ac:dyDescent="0.25">
      <c r="A621" t="s">
        <v>112</v>
      </c>
      <c r="B621" t="s">
        <v>150</v>
      </c>
      <c r="C621" t="s">
        <v>6</v>
      </c>
      <c r="D621">
        <v>193.4</v>
      </c>
      <c r="F621" t="s">
        <v>65</v>
      </c>
      <c r="G621">
        <v>20</v>
      </c>
      <c r="H621">
        <v>3867.8</v>
      </c>
      <c r="J621" s="41">
        <v>42800</v>
      </c>
      <c r="K621" t="s">
        <v>66</v>
      </c>
      <c r="L621">
        <v>5.63</v>
      </c>
      <c r="M621">
        <v>3.75</v>
      </c>
      <c r="N621">
        <v>13.3</v>
      </c>
    </row>
    <row r="622" spans="1:14" x14ac:dyDescent="0.25">
      <c r="A622" t="s">
        <v>112</v>
      </c>
      <c r="B622" t="s">
        <v>150</v>
      </c>
      <c r="C622" t="s">
        <v>6</v>
      </c>
      <c r="D622">
        <v>193.4</v>
      </c>
      <c r="F622" t="s">
        <v>65</v>
      </c>
      <c r="G622">
        <v>30</v>
      </c>
      <c r="H622">
        <v>5801.7</v>
      </c>
      <c r="J622" s="41">
        <v>42801</v>
      </c>
      <c r="K622" t="s">
        <v>66</v>
      </c>
      <c r="L622">
        <v>8.44</v>
      </c>
      <c r="M622">
        <v>5.63</v>
      </c>
      <c r="N622">
        <v>20</v>
      </c>
    </row>
    <row r="623" spans="1:14" x14ac:dyDescent="0.25">
      <c r="A623" t="s">
        <v>112</v>
      </c>
      <c r="B623" t="s">
        <v>150</v>
      </c>
      <c r="C623" t="s">
        <v>6</v>
      </c>
      <c r="D623">
        <v>193.4</v>
      </c>
      <c r="F623" t="s">
        <v>65</v>
      </c>
      <c r="G623">
        <v>30</v>
      </c>
      <c r="H623">
        <v>5801.7</v>
      </c>
      <c r="J623" s="41">
        <v>42796</v>
      </c>
      <c r="K623" t="s">
        <v>66</v>
      </c>
      <c r="L623">
        <v>8.44</v>
      </c>
      <c r="M623">
        <v>5.63</v>
      </c>
      <c r="N623">
        <v>20</v>
      </c>
    </row>
    <row r="624" spans="1:14" x14ac:dyDescent="0.25">
      <c r="A624" t="s">
        <v>112</v>
      </c>
      <c r="B624" t="s">
        <v>150</v>
      </c>
      <c r="C624" t="s">
        <v>6</v>
      </c>
      <c r="D624">
        <v>193.4</v>
      </c>
      <c r="F624" t="s">
        <v>65</v>
      </c>
      <c r="G624">
        <v>40</v>
      </c>
      <c r="H624">
        <v>7735.6</v>
      </c>
      <c r="J624" s="41">
        <v>42922</v>
      </c>
      <c r="K624" t="s">
        <v>66</v>
      </c>
      <c r="L624">
        <v>11.25</v>
      </c>
      <c r="M624">
        <v>7.5</v>
      </c>
      <c r="N624">
        <v>26.7</v>
      </c>
    </row>
    <row r="625" spans="1:14" x14ac:dyDescent="0.25">
      <c r="A625" t="s">
        <v>112</v>
      </c>
      <c r="B625" t="s">
        <v>150</v>
      </c>
      <c r="C625" t="s">
        <v>6</v>
      </c>
      <c r="D625">
        <v>193.4</v>
      </c>
      <c r="F625" t="s">
        <v>65</v>
      </c>
      <c r="G625">
        <v>20</v>
      </c>
      <c r="H625">
        <v>3867.8</v>
      </c>
      <c r="J625" s="41">
        <v>42921</v>
      </c>
      <c r="K625" t="s">
        <v>66</v>
      </c>
      <c r="L625">
        <v>5.63</v>
      </c>
      <c r="M625">
        <v>3.75</v>
      </c>
      <c r="N625">
        <v>13.3</v>
      </c>
    </row>
    <row r="626" spans="1:14" x14ac:dyDescent="0.25">
      <c r="A626" t="s">
        <v>112</v>
      </c>
      <c r="B626" t="s">
        <v>150</v>
      </c>
      <c r="C626" t="s">
        <v>6</v>
      </c>
      <c r="D626">
        <v>193.4</v>
      </c>
      <c r="F626" t="s">
        <v>65</v>
      </c>
      <c r="G626">
        <v>10</v>
      </c>
      <c r="H626">
        <v>1933.9</v>
      </c>
      <c r="J626" s="41">
        <v>42954</v>
      </c>
      <c r="K626" t="s">
        <v>66</v>
      </c>
      <c r="L626">
        <v>2.81</v>
      </c>
      <c r="M626">
        <v>1.88</v>
      </c>
      <c r="N626">
        <v>6.7</v>
      </c>
    </row>
    <row r="627" spans="1:14" x14ac:dyDescent="0.25">
      <c r="A627" t="s">
        <v>112</v>
      </c>
      <c r="B627" t="s">
        <v>150</v>
      </c>
      <c r="C627" t="s">
        <v>6</v>
      </c>
      <c r="D627">
        <v>193.4</v>
      </c>
      <c r="F627" t="s">
        <v>65</v>
      </c>
      <c r="G627">
        <v>20</v>
      </c>
      <c r="H627">
        <v>3867.8</v>
      </c>
      <c r="J627" s="41">
        <v>43167</v>
      </c>
      <c r="K627" t="s">
        <v>66</v>
      </c>
      <c r="L627">
        <v>5.44</v>
      </c>
      <c r="M627">
        <v>3.63</v>
      </c>
      <c r="N627">
        <v>13.3</v>
      </c>
    </row>
    <row r="628" spans="1:14" x14ac:dyDescent="0.25">
      <c r="A628" t="s">
        <v>112</v>
      </c>
      <c r="B628" t="s">
        <v>150</v>
      </c>
      <c r="C628" t="s">
        <v>6</v>
      </c>
      <c r="D628">
        <v>193.4</v>
      </c>
      <c r="F628" t="s">
        <v>65</v>
      </c>
      <c r="G628">
        <v>40</v>
      </c>
      <c r="H628">
        <v>7735.6</v>
      </c>
      <c r="J628" s="41">
        <v>42706</v>
      </c>
      <c r="K628" t="s">
        <v>66</v>
      </c>
      <c r="L628">
        <v>13.33</v>
      </c>
      <c r="M628">
        <v>8.89</v>
      </c>
      <c r="N628">
        <v>26.7</v>
      </c>
    </row>
    <row r="629" spans="1:14" x14ac:dyDescent="0.25">
      <c r="A629" t="s">
        <v>112</v>
      </c>
      <c r="B629" t="s">
        <v>150</v>
      </c>
      <c r="C629" t="s">
        <v>6</v>
      </c>
      <c r="D629">
        <v>193.4</v>
      </c>
      <c r="F629" t="s">
        <v>65</v>
      </c>
      <c r="G629">
        <v>100</v>
      </c>
      <c r="H629">
        <v>19339</v>
      </c>
      <c r="J629" s="41">
        <v>42740</v>
      </c>
      <c r="K629" t="s">
        <v>66</v>
      </c>
      <c r="L629">
        <v>28.13</v>
      </c>
      <c r="M629">
        <v>18.75</v>
      </c>
      <c r="N629">
        <v>66.7</v>
      </c>
    </row>
    <row r="630" spans="1:14" x14ac:dyDescent="0.25">
      <c r="A630" t="s">
        <v>112</v>
      </c>
      <c r="B630" t="s">
        <v>150</v>
      </c>
      <c r="C630" t="s">
        <v>6</v>
      </c>
      <c r="D630">
        <v>193.4</v>
      </c>
      <c r="F630" t="s">
        <v>65</v>
      </c>
      <c r="G630">
        <v>60</v>
      </c>
      <c r="H630">
        <v>11603.4</v>
      </c>
      <c r="J630" s="41">
        <v>42709</v>
      </c>
      <c r="K630" t="s">
        <v>66</v>
      </c>
      <c r="L630">
        <v>20</v>
      </c>
      <c r="M630">
        <v>13.33</v>
      </c>
      <c r="N630">
        <v>40</v>
      </c>
    </row>
    <row r="631" spans="1:14" x14ac:dyDescent="0.25">
      <c r="A631" t="s">
        <v>112</v>
      </c>
      <c r="B631" t="s">
        <v>150</v>
      </c>
      <c r="C631" t="s">
        <v>6</v>
      </c>
      <c r="D631">
        <v>193.4</v>
      </c>
      <c r="F631" t="s">
        <v>65</v>
      </c>
      <c r="G631">
        <v>60</v>
      </c>
      <c r="H631">
        <v>11603.4</v>
      </c>
      <c r="J631" s="41">
        <v>42740</v>
      </c>
      <c r="K631" t="s">
        <v>66</v>
      </c>
      <c r="L631">
        <v>16.88</v>
      </c>
      <c r="M631">
        <v>11.25</v>
      </c>
      <c r="N631">
        <v>40</v>
      </c>
    </row>
    <row r="632" spans="1:14" x14ac:dyDescent="0.25">
      <c r="A632" t="s">
        <v>112</v>
      </c>
      <c r="B632" t="s">
        <v>150</v>
      </c>
      <c r="C632" t="s">
        <v>6</v>
      </c>
      <c r="D632">
        <v>193.4</v>
      </c>
      <c r="F632" t="s">
        <v>65</v>
      </c>
      <c r="G632">
        <v>30</v>
      </c>
      <c r="H632">
        <v>5801.7</v>
      </c>
      <c r="J632" s="41">
        <v>42989</v>
      </c>
      <c r="K632" t="s">
        <v>66</v>
      </c>
      <c r="L632">
        <v>8.44</v>
      </c>
      <c r="M632">
        <v>5.63</v>
      </c>
      <c r="N632">
        <v>20</v>
      </c>
    </row>
    <row r="633" spans="1:14" x14ac:dyDescent="0.25">
      <c r="A633" t="s">
        <v>112</v>
      </c>
      <c r="B633" t="s">
        <v>150</v>
      </c>
      <c r="C633" t="s">
        <v>6</v>
      </c>
      <c r="D633">
        <v>193.4</v>
      </c>
      <c r="F633" t="s">
        <v>65</v>
      </c>
      <c r="G633">
        <v>2</v>
      </c>
      <c r="H633">
        <v>386.8</v>
      </c>
      <c r="J633" s="41">
        <v>42718</v>
      </c>
      <c r="K633" t="s">
        <v>66</v>
      </c>
      <c r="L633">
        <v>0.67</v>
      </c>
      <c r="M633">
        <v>0.44</v>
      </c>
      <c r="N633">
        <v>1.3</v>
      </c>
    </row>
    <row r="634" spans="1:14" x14ac:dyDescent="0.25">
      <c r="A634" t="s">
        <v>112</v>
      </c>
      <c r="B634" t="s">
        <v>150</v>
      </c>
      <c r="C634" t="s">
        <v>6</v>
      </c>
      <c r="D634">
        <v>193.4</v>
      </c>
      <c r="F634" t="s">
        <v>65</v>
      </c>
      <c r="G634">
        <v>10</v>
      </c>
      <c r="H634">
        <v>1933.9</v>
      </c>
      <c r="J634" s="41">
        <v>42933</v>
      </c>
      <c r="K634" t="s">
        <v>66</v>
      </c>
      <c r="L634">
        <v>2.81</v>
      </c>
      <c r="M634">
        <v>1.88</v>
      </c>
      <c r="N634">
        <v>6.7</v>
      </c>
    </row>
    <row r="635" spans="1:14" x14ac:dyDescent="0.25">
      <c r="A635" t="s">
        <v>112</v>
      </c>
      <c r="B635" t="s">
        <v>150</v>
      </c>
      <c r="C635" t="s">
        <v>6</v>
      </c>
      <c r="D635">
        <v>193.4</v>
      </c>
      <c r="F635" t="s">
        <v>65</v>
      </c>
      <c r="G635">
        <v>80</v>
      </c>
      <c r="H635">
        <v>15471.2</v>
      </c>
      <c r="J635" s="41">
        <v>43136</v>
      </c>
      <c r="K635" t="s">
        <v>66</v>
      </c>
      <c r="L635">
        <v>21.77</v>
      </c>
      <c r="M635">
        <v>14.51</v>
      </c>
      <c r="N635">
        <v>53.3</v>
      </c>
    </row>
    <row r="636" spans="1:14" x14ac:dyDescent="0.25">
      <c r="A636" t="s">
        <v>112</v>
      </c>
      <c r="B636" t="s">
        <v>150</v>
      </c>
      <c r="C636" t="s">
        <v>6</v>
      </c>
      <c r="D636">
        <v>193.4</v>
      </c>
      <c r="F636" t="s">
        <v>65</v>
      </c>
      <c r="G636">
        <v>80</v>
      </c>
      <c r="H636">
        <v>15471.2</v>
      </c>
      <c r="J636" s="41">
        <v>42800</v>
      </c>
      <c r="K636" t="s">
        <v>66</v>
      </c>
      <c r="L636">
        <v>22.5</v>
      </c>
      <c r="M636">
        <v>15</v>
      </c>
      <c r="N636">
        <v>53.3</v>
      </c>
    </row>
    <row r="637" spans="1:14" x14ac:dyDescent="0.25">
      <c r="A637" t="s">
        <v>112</v>
      </c>
      <c r="B637" t="s">
        <v>150</v>
      </c>
      <c r="C637" t="s">
        <v>6</v>
      </c>
      <c r="D637">
        <v>193.4</v>
      </c>
      <c r="F637" t="s">
        <v>65</v>
      </c>
      <c r="G637">
        <v>40</v>
      </c>
      <c r="H637">
        <v>7735.6</v>
      </c>
      <c r="J637" s="41">
        <v>42800</v>
      </c>
      <c r="K637" t="s">
        <v>66</v>
      </c>
      <c r="L637">
        <v>11.25</v>
      </c>
      <c r="M637">
        <v>7.5</v>
      </c>
      <c r="N637">
        <v>26.7</v>
      </c>
    </row>
    <row r="638" spans="1:14" x14ac:dyDescent="0.25">
      <c r="A638" t="s">
        <v>112</v>
      </c>
      <c r="B638" t="s">
        <v>150</v>
      </c>
      <c r="C638" t="s">
        <v>6</v>
      </c>
      <c r="D638">
        <v>193.4</v>
      </c>
      <c r="F638" t="s">
        <v>65</v>
      </c>
      <c r="G638">
        <v>20</v>
      </c>
      <c r="H638">
        <v>3867.8</v>
      </c>
      <c r="J638" s="41">
        <v>43168</v>
      </c>
      <c r="K638" t="s">
        <v>66</v>
      </c>
      <c r="L638">
        <v>5.44</v>
      </c>
      <c r="M638">
        <v>3.63</v>
      </c>
      <c r="N638">
        <v>13.3</v>
      </c>
    </row>
    <row r="639" spans="1:14" x14ac:dyDescent="0.25">
      <c r="A639" t="s">
        <v>112</v>
      </c>
      <c r="B639" t="s">
        <v>150</v>
      </c>
      <c r="C639" t="s">
        <v>6</v>
      </c>
      <c r="D639">
        <v>193.4</v>
      </c>
      <c r="F639" t="s">
        <v>65</v>
      </c>
      <c r="G639">
        <v>20</v>
      </c>
      <c r="H639">
        <v>3867.8</v>
      </c>
      <c r="J639" s="41">
        <v>42795</v>
      </c>
      <c r="K639" t="s">
        <v>66</v>
      </c>
      <c r="L639">
        <v>5.63</v>
      </c>
      <c r="M639">
        <v>3.75</v>
      </c>
      <c r="N639">
        <v>13.3</v>
      </c>
    </row>
    <row r="640" spans="1:14" x14ac:dyDescent="0.25">
      <c r="A640" t="s">
        <v>112</v>
      </c>
      <c r="B640" t="s">
        <v>150</v>
      </c>
      <c r="C640" t="s">
        <v>6</v>
      </c>
      <c r="D640">
        <v>193.4</v>
      </c>
      <c r="F640" t="s">
        <v>65</v>
      </c>
      <c r="G640">
        <v>20</v>
      </c>
      <c r="H640">
        <v>3867.8</v>
      </c>
      <c r="J640" s="41">
        <v>42977</v>
      </c>
      <c r="K640" t="s">
        <v>66</v>
      </c>
      <c r="L640">
        <v>5.63</v>
      </c>
      <c r="M640">
        <v>3.75</v>
      </c>
      <c r="N640">
        <v>13.3</v>
      </c>
    </row>
    <row r="641" spans="1:14" x14ac:dyDescent="0.25">
      <c r="A641" t="s">
        <v>112</v>
      </c>
      <c r="B641" t="s">
        <v>150</v>
      </c>
      <c r="C641" t="s">
        <v>6</v>
      </c>
      <c r="D641">
        <v>193.4</v>
      </c>
      <c r="F641" t="s">
        <v>65</v>
      </c>
      <c r="G641">
        <v>150</v>
      </c>
      <c r="H641">
        <v>29008.5</v>
      </c>
      <c r="J641" s="41">
        <v>43132</v>
      </c>
      <c r="K641" t="s">
        <v>66</v>
      </c>
      <c r="L641">
        <v>40.81</v>
      </c>
      <c r="M641">
        <v>27.21</v>
      </c>
      <c r="N641">
        <v>100</v>
      </c>
    </row>
    <row r="642" spans="1:14" x14ac:dyDescent="0.25">
      <c r="A642" t="s">
        <v>112</v>
      </c>
      <c r="B642" t="s">
        <v>150</v>
      </c>
      <c r="C642" t="s">
        <v>6</v>
      </c>
      <c r="D642">
        <v>193.4</v>
      </c>
      <c r="F642" t="s">
        <v>65</v>
      </c>
      <c r="G642">
        <v>20</v>
      </c>
      <c r="H642">
        <v>3867.8</v>
      </c>
      <c r="J642" s="41">
        <v>43168</v>
      </c>
      <c r="K642" t="s">
        <v>66</v>
      </c>
      <c r="L642">
        <v>5.44</v>
      </c>
      <c r="M642">
        <v>3.63</v>
      </c>
      <c r="N642">
        <v>13.3</v>
      </c>
    </row>
    <row r="643" spans="1:14" x14ac:dyDescent="0.25">
      <c r="A643" t="s">
        <v>112</v>
      </c>
      <c r="B643" t="s">
        <v>150</v>
      </c>
      <c r="C643" t="s">
        <v>6</v>
      </c>
      <c r="D643">
        <v>193.4</v>
      </c>
      <c r="F643" t="s">
        <v>65</v>
      </c>
      <c r="G643">
        <v>60</v>
      </c>
      <c r="H643">
        <v>11603.4</v>
      </c>
      <c r="J643" s="41">
        <v>42706</v>
      </c>
      <c r="K643" t="s">
        <v>66</v>
      </c>
      <c r="L643">
        <v>20</v>
      </c>
      <c r="M643">
        <v>13.33</v>
      </c>
      <c r="N643">
        <v>40</v>
      </c>
    </row>
    <row r="644" spans="1:14" x14ac:dyDescent="0.25">
      <c r="A644" t="s">
        <v>112</v>
      </c>
      <c r="B644" t="s">
        <v>150</v>
      </c>
      <c r="C644" t="s">
        <v>6</v>
      </c>
      <c r="D644">
        <v>193.4</v>
      </c>
      <c r="F644" t="s">
        <v>65</v>
      </c>
      <c r="G644">
        <v>40</v>
      </c>
      <c r="H644">
        <v>7735.6</v>
      </c>
      <c r="J644" s="41">
        <v>42768</v>
      </c>
      <c r="K644" t="s">
        <v>66</v>
      </c>
      <c r="L644">
        <v>11.25</v>
      </c>
      <c r="M644">
        <v>7.5</v>
      </c>
      <c r="N644">
        <v>26.7</v>
      </c>
    </row>
    <row r="645" spans="1:14" x14ac:dyDescent="0.25">
      <c r="A645" t="s">
        <v>112</v>
      </c>
      <c r="B645" t="s">
        <v>150</v>
      </c>
      <c r="C645" t="s">
        <v>6</v>
      </c>
      <c r="D645">
        <v>193.4</v>
      </c>
      <c r="F645" t="s">
        <v>65</v>
      </c>
      <c r="G645">
        <v>30</v>
      </c>
      <c r="H645">
        <v>5801.7</v>
      </c>
      <c r="J645" s="41">
        <v>42944</v>
      </c>
      <c r="K645" t="s">
        <v>66</v>
      </c>
      <c r="L645">
        <v>8.44</v>
      </c>
      <c r="M645">
        <v>5.63</v>
      </c>
      <c r="N645">
        <v>20</v>
      </c>
    </row>
    <row r="646" spans="1:14" x14ac:dyDescent="0.25">
      <c r="A646" t="s">
        <v>112</v>
      </c>
      <c r="B646" t="s">
        <v>150</v>
      </c>
      <c r="C646" t="s">
        <v>6</v>
      </c>
      <c r="D646">
        <v>193.4</v>
      </c>
      <c r="F646" t="s">
        <v>65</v>
      </c>
      <c r="G646">
        <v>20</v>
      </c>
      <c r="H646">
        <v>3867.8</v>
      </c>
      <c r="J646" s="41">
        <v>43196</v>
      </c>
      <c r="K646" t="s">
        <v>66</v>
      </c>
      <c r="L646">
        <v>5.44</v>
      </c>
      <c r="M646">
        <v>3.63</v>
      </c>
      <c r="N646">
        <v>13.3</v>
      </c>
    </row>
    <row r="647" spans="1:14" x14ac:dyDescent="0.25">
      <c r="A647" t="s">
        <v>112</v>
      </c>
      <c r="B647" t="s">
        <v>150</v>
      </c>
      <c r="C647" t="s">
        <v>6</v>
      </c>
      <c r="D647">
        <v>193.4</v>
      </c>
      <c r="F647" t="s">
        <v>65</v>
      </c>
      <c r="G647">
        <v>20</v>
      </c>
      <c r="H647">
        <v>3867.8</v>
      </c>
      <c r="J647" s="41">
        <v>42775</v>
      </c>
      <c r="K647" t="s">
        <v>66</v>
      </c>
      <c r="L647">
        <v>5.63</v>
      </c>
      <c r="M647">
        <v>3.75</v>
      </c>
      <c r="N647">
        <v>13.3</v>
      </c>
    </row>
    <row r="648" spans="1:14" x14ac:dyDescent="0.25">
      <c r="A648" t="s">
        <v>112</v>
      </c>
      <c r="B648" t="s">
        <v>150</v>
      </c>
      <c r="C648" t="s">
        <v>6</v>
      </c>
      <c r="D648">
        <v>193.4</v>
      </c>
      <c r="F648" t="s">
        <v>65</v>
      </c>
      <c r="G648">
        <v>60</v>
      </c>
      <c r="H648">
        <v>11603.4</v>
      </c>
      <c r="J648" s="41">
        <v>42942</v>
      </c>
      <c r="K648" t="s">
        <v>66</v>
      </c>
      <c r="L648">
        <v>16.88</v>
      </c>
      <c r="M648">
        <v>11.25</v>
      </c>
      <c r="N648">
        <v>40</v>
      </c>
    </row>
    <row r="649" spans="1:14" x14ac:dyDescent="0.25">
      <c r="A649" t="s">
        <v>112</v>
      </c>
      <c r="B649" t="s">
        <v>150</v>
      </c>
      <c r="C649" t="s">
        <v>6</v>
      </c>
      <c r="D649">
        <v>193.4</v>
      </c>
      <c r="F649" t="s">
        <v>65</v>
      </c>
      <c r="G649">
        <v>40</v>
      </c>
      <c r="H649">
        <v>7735.6</v>
      </c>
      <c r="J649" s="41">
        <v>42789</v>
      </c>
      <c r="K649" t="s">
        <v>66</v>
      </c>
      <c r="L649">
        <v>11.25</v>
      </c>
      <c r="M649">
        <v>7.5</v>
      </c>
      <c r="N649">
        <v>26.7</v>
      </c>
    </row>
    <row r="650" spans="1:14" x14ac:dyDescent="0.25">
      <c r="A650" t="s">
        <v>112</v>
      </c>
      <c r="B650" t="s">
        <v>150</v>
      </c>
      <c r="C650" t="s">
        <v>6</v>
      </c>
      <c r="D650">
        <v>193.4</v>
      </c>
      <c r="F650" t="s">
        <v>65</v>
      </c>
      <c r="G650">
        <v>40</v>
      </c>
      <c r="H650">
        <v>7735.6</v>
      </c>
      <c r="J650" s="41">
        <v>42877</v>
      </c>
      <c r="K650" t="s">
        <v>66</v>
      </c>
      <c r="L650">
        <v>11.25</v>
      </c>
      <c r="M650">
        <v>7.5</v>
      </c>
      <c r="N650">
        <v>26.7</v>
      </c>
    </row>
    <row r="651" spans="1:14" x14ac:dyDescent="0.25">
      <c r="A651" t="s">
        <v>112</v>
      </c>
      <c r="B651" t="s">
        <v>150</v>
      </c>
      <c r="C651" t="s">
        <v>6</v>
      </c>
      <c r="D651">
        <v>193.4</v>
      </c>
      <c r="F651" t="s">
        <v>65</v>
      </c>
      <c r="G651">
        <v>30</v>
      </c>
      <c r="H651">
        <v>5801.7</v>
      </c>
      <c r="J651" s="41">
        <v>43167</v>
      </c>
      <c r="K651" t="s">
        <v>66</v>
      </c>
      <c r="L651">
        <v>8.16</v>
      </c>
      <c r="M651">
        <v>5.44</v>
      </c>
      <c r="N651">
        <v>20</v>
      </c>
    </row>
    <row r="652" spans="1:14" x14ac:dyDescent="0.25">
      <c r="A652" t="s">
        <v>112</v>
      </c>
      <c r="B652" t="s">
        <v>150</v>
      </c>
      <c r="C652" t="s">
        <v>6</v>
      </c>
      <c r="D652">
        <v>193.4</v>
      </c>
      <c r="F652" t="s">
        <v>65</v>
      </c>
      <c r="G652">
        <v>40</v>
      </c>
      <c r="H652">
        <v>7735.6</v>
      </c>
      <c r="J652" s="41">
        <v>42824</v>
      </c>
      <c r="K652" t="s">
        <v>66</v>
      </c>
      <c r="L652">
        <v>11.25</v>
      </c>
      <c r="M652">
        <v>7.5</v>
      </c>
      <c r="N652">
        <v>26.7</v>
      </c>
    </row>
    <row r="653" spans="1:14" x14ac:dyDescent="0.25">
      <c r="A653" t="s">
        <v>112</v>
      </c>
      <c r="B653" t="s">
        <v>150</v>
      </c>
      <c r="C653" t="s">
        <v>6</v>
      </c>
      <c r="D653">
        <v>193.4</v>
      </c>
      <c r="F653" t="s">
        <v>65</v>
      </c>
      <c r="G653">
        <v>20</v>
      </c>
      <c r="H653">
        <v>3867.8</v>
      </c>
      <c r="J653" s="41">
        <v>42795</v>
      </c>
      <c r="K653" t="s">
        <v>66</v>
      </c>
      <c r="L653">
        <v>5.63</v>
      </c>
      <c r="M653">
        <v>3.75</v>
      </c>
      <c r="N653">
        <v>13.3</v>
      </c>
    </row>
    <row r="654" spans="1:14" x14ac:dyDescent="0.25">
      <c r="A654" t="s">
        <v>112</v>
      </c>
      <c r="B654" t="s">
        <v>150</v>
      </c>
      <c r="C654" t="s">
        <v>6</v>
      </c>
      <c r="D654">
        <v>193.4</v>
      </c>
      <c r="F654" t="s">
        <v>65</v>
      </c>
      <c r="G654">
        <v>30</v>
      </c>
      <c r="H654">
        <v>5801.7</v>
      </c>
      <c r="J654" s="41">
        <v>43133</v>
      </c>
      <c r="K654" t="s">
        <v>66</v>
      </c>
      <c r="L654">
        <v>8.16</v>
      </c>
      <c r="M654">
        <v>5.44</v>
      </c>
      <c r="N654">
        <v>20</v>
      </c>
    </row>
    <row r="655" spans="1:14" x14ac:dyDescent="0.25">
      <c r="A655" t="s">
        <v>112</v>
      </c>
      <c r="B655" t="s">
        <v>150</v>
      </c>
      <c r="C655" t="s">
        <v>6</v>
      </c>
      <c r="D655">
        <v>193.4</v>
      </c>
      <c r="F655" t="s">
        <v>65</v>
      </c>
      <c r="G655">
        <v>100</v>
      </c>
      <c r="H655">
        <v>19339</v>
      </c>
      <c r="J655" s="41">
        <v>42738</v>
      </c>
      <c r="K655" t="s">
        <v>66</v>
      </c>
      <c r="L655">
        <v>28.13</v>
      </c>
      <c r="M655">
        <v>18.75</v>
      </c>
      <c r="N655">
        <v>66.7</v>
      </c>
    </row>
    <row r="656" spans="1:14" x14ac:dyDescent="0.25">
      <c r="A656" t="s">
        <v>112</v>
      </c>
      <c r="B656" t="s">
        <v>150</v>
      </c>
      <c r="C656" t="s">
        <v>6</v>
      </c>
      <c r="D656">
        <v>193.4</v>
      </c>
      <c r="F656" t="s">
        <v>65</v>
      </c>
      <c r="G656">
        <v>30</v>
      </c>
      <c r="H656">
        <v>5801.7</v>
      </c>
      <c r="J656" s="41">
        <v>43063</v>
      </c>
      <c r="K656" t="s">
        <v>66</v>
      </c>
      <c r="L656">
        <v>8.44</v>
      </c>
      <c r="M656">
        <v>5.63</v>
      </c>
      <c r="N656">
        <v>20</v>
      </c>
    </row>
    <row r="657" spans="1:14" x14ac:dyDescent="0.25">
      <c r="A657" t="s">
        <v>112</v>
      </c>
      <c r="B657" t="s">
        <v>150</v>
      </c>
      <c r="C657" t="s">
        <v>6</v>
      </c>
      <c r="D657">
        <v>193.4</v>
      </c>
      <c r="F657" t="s">
        <v>65</v>
      </c>
      <c r="G657">
        <v>60</v>
      </c>
      <c r="H657">
        <v>11603.4</v>
      </c>
      <c r="J657" s="41">
        <v>43063</v>
      </c>
      <c r="K657" t="s">
        <v>66</v>
      </c>
      <c r="L657">
        <v>16.88</v>
      </c>
      <c r="M657">
        <v>11.25</v>
      </c>
      <c r="N657">
        <v>40</v>
      </c>
    </row>
    <row r="658" spans="1:14" x14ac:dyDescent="0.25">
      <c r="A658" t="s">
        <v>112</v>
      </c>
      <c r="B658" t="s">
        <v>150</v>
      </c>
      <c r="C658" t="s">
        <v>6</v>
      </c>
      <c r="D658">
        <v>193.4</v>
      </c>
      <c r="F658" t="s">
        <v>65</v>
      </c>
      <c r="G658">
        <v>30.2</v>
      </c>
      <c r="H658">
        <v>5850</v>
      </c>
      <c r="J658" s="41">
        <v>42769</v>
      </c>
      <c r="K658" t="s">
        <v>66</v>
      </c>
      <c r="L658">
        <v>8.51</v>
      </c>
      <c r="M658">
        <v>5.67</v>
      </c>
      <c r="N658">
        <v>20.2</v>
      </c>
    </row>
    <row r="659" spans="1:14" x14ac:dyDescent="0.25">
      <c r="A659" t="s">
        <v>112</v>
      </c>
      <c r="B659" t="s">
        <v>150</v>
      </c>
      <c r="C659" t="s">
        <v>6</v>
      </c>
      <c r="D659">
        <v>193.4</v>
      </c>
      <c r="F659" t="s">
        <v>65</v>
      </c>
      <c r="G659">
        <v>40</v>
      </c>
      <c r="H659">
        <v>7735.6</v>
      </c>
      <c r="J659" s="41">
        <v>43012</v>
      </c>
      <c r="K659" t="s">
        <v>66</v>
      </c>
      <c r="L659">
        <v>11.25</v>
      </c>
      <c r="M659">
        <v>7.5</v>
      </c>
      <c r="N659">
        <v>26.7</v>
      </c>
    </row>
    <row r="660" spans="1:14" x14ac:dyDescent="0.25">
      <c r="A660" t="s">
        <v>112</v>
      </c>
      <c r="B660" t="s">
        <v>150</v>
      </c>
      <c r="C660" t="s">
        <v>6</v>
      </c>
      <c r="D660">
        <v>193.4</v>
      </c>
      <c r="F660" t="s">
        <v>65</v>
      </c>
      <c r="G660">
        <v>100</v>
      </c>
      <c r="H660">
        <v>19339</v>
      </c>
      <c r="J660" s="41">
        <v>43196</v>
      </c>
      <c r="K660" t="s">
        <v>66</v>
      </c>
      <c r="L660">
        <v>27.21</v>
      </c>
      <c r="M660">
        <v>18.14</v>
      </c>
      <c r="N660">
        <v>66.7</v>
      </c>
    </row>
    <row r="661" spans="1:14" x14ac:dyDescent="0.25">
      <c r="A661" t="s">
        <v>112</v>
      </c>
      <c r="B661" t="s">
        <v>150</v>
      </c>
      <c r="C661" t="s">
        <v>6</v>
      </c>
      <c r="D661">
        <v>193.4</v>
      </c>
      <c r="F661" t="s">
        <v>65</v>
      </c>
      <c r="G661">
        <v>30</v>
      </c>
      <c r="H661">
        <v>5801.7</v>
      </c>
      <c r="J661" s="41">
        <v>42740</v>
      </c>
      <c r="K661" t="s">
        <v>66</v>
      </c>
      <c r="L661">
        <v>8.44</v>
      </c>
      <c r="M661">
        <v>5.63</v>
      </c>
      <c r="N661">
        <v>20</v>
      </c>
    </row>
    <row r="662" spans="1:14" x14ac:dyDescent="0.25">
      <c r="A662" t="s">
        <v>112</v>
      </c>
      <c r="B662" t="s">
        <v>150</v>
      </c>
      <c r="C662" t="s">
        <v>6</v>
      </c>
      <c r="D662">
        <v>193.4</v>
      </c>
      <c r="F662" t="s">
        <v>65</v>
      </c>
      <c r="G662">
        <v>10</v>
      </c>
      <c r="H662">
        <v>1933.9</v>
      </c>
      <c r="J662" s="41">
        <v>43084</v>
      </c>
      <c r="K662" t="s">
        <v>66</v>
      </c>
      <c r="L662">
        <v>2.81</v>
      </c>
      <c r="M662">
        <v>1.88</v>
      </c>
      <c r="N662">
        <v>6.7</v>
      </c>
    </row>
    <row r="663" spans="1:14" x14ac:dyDescent="0.25">
      <c r="A663" t="s">
        <v>112</v>
      </c>
      <c r="B663" t="s">
        <v>150</v>
      </c>
      <c r="C663" t="s">
        <v>6</v>
      </c>
      <c r="D663">
        <v>193.4</v>
      </c>
      <c r="F663" t="s">
        <v>65</v>
      </c>
      <c r="G663">
        <v>20</v>
      </c>
      <c r="H663">
        <v>3867.8</v>
      </c>
      <c r="J663" s="41">
        <v>43007</v>
      </c>
      <c r="K663" t="s">
        <v>66</v>
      </c>
      <c r="L663">
        <v>5.63</v>
      </c>
      <c r="M663">
        <v>3.75</v>
      </c>
      <c r="N663">
        <v>13.3</v>
      </c>
    </row>
    <row r="664" spans="1:14" x14ac:dyDescent="0.25">
      <c r="A664" t="s">
        <v>112</v>
      </c>
      <c r="B664" t="s">
        <v>150</v>
      </c>
      <c r="C664" t="s">
        <v>6</v>
      </c>
      <c r="D664">
        <v>193.4</v>
      </c>
      <c r="F664" t="s">
        <v>65</v>
      </c>
      <c r="G664">
        <v>30</v>
      </c>
      <c r="H664">
        <v>5801.7</v>
      </c>
      <c r="J664" s="41">
        <v>42768</v>
      </c>
      <c r="K664" t="s">
        <v>66</v>
      </c>
      <c r="L664">
        <v>8.44</v>
      </c>
      <c r="M664">
        <v>5.63</v>
      </c>
      <c r="N664">
        <v>20</v>
      </c>
    </row>
    <row r="665" spans="1:14" x14ac:dyDescent="0.25">
      <c r="A665" t="s">
        <v>112</v>
      </c>
      <c r="B665" t="s">
        <v>150</v>
      </c>
      <c r="C665" t="s">
        <v>6</v>
      </c>
      <c r="D665">
        <v>193.4</v>
      </c>
      <c r="F665" t="s">
        <v>65</v>
      </c>
      <c r="G665">
        <v>10</v>
      </c>
      <c r="H665">
        <v>1933.9</v>
      </c>
      <c r="J665" s="41">
        <v>43077</v>
      </c>
      <c r="K665" t="s">
        <v>66</v>
      </c>
      <c r="L665">
        <v>2.81</v>
      </c>
      <c r="M665">
        <v>1.88</v>
      </c>
      <c r="N665">
        <v>6.7</v>
      </c>
    </row>
    <row r="666" spans="1:14" x14ac:dyDescent="0.25">
      <c r="A666" t="s">
        <v>112</v>
      </c>
      <c r="B666" t="s">
        <v>150</v>
      </c>
      <c r="C666" t="s">
        <v>6</v>
      </c>
      <c r="D666">
        <v>193.4</v>
      </c>
      <c r="F666" t="s">
        <v>65</v>
      </c>
      <c r="G666">
        <v>40</v>
      </c>
      <c r="H666">
        <v>7735.6</v>
      </c>
      <c r="J666" s="41">
        <v>42888</v>
      </c>
      <c r="K666" t="s">
        <v>66</v>
      </c>
      <c r="L666">
        <v>11.25</v>
      </c>
      <c r="M666">
        <v>7.5</v>
      </c>
      <c r="N666">
        <v>26.7</v>
      </c>
    </row>
    <row r="667" spans="1:14" x14ac:dyDescent="0.25">
      <c r="A667" t="s">
        <v>112</v>
      </c>
      <c r="B667" t="s">
        <v>150</v>
      </c>
      <c r="C667" t="s">
        <v>6</v>
      </c>
      <c r="D667">
        <v>193.4</v>
      </c>
      <c r="F667" t="s">
        <v>65</v>
      </c>
      <c r="G667">
        <v>100</v>
      </c>
      <c r="H667">
        <v>19339</v>
      </c>
      <c r="J667" s="41">
        <v>42984</v>
      </c>
      <c r="K667" t="s">
        <v>66</v>
      </c>
      <c r="L667">
        <v>28.13</v>
      </c>
      <c r="M667">
        <v>18.75</v>
      </c>
      <c r="N667">
        <v>66.7</v>
      </c>
    </row>
    <row r="668" spans="1:14" x14ac:dyDescent="0.25">
      <c r="A668" t="s">
        <v>112</v>
      </c>
      <c r="B668" t="s">
        <v>150</v>
      </c>
      <c r="C668" t="s">
        <v>6</v>
      </c>
      <c r="D668">
        <v>193.4</v>
      </c>
      <c r="F668" t="s">
        <v>65</v>
      </c>
      <c r="G668">
        <v>40</v>
      </c>
      <c r="H668">
        <v>7735.6</v>
      </c>
      <c r="J668" s="41">
        <v>42984</v>
      </c>
      <c r="K668" t="s">
        <v>66</v>
      </c>
      <c r="L668">
        <v>11.25</v>
      </c>
      <c r="M668">
        <v>7.5</v>
      </c>
      <c r="N668">
        <v>26.7</v>
      </c>
    </row>
    <row r="669" spans="1:14" x14ac:dyDescent="0.25">
      <c r="A669" t="s">
        <v>112</v>
      </c>
      <c r="B669" t="s">
        <v>150</v>
      </c>
      <c r="C669" t="s">
        <v>6</v>
      </c>
      <c r="D669">
        <v>193.4</v>
      </c>
      <c r="F669" t="s">
        <v>65</v>
      </c>
      <c r="G669">
        <v>20</v>
      </c>
      <c r="H669">
        <v>3867.8</v>
      </c>
      <c r="J669" s="41">
        <v>42984</v>
      </c>
      <c r="K669" t="s">
        <v>66</v>
      </c>
      <c r="L669">
        <v>5.63</v>
      </c>
      <c r="M669">
        <v>3.75</v>
      </c>
      <c r="N669">
        <v>13.3</v>
      </c>
    </row>
    <row r="670" spans="1:14" x14ac:dyDescent="0.25">
      <c r="A670" t="s">
        <v>112</v>
      </c>
      <c r="B670" t="s">
        <v>150</v>
      </c>
      <c r="C670" t="s">
        <v>6</v>
      </c>
      <c r="D670">
        <v>193.4</v>
      </c>
      <c r="F670" t="s">
        <v>65</v>
      </c>
      <c r="G670">
        <v>80</v>
      </c>
      <c r="H670">
        <v>15471.2</v>
      </c>
      <c r="J670" s="41">
        <v>42984</v>
      </c>
      <c r="K670" t="s">
        <v>66</v>
      </c>
      <c r="L670">
        <v>22.5</v>
      </c>
      <c r="M670">
        <v>15</v>
      </c>
      <c r="N670">
        <v>53.3</v>
      </c>
    </row>
    <row r="671" spans="1:14" x14ac:dyDescent="0.25">
      <c r="A671" t="s">
        <v>112</v>
      </c>
      <c r="B671" t="s">
        <v>150</v>
      </c>
      <c r="C671" t="s">
        <v>6</v>
      </c>
      <c r="D671">
        <v>193.4</v>
      </c>
      <c r="F671" t="s">
        <v>65</v>
      </c>
      <c r="G671">
        <v>186.2</v>
      </c>
      <c r="H671">
        <v>36000</v>
      </c>
      <c r="J671" s="41">
        <v>42825</v>
      </c>
      <c r="K671" t="s">
        <v>66</v>
      </c>
      <c r="L671">
        <v>52.36</v>
      </c>
      <c r="M671">
        <v>34.909999999999997</v>
      </c>
      <c r="N671">
        <v>124.1</v>
      </c>
    </row>
    <row r="672" spans="1:14" x14ac:dyDescent="0.25">
      <c r="A672" t="s">
        <v>112</v>
      </c>
      <c r="B672" t="s">
        <v>150</v>
      </c>
      <c r="C672" t="s">
        <v>6</v>
      </c>
      <c r="D672">
        <v>193.4</v>
      </c>
      <c r="F672" t="s">
        <v>65</v>
      </c>
      <c r="G672">
        <v>60</v>
      </c>
      <c r="H672">
        <v>11603.4</v>
      </c>
      <c r="J672" s="41">
        <v>42922</v>
      </c>
      <c r="K672" t="s">
        <v>66</v>
      </c>
      <c r="L672">
        <v>16.88</v>
      </c>
      <c r="M672">
        <v>11.25</v>
      </c>
      <c r="N672">
        <v>40</v>
      </c>
    </row>
    <row r="673" spans="1:14" x14ac:dyDescent="0.25">
      <c r="A673" t="s">
        <v>112</v>
      </c>
      <c r="B673" t="s">
        <v>150</v>
      </c>
      <c r="C673" t="s">
        <v>6</v>
      </c>
      <c r="D673">
        <v>193.4</v>
      </c>
      <c r="F673" t="s">
        <v>65</v>
      </c>
      <c r="G673">
        <v>20</v>
      </c>
      <c r="H673">
        <v>3867.8</v>
      </c>
      <c r="J673" s="41">
        <v>43013</v>
      </c>
      <c r="K673" t="s">
        <v>66</v>
      </c>
      <c r="L673">
        <v>5.63</v>
      </c>
      <c r="M673">
        <v>3.75</v>
      </c>
      <c r="N673">
        <v>13.3</v>
      </c>
    </row>
    <row r="674" spans="1:14" x14ac:dyDescent="0.25">
      <c r="A674" t="s">
        <v>112</v>
      </c>
      <c r="B674" t="s">
        <v>150</v>
      </c>
      <c r="C674" t="s">
        <v>6</v>
      </c>
      <c r="D674">
        <v>193.4</v>
      </c>
      <c r="F674" t="s">
        <v>65</v>
      </c>
      <c r="G674">
        <v>100</v>
      </c>
      <c r="H674">
        <v>19339</v>
      </c>
      <c r="J674" s="41">
        <v>42863</v>
      </c>
      <c r="K674" t="s">
        <v>66</v>
      </c>
      <c r="L674">
        <v>28.13</v>
      </c>
      <c r="M674">
        <v>18.75</v>
      </c>
      <c r="N674">
        <v>66.7</v>
      </c>
    </row>
    <row r="675" spans="1:14" x14ac:dyDescent="0.25">
      <c r="A675" t="s">
        <v>112</v>
      </c>
      <c r="B675" t="s">
        <v>150</v>
      </c>
      <c r="C675" t="s">
        <v>6</v>
      </c>
      <c r="D675">
        <v>193.4</v>
      </c>
      <c r="F675" t="s">
        <v>65</v>
      </c>
      <c r="G675">
        <v>20</v>
      </c>
      <c r="H675">
        <v>3867.8</v>
      </c>
      <c r="J675" s="41">
        <v>42724</v>
      </c>
      <c r="K675" t="s">
        <v>66</v>
      </c>
      <c r="L675">
        <v>6.67</v>
      </c>
      <c r="M675">
        <v>4.4400000000000004</v>
      </c>
      <c r="N675">
        <v>13.3</v>
      </c>
    </row>
    <row r="676" spans="1:14" x14ac:dyDescent="0.25">
      <c r="A676" t="s">
        <v>112</v>
      </c>
      <c r="B676" t="s">
        <v>150</v>
      </c>
      <c r="C676" t="s">
        <v>6</v>
      </c>
      <c r="D676">
        <v>193.4</v>
      </c>
      <c r="F676" t="s">
        <v>65</v>
      </c>
      <c r="G676">
        <v>100</v>
      </c>
      <c r="H676">
        <v>19339</v>
      </c>
      <c r="J676" s="41">
        <v>42796</v>
      </c>
      <c r="K676" t="s">
        <v>66</v>
      </c>
      <c r="L676">
        <v>28.13</v>
      </c>
      <c r="M676">
        <v>18.75</v>
      </c>
      <c r="N676">
        <v>66.7</v>
      </c>
    </row>
    <row r="677" spans="1:14" x14ac:dyDescent="0.25">
      <c r="A677" t="s">
        <v>112</v>
      </c>
      <c r="B677" t="s">
        <v>150</v>
      </c>
      <c r="C677" t="s">
        <v>6</v>
      </c>
      <c r="D677">
        <v>193.4</v>
      </c>
      <c r="F677" t="s">
        <v>65</v>
      </c>
      <c r="G677">
        <v>40</v>
      </c>
      <c r="H677">
        <v>7735.6</v>
      </c>
      <c r="J677" s="41">
        <v>42796</v>
      </c>
      <c r="K677" t="s">
        <v>66</v>
      </c>
      <c r="L677">
        <v>11.25</v>
      </c>
      <c r="M677">
        <v>7.5</v>
      </c>
      <c r="N677">
        <v>26.7</v>
      </c>
    </row>
    <row r="678" spans="1:14" x14ac:dyDescent="0.25">
      <c r="A678" t="s">
        <v>112</v>
      </c>
      <c r="B678" t="s">
        <v>150</v>
      </c>
      <c r="C678" t="s">
        <v>6</v>
      </c>
      <c r="D678">
        <v>193.4</v>
      </c>
      <c r="F678" t="s">
        <v>65</v>
      </c>
      <c r="G678">
        <v>30</v>
      </c>
      <c r="H678">
        <v>5801.7</v>
      </c>
      <c r="J678" s="41">
        <v>42706</v>
      </c>
      <c r="K678" t="s">
        <v>66</v>
      </c>
      <c r="L678">
        <v>10</v>
      </c>
      <c r="M678">
        <v>6.67</v>
      </c>
      <c r="N678">
        <v>20</v>
      </c>
    </row>
    <row r="679" spans="1:14" x14ac:dyDescent="0.25">
      <c r="A679" t="s">
        <v>112</v>
      </c>
      <c r="B679" t="s">
        <v>150</v>
      </c>
      <c r="C679" t="s">
        <v>6</v>
      </c>
      <c r="D679">
        <v>193.4</v>
      </c>
      <c r="F679" t="s">
        <v>65</v>
      </c>
      <c r="G679">
        <v>60</v>
      </c>
      <c r="H679">
        <v>11603.4</v>
      </c>
      <c r="J679" s="41">
        <v>42740</v>
      </c>
      <c r="K679" t="s">
        <v>66</v>
      </c>
      <c r="L679">
        <v>16.88</v>
      </c>
      <c r="M679">
        <v>11.25</v>
      </c>
      <c r="N679">
        <v>40</v>
      </c>
    </row>
    <row r="680" spans="1:14" x14ac:dyDescent="0.25">
      <c r="A680" t="s">
        <v>112</v>
      </c>
      <c r="B680" t="s">
        <v>150</v>
      </c>
      <c r="C680" t="s">
        <v>6</v>
      </c>
      <c r="D680">
        <v>193.4</v>
      </c>
      <c r="F680" t="s">
        <v>65</v>
      </c>
      <c r="G680">
        <v>100</v>
      </c>
      <c r="H680">
        <v>19339</v>
      </c>
      <c r="J680" s="41">
        <v>42947</v>
      </c>
      <c r="K680" t="s">
        <v>66</v>
      </c>
      <c r="L680">
        <v>28.13</v>
      </c>
      <c r="M680">
        <v>18.75</v>
      </c>
      <c r="N680">
        <v>66.7</v>
      </c>
    </row>
    <row r="681" spans="1:14" x14ac:dyDescent="0.25">
      <c r="A681" t="s">
        <v>112</v>
      </c>
      <c r="B681" t="s">
        <v>150</v>
      </c>
      <c r="C681" t="s">
        <v>6</v>
      </c>
      <c r="D681">
        <v>193.4</v>
      </c>
      <c r="F681" t="s">
        <v>65</v>
      </c>
      <c r="G681">
        <v>20</v>
      </c>
      <c r="H681">
        <v>3867.8</v>
      </c>
      <c r="J681" s="41">
        <v>42947</v>
      </c>
      <c r="K681" t="s">
        <v>66</v>
      </c>
      <c r="L681">
        <v>5.63</v>
      </c>
      <c r="M681">
        <v>3.75</v>
      </c>
      <c r="N681">
        <v>13.3</v>
      </c>
    </row>
    <row r="682" spans="1:14" x14ac:dyDescent="0.25">
      <c r="A682" t="s">
        <v>112</v>
      </c>
      <c r="B682" t="s">
        <v>150</v>
      </c>
      <c r="C682" t="s">
        <v>6</v>
      </c>
      <c r="D682">
        <v>193.4</v>
      </c>
      <c r="F682" t="s">
        <v>65</v>
      </c>
      <c r="G682">
        <v>40</v>
      </c>
      <c r="H682">
        <v>7735.6</v>
      </c>
      <c r="J682" s="41">
        <v>42947</v>
      </c>
      <c r="K682" t="s">
        <v>66</v>
      </c>
      <c r="L682">
        <v>11.25</v>
      </c>
      <c r="M682">
        <v>7.5</v>
      </c>
      <c r="N682">
        <v>26.7</v>
      </c>
    </row>
    <row r="683" spans="1:14" x14ac:dyDescent="0.25">
      <c r="A683" t="s">
        <v>112</v>
      </c>
      <c r="B683" t="s">
        <v>150</v>
      </c>
      <c r="C683" t="s">
        <v>6</v>
      </c>
      <c r="D683">
        <v>193.4</v>
      </c>
      <c r="F683" t="s">
        <v>65</v>
      </c>
      <c r="G683">
        <v>40</v>
      </c>
      <c r="H683">
        <v>7735.6</v>
      </c>
      <c r="J683" s="41">
        <v>43185</v>
      </c>
      <c r="K683" t="s">
        <v>66</v>
      </c>
      <c r="L683">
        <v>10.88</v>
      </c>
      <c r="M683">
        <v>7.26</v>
      </c>
      <c r="N683">
        <v>26.7</v>
      </c>
    </row>
    <row r="684" spans="1:14" x14ac:dyDescent="0.25">
      <c r="A684" t="s">
        <v>112</v>
      </c>
      <c r="B684" t="s">
        <v>150</v>
      </c>
      <c r="C684" t="s">
        <v>6</v>
      </c>
      <c r="D684">
        <v>193.4</v>
      </c>
      <c r="F684" t="s">
        <v>65</v>
      </c>
      <c r="G684">
        <v>100</v>
      </c>
      <c r="H684">
        <v>19339</v>
      </c>
      <c r="J684" s="41">
        <v>42888</v>
      </c>
      <c r="K684" t="s">
        <v>66</v>
      </c>
      <c r="L684">
        <v>28.13</v>
      </c>
      <c r="M684">
        <v>18.75</v>
      </c>
      <c r="N684">
        <v>66.7</v>
      </c>
    </row>
    <row r="685" spans="1:14" x14ac:dyDescent="0.25">
      <c r="A685" t="s">
        <v>112</v>
      </c>
      <c r="B685" t="s">
        <v>150</v>
      </c>
      <c r="C685" t="s">
        <v>6</v>
      </c>
      <c r="D685">
        <v>193.4</v>
      </c>
      <c r="F685" t="s">
        <v>65</v>
      </c>
      <c r="G685">
        <v>60</v>
      </c>
      <c r="H685">
        <v>11603.4</v>
      </c>
      <c r="J685" s="41">
        <v>42871</v>
      </c>
      <c r="K685" t="s">
        <v>66</v>
      </c>
      <c r="L685">
        <v>16.88</v>
      </c>
      <c r="M685">
        <v>11.25</v>
      </c>
      <c r="N685">
        <v>40</v>
      </c>
    </row>
    <row r="686" spans="1:14" x14ac:dyDescent="0.25">
      <c r="A686" t="s">
        <v>112</v>
      </c>
      <c r="B686" t="s">
        <v>150</v>
      </c>
      <c r="C686" t="s">
        <v>6</v>
      </c>
      <c r="D686">
        <v>193.4</v>
      </c>
      <c r="F686" t="s">
        <v>65</v>
      </c>
      <c r="G686">
        <v>60</v>
      </c>
      <c r="H686">
        <v>11603.4</v>
      </c>
      <c r="J686" s="41">
        <v>42884</v>
      </c>
      <c r="K686" t="s">
        <v>66</v>
      </c>
      <c r="L686">
        <v>16.88</v>
      </c>
      <c r="M686">
        <v>11.25</v>
      </c>
      <c r="N686">
        <v>40</v>
      </c>
    </row>
    <row r="687" spans="1:14" x14ac:dyDescent="0.25">
      <c r="A687" t="s">
        <v>112</v>
      </c>
      <c r="B687" t="s">
        <v>150</v>
      </c>
      <c r="C687" t="s">
        <v>6</v>
      </c>
      <c r="D687">
        <v>193.4</v>
      </c>
      <c r="F687" t="s">
        <v>65</v>
      </c>
      <c r="G687">
        <v>40</v>
      </c>
      <c r="H687">
        <v>7735.6</v>
      </c>
      <c r="J687" s="41">
        <v>42871</v>
      </c>
      <c r="K687" t="s">
        <v>66</v>
      </c>
      <c r="L687">
        <v>11.25</v>
      </c>
      <c r="M687">
        <v>7.5</v>
      </c>
      <c r="N687">
        <v>26.7</v>
      </c>
    </row>
    <row r="688" spans="1:14" x14ac:dyDescent="0.25">
      <c r="A688" t="s">
        <v>112</v>
      </c>
      <c r="B688" t="s">
        <v>150</v>
      </c>
      <c r="C688" t="s">
        <v>6</v>
      </c>
      <c r="D688">
        <v>193.4</v>
      </c>
      <c r="F688" t="s">
        <v>65</v>
      </c>
      <c r="G688">
        <v>20</v>
      </c>
      <c r="H688">
        <v>3867.8</v>
      </c>
      <c r="J688" s="41">
        <v>42824</v>
      </c>
      <c r="K688" t="s">
        <v>66</v>
      </c>
      <c r="L688">
        <v>5.63</v>
      </c>
      <c r="M688">
        <v>3.75</v>
      </c>
      <c r="N688">
        <v>13.3</v>
      </c>
    </row>
    <row r="689" spans="1:14" x14ac:dyDescent="0.25">
      <c r="A689" t="s">
        <v>112</v>
      </c>
      <c r="B689" t="s">
        <v>150</v>
      </c>
      <c r="C689" t="s">
        <v>6</v>
      </c>
      <c r="D689">
        <v>193.4</v>
      </c>
      <c r="F689" t="s">
        <v>65</v>
      </c>
      <c r="G689">
        <v>10</v>
      </c>
      <c r="H689">
        <v>1933.9</v>
      </c>
      <c r="J689" s="41">
        <v>42914</v>
      </c>
      <c r="K689" t="s">
        <v>66</v>
      </c>
      <c r="L689">
        <v>2.81</v>
      </c>
      <c r="M689">
        <v>1.88</v>
      </c>
      <c r="N689">
        <v>6.7</v>
      </c>
    </row>
    <row r="690" spans="1:14" x14ac:dyDescent="0.25">
      <c r="A690" t="s">
        <v>112</v>
      </c>
      <c r="B690" t="s">
        <v>150</v>
      </c>
      <c r="C690" t="s">
        <v>6</v>
      </c>
      <c r="D690">
        <v>193.4</v>
      </c>
      <c r="F690" t="s">
        <v>65</v>
      </c>
      <c r="G690">
        <v>30</v>
      </c>
      <c r="H690">
        <v>5801.7</v>
      </c>
      <c r="J690" s="41">
        <v>42711</v>
      </c>
      <c r="K690" t="s">
        <v>66</v>
      </c>
      <c r="L690">
        <v>10</v>
      </c>
      <c r="M690">
        <v>6.67</v>
      </c>
      <c r="N690">
        <v>20</v>
      </c>
    </row>
    <row r="691" spans="1:14" x14ac:dyDescent="0.25">
      <c r="A691" t="s">
        <v>112</v>
      </c>
      <c r="B691" t="s">
        <v>150</v>
      </c>
      <c r="C691" t="s">
        <v>6</v>
      </c>
      <c r="D691">
        <v>193.4</v>
      </c>
      <c r="F691" t="s">
        <v>65</v>
      </c>
      <c r="G691">
        <v>100</v>
      </c>
      <c r="H691">
        <v>19339</v>
      </c>
      <c r="J691" s="41">
        <v>42860</v>
      </c>
      <c r="K691" t="s">
        <v>66</v>
      </c>
      <c r="L691">
        <v>28.13</v>
      </c>
      <c r="M691">
        <v>18.75</v>
      </c>
      <c r="N691">
        <v>66.7</v>
      </c>
    </row>
    <row r="692" spans="1:14" x14ac:dyDescent="0.25">
      <c r="A692" t="s">
        <v>112</v>
      </c>
      <c r="B692" t="s">
        <v>150</v>
      </c>
      <c r="C692" t="s">
        <v>6</v>
      </c>
      <c r="D692">
        <v>193.4</v>
      </c>
      <c r="F692" t="s">
        <v>65</v>
      </c>
      <c r="G692">
        <v>30</v>
      </c>
      <c r="H692">
        <v>5801.7</v>
      </c>
      <c r="J692" s="41">
        <v>42860</v>
      </c>
      <c r="K692" t="s">
        <v>66</v>
      </c>
      <c r="L692">
        <v>8.44</v>
      </c>
      <c r="M692">
        <v>5.63</v>
      </c>
      <c r="N692">
        <v>20</v>
      </c>
    </row>
    <row r="693" spans="1:14" x14ac:dyDescent="0.25">
      <c r="A693" t="s">
        <v>112</v>
      </c>
      <c r="B693" t="s">
        <v>150</v>
      </c>
      <c r="C693" t="s">
        <v>6</v>
      </c>
      <c r="D693">
        <v>193.4</v>
      </c>
      <c r="F693" t="s">
        <v>65</v>
      </c>
      <c r="G693">
        <v>20.2</v>
      </c>
      <c r="H693">
        <v>3900</v>
      </c>
      <c r="J693" s="41">
        <v>42767</v>
      </c>
      <c r="K693" t="s">
        <v>66</v>
      </c>
      <c r="L693">
        <v>5.67</v>
      </c>
      <c r="M693">
        <v>3.78</v>
      </c>
      <c r="N693">
        <v>13.4</v>
      </c>
    </row>
    <row r="694" spans="1:14" x14ac:dyDescent="0.25">
      <c r="A694" t="s">
        <v>112</v>
      </c>
      <c r="B694" t="s">
        <v>150</v>
      </c>
      <c r="C694" t="s">
        <v>6</v>
      </c>
      <c r="D694">
        <v>193.4</v>
      </c>
      <c r="F694" t="s">
        <v>65</v>
      </c>
      <c r="G694">
        <v>40</v>
      </c>
      <c r="H694">
        <v>7735.6</v>
      </c>
      <c r="J694" s="41">
        <v>42709</v>
      </c>
      <c r="K694" t="s">
        <v>66</v>
      </c>
      <c r="L694">
        <v>13.33</v>
      </c>
      <c r="M694">
        <v>8.89</v>
      </c>
      <c r="N694">
        <v>26.7</v>
      </c>
    </row>
    <row r="695" spans="1:14" x14ac:dyDescent="0.25">
      <c r="A695" t="s">
        <v>112</v>
      </c>
      <c r="B695" t="s">
        <v>150</v>
      </c>
      <c r="C695" t="s">
        <v>6</v>
      </c>
      <c r="D695">
        <v>193.4</v>
      </c>
      <c r="F695" t="s">
        <v>65</v>
      </c>
      <c r="G695">
        <v>20</v>
      </c>
      <c r="H695">
        <v>3867.8</v>
      </c>
      <c r="J695" s="41">
        <v>42754</v>
      </c>
      <c r="K695" t="s">
        <v>66</v>
      </c>
      <c r="L695">
        <v>5.63</v>
      </c>
      <c r="M695">
        <v>3.75</v>
      </c>
      <c r="N695">
        <v>13.3</v>
      </c>
    </row>
    <row r="696" spans="1:14" x14ac:dyDescent="0.25">
      <c r="A696" t="s">
        <v>112</v>
      </c>
      <c r="B696" t="s">
        <v>150</v>
      </c>
      <c r="C696" t="s">
        <v>6</v>
      </c>
      <c r="D696">
        <v>193.4</v>
      </c>
      <c r="F696" t="s">
        <v>65</v>
      </c>
      <c r="G696">
        <v>30</v>
      </c>
      <c r="H696">
        <v>5801.7</v>
      </c>
      <c r="J696" s="41">
        <v>42727</v>
      </c>
      <c r="K696" t="s">
        <v>66</v>
      </c>
      <c r="L696">
        <v>10</v>
      </c>
      <c r="M696">
        <v>6.67</v>
      </c>
      <c r="N696">
        <v>20</v>
      </c>
    </row>
    <row r="697" spans="1:14" x14ac:dyDescent="0.25">
      <c r="A697" t="s">
        <v>112</v>
      </c>
      <c r="B697" t="s">
        <v>150</v>
      </c>
      <c r="C697" t="s">
        <v>6</v>
      </c>
      <c r="D697">
        <v>193.4</v>
      </c>
      <c r="F697" t="s">
        <v>65</v>
      </c>
      <c r="G697">
        <v>80</v>
      </c>
      <c r="H697">
        <v>15471.2</v>
      </c>
      <c r="J697" s="41">
        <v>43145</v>
      </c>
      <c r="K697" t="s">
        <v>66</v>
      </c>
      <c r="L697">
        <v>21.77</v>
      </c>
      <c r="M697">
        <v>14.51</v>
      </c>
      <c r="N697">
        <v>53.3</v>
      </c>
    </row>
    <row r="698" spans="1:14" x14ac:dyDescent="0.25">
      <c r="A698" t="s">
        <v>112</v>
      </c>
      <c r="B698" t="s">
        <v>150</v>
      </c>
      <c r="C698" t="s">
        <v>6</v>
      </c>
      <c r="D698">
        <v>193.4</v>
      </c>
      <c r="F698" t="s">
        <v>65</v>
      </c>
      <c r="G698">
        <v>20</v>
      </c>
      <c r="H698">
        <v>3867.8</v>
      </c>
      <c r="J698" s="41">
        <v>43195</v>
      </c>
      <c r="K698" t="s">
        <v>66</v>
      </c>
      <c r="L698">
        <v>5.44</v>
      </c>
      <c r="M698">
        <v>3.63</v>
      </c>
      <c r="N698">
        <v>13.3</v>
      </c>
    </row>
    <row r="699" spans="1:14" x14ac:dyDescent="0.25">
      <c r="A699" t="s">
        <v>112</v>
      </c>
      <c r="B699" t="s">
        <v>150</v>
      </c>
      <c r="C699" t="s">
        <v>6</v>
      </c>
      <c r="D699">
        <v>193.4</v>
      </c>
      <c r="F699" t="s">
        <v>65</v>
      </c>
      <c r="G699">
        <v>30</v>
      </c>
      <c r="H699">
        <v>5801.7</v>
      </c>
      <c r="J699" s="41">
        <v>42887</v>
      </c>
      <c r="K699" t="s">
        <v>66</v>
      </c>
      <c r="L699">
        <v>8.44</v>
      </c>
      <c r="M699">
        <v>5.63</v>
      </c>
      <c r="N699">
        <v>20</v>
      </c>
    </row>
    <row r="700" spans="1:14" x14ac:dyDescent="0.25">
      <c r="A700" t="s">
        <v>112</v>
      </c>
      <c r="B700" t="s">
        <v>150</v>
      </c>
      <c r="C700" t="s">
        <v>6</v>
      </c>
      <c r="D700">
        <v>193.4</v>
      </c>
      <c r="F700" t="s">
        <v>65</v>
      </c>
      <c r="G700">
        <v>60</v>
      </c>
      <c r="H700">
        <v>11603.4</v>
      </c>
      <c r="J700" s="41">
        <v>42748</v>
      </c>
      <c r="K700" t="s">
        <v>66</v>
      </c>
      <c r="L700">
        <v>16.88</v>
      </c>
      <c r="M700">
        <v>11.25</v>
      </c>
      <c r="N700">
        <v>40</v>
      </c>
    </row>
    <row r="701" spans="1:14" x14ac:dyDescent="0.25">
      <c r="A701" t="s">
        <v>112</v>
      </c>
      <c r="B701" t="s">
        <v>150</v>
      </c>
      <c r="C701" t="s">
        <v>6</v>
      </c>
      <c r="D701">
        <v>193.4</v>
      </c>
      <c r="F701" t="s">
        <v>65</v>
      </c>
      <c r="G701">
        <v>13</v>
      </c>
      <c r="H701">
        <v>2514.1</v>
      </c>
      <c r="J701" s="41">
        <v>43137</v>
      </c>
      <c r="K701" t="s">
        <v>66</v>
      </c>
      <c r="L701">
        <v>3.54</v>
      </c>
      <c r="M701">
        <v>2.36</v>
      </c>
      <c r="N701">
        <v>8.6999999999999993</v>
      </c>
    </row>
    <row r="702" spans="1:14" x14ac:dyDescent="0.25">
      <c r="A702" t="s">
        <v>112</v>
      </c>
      <c r="B702" t="s">
        <v>150</v>
      </c>
      <c r="C702" t="s">
        <v>6</v>
      </c>
      <c r="D702">
        <v>193.4</v>
      </c>
      <c r="F702" t="s">
        <v>65</v>
      </c>
      <c r="G702">
        <v>100</v>
      </c>
      <c r="H702">
        <v>19339</v>
      </c>
      <c r="J702" s="41">
        <v>42888</v>
      </c>
      <c r="K702" t="s">
        <v>66</v>
      </c>
      <c r="L702">
        <v>28.13</v>
      </c>
      <c r="M702">
        <v>18.75</v>
      </c>
      <c r="N702">
        <v>66.7</v>
      </c>
    </row>
    <row r="703" spans="1:14" x14ac:dyDescent="0.25">
      <c r="A703" t="s">
        <v>112</v>
      </c>
      <c r="B703" t="s">
        <v>150</v>
      </c>
      <c r="C703" t="s">
        <v>6</v>
      </c>
      <c r="D703">
        <v>193.4</v>
      </c>
      <c r="F703" t="s">
        <v>65</v>
      </c>
      <c r="G703">
        <v>60.5</v>
      </c>
      <c r="H703">
        <v>11700</v>
      </c>
      <c r="J703" s="41">
        <v>42877</v>
      </c>
      <c r="K703" t="s">
        <v>66</v>
      </c>
      <c r="L703">
        <v>17.02</v>
      </c>
      <c r="M703">
        <v>11.35</v>
      </c>
      <c r="N703">
        <v>40.299999999999997</v>
      </c>
    </row>
    <row r="704" spans="1:14" x14ac:dyDescent="0.25">
      <c r="A704" t="s">
        <v>112</v>
      </c>
      <c r="B704" t="s">
        <v>150</v>
      </c>
      <c r="C704" t="s">
        <v>6</v>
      </c>
      <c r="D704">
        <v>193.4</v>
      </c>
      <c r="F704" t="s">
        <v>65</v>
      </c>
      <c r="G704">
        <v>60</v>
      </c>
      <c r="H704">
        <v>11603.4</v>
      </c>
      <c r="J704" s="41">
        <v>42926</v>
      </c>
      <c r="K704" t="s">
        <v>66</v>
      </c>
      <c r="L704">
        <v>16.88</v>
      </c>
      <c r="M704">
        <v>11.25</v>
      </c>
      <c r="N704">
        <v>40</v>
      </c>
    </row>
    <row r="705" spans="1:14" x14ac:dyDescent="0.25">
      <c r="A705" t="s">
        <v>112</v>
      </c>
      <c r="B705" t="s">
        <v>150</v>
      </c>
      <c r="C705" t="s">
        <v>6</v>
      </c>
      <c r="D705">
        <v>193.4</v>
      </c>
      <c r="F705" t="s">
        <v>65</v>
      </c>
      <c r="G705">
        <v>30</v>
      </c>
      <c r="H705">
        <v>5801.7</v>
      </c>
      <c r="J705" s="41">
        <v>42919</v>
      </c>
      <c r="K705" t="s">
        <v>66</v>
      </c>
      <c r="L705">
        <v>8.44</v>
      </c>
      <c r="M705">
        <v>5.63</v>
      </c>
      <c r="N705">
        <v>20</v>
      </c>
    </row>
    <row r="706" spans="1:14" x14ac:dyDescent="0.25">
      <c r="A706" t="s">
        <v>112</v>
      </c>
      <c r="B706" t="s">
        <v>150</v>
      </c>
      <c r="C706" t="s">
        <v>6</v>
      </c>
      <c r="D706">
        <v>193.4</v>
      </c>
      <c r="F706" t="s">
        <v>65</v>
      </c>
      <c r="G706">
        <v>120</v>
      </c>
      <c r="H706">
        <v>23206.799999999999</v>
      </c>
      <c r="J706" s="41">
        <v>42800</v>
      </c>
      <c r="K706" t="s">
        <v>66</v>
      </c>
      <c r="L706">
        <v>33.76</v>
      </c>
      <c r="M706">
        <v>22.5</v>
      </c>
      <c r="N706">
        <v>80</v>
      </c>
    </row>
    <row r="707" spans="1:14" x14ac:dyDescent="0.25">
      <c r="A707" t="s">
        <v>112</v>
      </c>
      <c r="B707" t="s">
        <v>150</v>
      </c>
      <c r="C707" t="s">
        <v>6</v>
      </c>
      <c r="D707">
        <v>193.4</v>
      </c>
      <c r="F707" t="s">
        <v>65</v>
      </c>
      <c r="G707">
        <v>40</v>
      </c>
      <c r="H707">
        <v>7735.6</v>
      </c>
      <c r="J707" s="41">
        <v>43067</v>
      </c>
      <c r="K707" t="s">
        <v>66</v>
      </c>
      <c r="L707">
        <v>11.25</v>
      </c>
      <c r="M707">
        <v>7.5</v>
      </c>
      <c r="N707">
        <v>26.7</v>
      </c>
    </row>
    <row r="708" spans="1:14" x14ac:dyDescent="0.25">
      <c r="A708" t="s">
        <v>112</v>
      </c>
      <c r="B708" t="s">
        <v>150</v>
      </c>
      <c r="C708" t="s">
        <v>6</v>
      </c>
      <c r="D708">
        <v>193.4</v>
      </c>
      <c r="F708" t="s">
        <v>65</v>
      </c>
      <c r="G708">
        <v>100</v>
      </c>
      <c r="H708">
        <v>19339</v>
      </c>
      <c r="J708" s="41">
        <v>43166</v>
      </c>
      <c r="K708" t="s">
        <v>66</v>
      </c>
      <c r="L708">
        <v>27.21</v>
      </c>
      <c r="M708">
        <v>18.14</v>
      </c>
      <c r="N708">
        <v>66.7</v>
      </c>
    </row>
    <row r="709" spans="1:14" x14ac:dyDescent="0.25">
      <c r="A709" t="s">
        <v>112</v>
      </c>
      <c r="B709" t="s">
        <v>150</v>
      </c>
      <c r="C709" t="s">
        <v>6</v>
      </c>
      <c r="D709">
        <v>193.4</v>
      </c>
      <c r="F709" t="s">
        <v>65</v>
      </c>
      <c r="G709">
        <v>20</v>
      </c>
      <c r="H709">
        <v>3867.8</v>
      </c>
      <c r="J709" s="41">
        <v>43017</v>
      </c>
      <c r="K709" t="s">
        <v>66</v>
      </c>
      <c r="L709">
        <v>5.63</v>
      </c>
      <c r="M709">
        <v>3.75</v>
      </c>
      <c r="N709">
        <v>13.3</v>
      </c>
    </row>
    <row r="710" spans="1:14" x14ac:dyDescent="0.25">
      <c r="A710" t="s">
        <v>112</v>
      </c>
      <c r="B710" t="s">
        <v>150</v>
      </c>
      <c r="C710" t="s">
        <v>6</v>
      </c>
      <c r="D710">
        <v>193.4</v>
      </c>
      <c r="F710" t="s">
        <v>65</v>
      </c>
      <c r="G710">
        <v>30</v>
      </c>
      <c r="H710">
        <v>5801.7</v>
      </c>
      <c r="J710" s="41">
        <v>42804</v>
      </c>
      <c r="K710" t="s">
        <v>66</v>
      </c>
      <c r="L710">
        <v>8.44</v>
      </c>
      <c r="M710">
        <v>5.63</v>
      </c>
      <c r="N710">
        <v>20</v>
      </c>
    </row>
    <row r="711" spans="1:14" x14ac:dyDescent="0.25">
      <c r="A711" t="s">
        <v>112</v>
      </c>
      <c r="B711" t="s">
        <v>150</v>
      </c>
      <c r="C711" t="s">
        <v>6</v>
      </c>
      <c r="D711">
        <v>193.4</v>
      </c>
      <c r="F711" t="s">
        <v>65</v>
      </c>
      <c r="G711">
        <v>80</v>
      </c>
      <c r="H711">
        <v>15471.2</v>
      </c>
      <c r="J711" s="41">
        <v>42863</v>
      </c>
      <c r="K711" t="s">
        <v>66</v>
      </c>
      <c r="L711">
        <v>22.5</v>
      </c>
      <c r="M711">
        <v>15</v>
      </c>
      <c r="N711">
        <v>53.3</v>
      </c>
    </row>
    <row r="712" spans="1:14" x14ac:dyDescent="0.25">
      <c r="A712" t="s">
        <v>112</v>
      </c>
      <c r="B712" t="s">
        <v>150</v>
      </c>
      <c r="C712" t="s">
        <v>6</v>
      </c>
      <c r="D712">
        <v>193.4</v>
      </c>
      <c r="F712" t="s">
        <v>65</v>
      </c>
      <c r="G712">
        <v>100</v>
      </c>
      <c r="H712">
        <v>19339</v>
      </c>
      <c r="J712" s="41">
        <v>43166</v>
      </c>
      <c r="K712" t="s">
        <v>66</v>
      </c>
      <c r="L712">
        <v>27.21</v>
      </c>
      <c r="M712">
        <v>18.14</v>
      </c>
      <c r="N712">
        <v>66.7</v>
      </c>
    </row>
    <row r="713" spans="1:14" x14ac:dyDescent="0.25">
      <c r="A713" t="s">
        <v>112</v>
      </c>
      <c r="B713" t="s">
        <v>150</v>
      </c>
      <c r="C713" t="s">
        <v>6</v>
      </c>
      <c r="D713">
        <v>193.4</v>
      </c>
      <c r="F713" t="s">
        <v>65</v>
      </c>
      <c r="G713">
        <v>30</v>
      </c>
      <c r="H713">
        <v>5801.7</v>
      </c>
      <c r="J713" s="41">
        <v>42860</v>
      </c>
      <c r="K713" t="s">
        <v>66</v>
      </c>
      <c r="L713">
        <v>8.44</v>
      </c>
      <c r="M713">
        <v>5.63</v>
      </c>
      <c r="N713">
        <v>20</v>
      </c>
    </row>
    <row r="714" spans="1:14" x14ac:dyDescent="0.25">
      <c r="A714" t="s">
        <v>112</v>
      </c>
      <c r="B714" t="s">
        <v>150</v>
      </c>
      <c r="C714" t="s">
        <v>6</v>
      </c>
      <c r="D714">
        <v>193.4</v>
      </c>
      <c r="F714" t="s">
        <v>65</v>
      </c>
      <c r="G714">
        <v>100</v>
      </c>
      <c r="H714">
        <v>19339</v>
      </c>
      <c r="J714" s="41">
        <v>43066</v>
      </c>
      <c r="K714" t="s">
        <v>66</v>
      </c>
      <c r="L714">
        <v>28.13</v>
      </c>
      <c r="M714">
        <v>18.75</v>
      </c>
      <c r="N714">
        <v>66.7</v>
      </c>
    </row>
    <row r="715" spans="1:14" x14ac:dyDescent="0.25">
      <c r="A715" t="s">
        <v>112</v>
      </c>
      <c r="B715" t="s">
        <v>150</v>
      </c>
      <c r="C715" t="s">
        <v>6</v>
      </c>
      <c r="D715">
        <v>193.4</v>
      </c>
      <c r="F715" t="s">
        <v>65</v>
      </c>
      <c r="G715">
        <v>100</v>
      </c>
      <c r="H715">
        <v>19339</v>
      </c>
      <c r="J715" s="41">
        <v>43007</v>
      </c>
      <c r="K715" t="s">
        <v>66</v>
      </c>
      <c r="L715">
        <v>28.13</v>
      </c>
      <c r="M715">
        <v>18.75</v>
      </c>
      <c r="N715">
        <v>66.7</v>
      </c>
    </row>
    <row r="716" spans="1:14" x14ac:dyDescent="0.25">
      <c r="A716" t="s">
        <v>112</v>
      </c>
      <c r="B716" t="s">
        <v>150</v>
      </c>
      <c r="C716" t="s">
        <v>6</v>
      </c>
      <c r="D716">
        <v>193.4</v>
      </c>
      <c r="F716" t="s">
        <v>65</v>
      </c>
      <c r="G716">
        <v>90</v>
      </c>
      <c r="H716">
        <v>17405.099999999999</v>
      </c>
      <c r="J716" s="41">
        <v>43165</v>
      </c>
      <c r="K716" t="s">
        <v>66</v>
      </c>
      <c r="L716">
        <v>24.49</v>
      </c>
      <c r="M716">
        <v>16.32</v>
      </c>
      <c r="N716">
        <v>60</v>
      </c>
    </row>
    <row r="717" spans="1:14" x14ac:dyDescent="0.25">
      <c r="A717" t="s">
        <v>112</v>
      </c>
      <c r="B717" t="s">
        <v>150</v>
      </c>
      <c r="C717" t="s">
        <v>6</v>
      </c>
      <c r="D717">
        <v>193.4</v>
      </c>
      <c r="F717" t="s">
        <v>65</v>
      </c>
      <c r="G717">
        <v>80</v>
      </c>
      <c r="H717">
        <v>15471.2</v>
      </c>
      <c r="J717" s="41">
        <v>43011</v>
      </c>
      <c r="K717" t="s">
        <v>66</v>
      </c>
      <c r="L717">
        <v>22.5</v>
      </c>
      <c r="M717">
        <v>15</v>
      </c>
      <c r="N717">
        <v>53.3</v>
      </c>
    </row>
    <row r="718" spans="1:14" x14ac:dyDescent="0.25">
      <c r="A718" t="s">
        <v>112</v>
      </c>
      <c r="B718" t="s">
        <v>150</v>
      </c>
      <c r="C718" t="s">
        <v>6</v>
      </c>
      <c r="D718">
        <v>193.4</v>
      </c>
      <c r="F718" t="s">
        <v>65</v>
      </c>
      <c r="G718">
        <v>23.3</v>
      </c>
      <c r="H718">
        <v>4500</v>
      </c>
      <c r="J718" s="41">
        <v>42830</v>
      </c>
      <c r="K718" t="s">
        <v>66</v>
      </c>
      <c r="L718">
        <v>6.55</v>
      </c>
      <c r="M718">
        <v>4.3600000000000003</v>
      </c>
      <c r="N718">
        <v>15.5</v>
      </c>
    </row>
    <row r="719" spans="1:14" x14ac:dyDescent="0.25">
      <c r="A719" t="s">
        <v>112</v>
      </c>
      <c r="B719" t="s">
        <v>150</v>
      </c>
      <c r="C719" t="s">
        <v>6</v>
      </c>
      <c r="D719">
        <v>193.4</v>
      </c>
      <c r="F719" t="s">
        <v>65</v>
      </c>
      <c r="G719">
        <v>100</v>
      </c>
      <c r="H719">
        <v>19339</v>
      </c>
      <c r="J719" s="41">
        <v>43007</v>
      </c>
      <c r="K719" t="s">
        <v>66</v>
      </c>
      <c r="L719">
        <v>28.13</v>
      </c>
      <c r="M719">
        <v>18.75</v>
      </c>
      <c r="N719">
        <v>66.7</v>
      </c>
    </row>
    <row r="720" spans="1:14" x14ac:dyDescent="0.25">
      <c r="A720" t="s">
        <v>112</v>
      </c>
      <c r="B720" t="s">
        <v>150</v>
      </c>
      <c r="C720" t="s">
        <v>6</v>
      </c>
      <c r="D720">
        <v>193.4</v>
      </c>
      <c r="F720" t="s">
        <v>65</v>
      </c>
      <c r="G720">
        <v>150</v>
      </c>
      <c r="H720">
        <v>29008.5</v>
      </c>
      <c r="J720" s="41">
        <v>43007</v>
      </c>
      <c r="K720" t="s">
        <v>66</v>
      </c>
      <c r="L720">
        <v>42.19</v>
      </c>
      <c r="M720">
        <v>28.13</v>
      </c>
      <c r="N720">
        <v>100</v>
      </c>
    </row>
    <row r="721" spans="1:14" x14ac:dyDescent="0.25">
      <c r="A721" t="s">
        <v>112</v>
      </c>
      <c r="B721" t="s">
        <v>150</v>
      </c>
      <c r="C721" t="s">
        <v>6</v>
      </c>
      <c r="D721">
        <v>193.4</v>
      </c>
      <c r="F721" t="s">
        <v>65</v>
      </c>
      <c r="G721">
        <v>40</v>
      </c>
      <c r="H721">
        <v>7735.6</v>
      </c>
      <c r="J721" s="41">
        <v>42800</v>
      </c>
      <c r="K721" t="s">
        <v>66</v>
      </c>
      <c r="L721">
        <v>11.25</v>
      </c>
      <c r="M721">
        <v>7.5</v>
      </c>
      <c r="N721">
        <v>26.7</v>
      </c>
    </row>
    <row r="722" spans="1:14" x14ac:dyDescent="0.25">
      <c r="A722" t="s">
        <v>112</v>
      </c>
      <c r="B722" t="s">
        <v>150</v>
      </c>
      <c r="C722" t="s">
        <v>6</v>
      </c>
      <c r="D722">
        <v>193.4</v>
      </c>
      <c r="F722" t="s">
        <v>65</v>
      </c>
      <c r="G722">
        <v>15</v>
      </c>
      <c r="H722">
        <v>2900.8</v>
      </c>
      <c r="J722" s="41">
        <v>42984</v>
      </c>
      <c r="K722" t="s">
        <v>66</v>
      </c>
      <c r="L722">
        <v>4.22</v>
      </c>
      <c r="M722">
        <v>2.81</v>
      </c>
      <c r="N722">
        <v>10</v>
      </c>
    </row>
    <row r="723" spans="1:14" x14ac:dyDescent="0.25">
      <c r="A723" t="s">
        <v>112</v>
      </c>
      <c r="B723" t="s">
        <v>150</v>
      </c>
      <c r="C723" t="s">
        <v>6</v>
      </c>
      <c r="D723">
        <v>193.4</v>
      </c>
      <c r="F723" t="s">
        <v>65</v>
      </c>
      <c r="G723">
        <v>100</v>
      </c>
      <c r="H723">
        <v>19339</v>
      </c>
      <c r="J723" s="41">
        <v>42795</v>
      </c>
      <c r="K723" t="s">
        <v>66</v>
      </c>
      <c r="L723">
        <v>28.13</v>
      </c>
      <c r="M723">
        <v>18.75</v>
      </c>
      <c r="N723">
        <v>66.7</v>
      </c>
    </row>
    <row r="724" spans="1:14" x14ac:dyDescent="0.25">
      <c r="A724" t="s">
        <v>112</v>
      </c>
      <c r="B724" t="s">
        <v>150</v>
      </c>
      <c r="C724" t="s">
        <v>6</v>
      </c>
      <c r="D724">
        <v>193.4</v>
      </c>
      <c r="F724" t="s">
        <v>65</v>
      </c>
      <c r="G724">
        <v>40</v>
      </c>
      <c r="H724">
        <v>7735.6</v>
      </c>
      <c r="J724" s="41">
        <v>42706</v>
      </c>
      <c r="K724" t="s">
        <v>66</v>
      </c>
      <c r="L724">
        <v>13.33</v>
      </c>
      <c r="M724">
        <v>8.89</v>
      </c>
      <c r="N724">
        <v>26.7</v>
      </c>
    </row>
    <row r="725" spans="1:14" x14ac:dyDescent="0.25">
      <c r="A725" t="s">
        <v>112</v>
      </c>
      <c r="B725" t="s">
        <v>150</v>
      </c>
      <c r="C725" t="s">
        <v>6</v>
      </c>
      <c r="D725">
        <v>193.4</v>
      </c>
      <c r="F725" t="s">
        <v>65</v>
      </c>
      <c r="G725">
        <v>30</v>
      </c>
      <c r="H725">
        <v>5801.7</v>
      </c>
      <c r="J725" s="41">
        <v>42740</v>
      </c>
      <c r="K725" t="s">
        <v>66</v>
      </c>
      <c r="L725">
        <v>8.44</v>
      </c>
      <c r="M725">
        <v>5.63</v>
      </c>
      <c r="N725">
        <v>20</v>
      </c>
    </row>
    <row r="726" spans="1:14" x14ac:dyDescent="0.25">
      <c r="A726" t="s">
        <v>112</v>
      </c>
      <c r="B726" t="s">
        <v>150</v>
      </c>
      <c r="C726" t="s">
        <v>6</v>
      </c>
      <c r="D726">
        <v>193.4</v>
      </c>
      <c r="F726" t="s">
        <v>65</v>
      </c>
      <c r="G726">
        <v>80</v>
      </c>
      <c r="H726">
        <v>15471.2</v>
      </c>
      <c r="J726" s="41">
        <v>42753</v>
      </c>
      <c r="K726" t="s">
        <v>66</v>
      </c>
      <c r="L726">
        <v>22.5</v>
      </c>
      <c r="M726">
        <v>15</v>
      </c>
      <c r="N726">
        <v>53.3</v>
      </c>
    </row>
    <row r="727" spans="1:14" x14ac:dyDescent="0.25">
      <c r="A727" t="s">
        <v>112</v>
      </c>
      <c r="B727" t="s">
        <v>150</v>
      </c>
      <c r="C727" t="s">
        <v>6</v>
      </c>
      <c r="D727">
        <v>193.4</v>
      </c>
      <c r="F727" t="s">
        <v>65</v>
      </c>
      <c r="G727">
        <v>10</v>
      </c>
      <c r="H727">
        <v>1933.9</v>
      </c>
      <c r="J727" s="41">
        <v>42871</v>
      </c>
      <c r="K727" t="s">
        <v>66</v>
      </c>
      <c r="L727">
        <v>2.81</v>
      </c>
      <c r="M727">
        <v>1.88</v>
      </c>
      <c r="N727">
        <v>6.7</v>
      </c>
    </row>
    <row r="728" spans="1:14" x14ac:dyDescent="0.25">
      <c r="A728" t="s">
        <v>112</v>
      </c>
      <c r="B728" t="s">
        <v>150</v>
      </c>
      <c r="C728" t="s">
        <v>6</v>
      </c>
      <c r="D728">
        <v>193.4</v>
      </c>
      <c r="F728" t="s">
        <v>65</v>
      </c>
      <c r="G728">
        <v>20</v>
      </c>
      <c r="H728">
        <v>3867.8</v>
      </c>
      <c r="J728" s="41">
        <v>42871</v>
      </c>
      <c r="K728" t="s">
        <v>66</v>
      </c>
      <c r="L728">
        <v>5.63</v>
      </c>
      <c r="M728">
        <v>3.75</v>
      </c>
      <c r="N728">
        <v>13.3</v>
      </c>
    </row>
    <row r="729" spans="1:14" x14ac:dyDescent="0.25">
      <c r="A729" t="s">
        <v>112</v>
      </c>
      <c r="B729" t="s">
        <v>150</v>
      </c>
      <c r="C729" t="s">
        <v>6</v>
      </c>
      <c r="D729">
        <v>193.4</v>
      </c>
      <c r="F729" t="s">
        <v>65</v>
      </c>
      <c r="G729">
        <v>20</v>
      </c>
      <c r="H729">
        <v>3867.8</v>
      </c>
      <c r="J729" s="41">
        <v>43068</v>
      </c>
      <c r="K729" t="s">
        <v>66</v>
      </c>
      <c r="L729">
        <v>5.63</v>
      </c>
      <c r="M729">
        <v>3.75</v>
      </c>
      <c r="N729">
        <v>13.3</v>
      </c>
    </row>
    <row r="730" spans="1:14" x14ac:dyDescent="0.25">
      <c r="A730" t="s">
        <v>112</v>
      </c>
      <c r="B730" t="s">
        <v>150</v>
      </c>
      <c r="C730" t="s">
        <v>6</v>
      </c>
      <c r="D730">
        <v>193.4</v>
      </c>
      <c r="F730" t="s">
        <v>65</v>
      </c>
      <c r="G730">
        <v>20</v>
      </c>
      <c r="H730">
        <v>3867.8</v>
      </c>
      <c r="J730" s="41">
        <v>42871</v>
      </c>
      <c r="K730" t="s">
        <v>66</v>
      </c>
      <c r="L730">
        <v>5.63</v>
      </c>
      <c r="M730">
        <v>3.75</v>
      </c>
      <c r="N730">
        <v>13.3</v>
      </c>
    </row>
    <row r="731" spans="1:14" x14ac:dyDescent="0.25">
      <c r="A731" t="s">
        <v>112</v>
      </c>
      <c r="B731" t="s">
        <v>150</v>
      </c>
      <c r="C731" t="s">
        <v>6</v>
      </c>
      <c r="D731">
        <v>193.4</v>
      </c>
      <c r="F731" t="s">
        <v>65</v>
      </c>
      <c r="G731">
        <v>60</v>
      </c>
      <c r="H731">
        <v>11603.4</v>
      </c>
      <c r="J731" s="41">
        <v>42982</v>
      </c>
      <c r="K731" t="s">
        <v>66</v>
      </c>
      <c r="L731">
        <v>16.88</v>
      </c>
      <c r="M731">
        <v>11.25</v>
      </c>
      <c r="N731">
        <v>40</v>
      </c>
    </row>
    <row r="732" spans="1:14" x14ac:dyDescent="0.25">
      <c r="A732" t="s">
        <v>112</v>
      </c>
      <c r="B732" t="s">
        <v>150</v>
      </c>
      <c r="C732" t="s">
        <v>6</v>
      </c>
      <c r="D732">
        <v>193.4</v>
      </c>
      <c r="F732" t="s">
        <v>65</v>
      </c>
      <c r="G732">
        <v>100</v>
      </c>
      <c r="H732">
        <v>19339</v>
      </c>
      <c r="J732" s="41">
        <v>43013</v>
      </c>
      <c r="K732" t="s">
        <v>66</v>
      </c>
      <c r="L732">
        <v>28.13</v>
      </c>
      <c r="M732">
        <v>18.75</v>
      </c>
      <c r="N732">
        <v>66.7</v>
      </c>
    </row>
    <row r="733" spans="1:14" x14ac:dyDescent="0.25">
      <c r="A733" t="s">
        <v>112</v>
      </c>
      <c r="B733" t="s">
        <v>150</v>
      </c>
      <c r="C733" t="s">
        <v>6</v>
      </c>
      <c r="D733">
        <v>193.4</v>
      </c>
      <c r="F733" t="s">
        <v>65</v>
      </c>
      <c r="G733">
        <v>20</v>
      </c>
      <c r="H733">
        <v>3867.8</v>
      </c>
      <c r="J733" s="41">
        <v>43013</v>
      </c>
      <c r="K733" t="s">
        <v>66</v>
      </c>
      <c r="L733">
        <v>5.63</v>
      </c>
      <c r="M733">
        <v>3.75</v>
      </c>
      <c r="N733">
        <v>13.3</v>
      </c>
    </row>
    <row r="734" spans="1:14" x14ac:dyDescent="0.25">
      <c r="A734" t="s">
        <v>112</v>
      </c>
      <c r="B734" t="s">
        <v>150</v>
      </c>
      <c r="C734" t="s">
        <v>6</v>
      </c>
      <c r="D734">
        <v>193.4</v>
      </c>
      <c r="F734" t="s">
        <v>65</v>
      </c>
      <c r="G734">
        <v>60</v>
      </c>
      <c r="H734">
        <v>11603.4</v>
      </c>
      <c r="J734" s="41">
        <v>42863</v>
      </c>
      <c r="K734" t="s">
        <v>66</v>
      </c>
      <c r="L734">
        <v>16.88</v>
      </c>
      <c r="M734">
        <v>11.25</v>
      </c>
      <c r="N734">
        <v>40</v>
      </c>
    </row>
    <row r="735" spans="1:14" x14ac:dyDescent="0.25">
      <c r="A735" t="s">
        <v>112</v>
      </c>
      <c r="B735" t="s">
        <v>150</v>
      </c>
      <c r="C735" t="s">
        <v>6</v>
      </c>
      <c r="D735">
        <v>193.4</v>
      </c>
      <c r="F735" t="s">
        <v>65</v>
      </c>
      <c r="G735">
        <v>20</v>
      </c>
      <c r="H735">
        <v>3867.8</v>
      </c>
      <c r="J735" s="41">
        <v>42921</v>
      </c>
      <c r="K735" t="s">
        <v>66</v>
      </c>
      <c r="L735">
        <v>5.63</v>
      </c>
      <c r="M735">
        <v>3.75</v>
      </c>
      <c r="N735">
        <v>13.3</v>
      </c>
    </row>
    <row r="736" spans="1:14" x14ac:dyDescent="0.25">
      <c r="A736" t="s">
        <v>112</v>
      </c>
      <c r="B736" t="s">
        <v>150</v>
      </c>
      <c r="C736" t="s">
        <v>6</v>
      </c>
      <c r="D736">
        <v>193.4</v>
      </c>
      <c r="F736" t="s">
        <v>65</v>
      </c>
      <c r="G736">
        <v>20</v>
      </c>
      <c r="H736">
        <v>3867.8</v>
      </c>
      <c r="J736" s="41">
        <v>42947</v>
      </c>
      <c r="K736" t="s">
        <v>66</v>
      </c>
      <c r="L736">
        <v>5.63</v>
      </c>
      <c r="M736">
        <v>3.75</v>
      </c>
      <c r="N736">
        <v>13.3</v>
      </c>
    </row>
    <row r="737" spans="1:14" x14ac:dyDescent="0.25">
      <c r="A737" t="s">
        <v>112</v>
      </c>
      <c r="B737" t="s">
        <v>150</v>
      </c>
      <c r="C737" t="s">
        <v>6</v>
      </c>
      <c r="D737">
        <v>193.4</v>
      </c>
      <c r="F737" t="s">
        <v>65</v>
      </c>
      <c r="G737">
        <v>20</v>
      </c>
      <c r="H737">
        <v>3867.8</v>
      </c>
      <c r="J737" s="41">
        <v>42767</v>
      </c>
      <c r="K737" t="s">
        <v>66</v>
      </c>
      <c r="L737">
        <v>5.63</v>
      </c>
      <c r="M737">
        <v>3.75</v>
      </c>
      <c r="N737">
        <v>13.3</v>
      </c>
    </row>
    <row r="738" spans="1:14" x14ac:dyDescent="0.25">
      <c r="A738" t="s">
        <v>112</v>
      </c>
      <c r="B738" t="s">
        <v>150</v>
      </c>
      <c r="C738" t="s">
        <v>6</v>
      </c>
      <c r="D738">
        <v>193.4</v>
      </c>
      <c r="F738" t="s">
        <v>65</v>
      </c>
      <c r="G738">
        <v>30</v>
      </c>
      <c r="H738">
        <v>5801.7</v>
      </c>
      <c r="J738" s="41">
        <v>42985</v>
      </c>
      <c r="K738" t="s">
        <v>66</v>
      </c>
      <c r="L738">
        <v>8.44</v>
      </c>
      <c r="M738">
        <v>5.63</v>
      </c>
      <c r="N738">
        <v>20</v>
      </c>
    </row>
    <row r="739" spans="1:14" x14ac:dyDescent="0.25">
      <c r="A739" t="s">
        <v>112</v>
      </c>
      <c r="B739" t="s">
        <v>150</v>
      </c>
      <c r="C739" t="s">
        <v>6</v>
      </c>
      <c r="D739">
        <v>193.4</v>
      </c>
      <c r="F739" t="s">
        <v>65</v>
      </c>
      <c r="G739">
        <v>20</v>
      </c>
      <c r="H739">
        <v>3867.8</v>
      </c>
      <c r="J739" s="41">
        <v>42984</v>
      </c>
      <c r="K739" t="s">
        <v>66</v>
      </c>
      <c r="L739">
        <v>5.63</v>
      </c>
      <c r="M739">
        <v>3.75</v>
      </c>
      <c r="N739">
        <v>13.3</v>
      </c>
    </row>
    <row r="740" spans="1:14" x14ac:dyDescent="0.25">
      <c r="A740" t="s">
        <v>112</v>
      </c>
      <c r="B740" t="s">
        <v>150</v>
      </c>
      <c r="C740" t="s">
        <v>6</v>
      </c>
      <c r="D740">
        <v>193.4</v>
      </c>
      <c r="F740" t="s">
        <v>65</v>
      </c>
      <c r="G740">
        <v>40</v>
      </c>
      <c r="H740">
        <v>7735.6</v>
      </c>
      <c r="J740" s="41">
        <v>43083</v>
      </c>
      <c r="K740" t="s">
        <v>66</v>
      </c>
      <c r="L740">
        <v>11.25</v>
      </c>
      <c r="M740">
        <v>7.5</v>
      </c>
      <c r="N740">
        <v>26.7</v>
      </c>
    </row>
    <row r="741" spans="1:14" x14ac:dyDescent="0.25">
      <c r="A741" t="s">
        <v>112</v>
      </c>
      <c r="B741" t="s">
        <v>150</v>
      </c>
      <c r="C741" t="s">
        <v>6</v>
      </c>
      <c r="D741">
        <v>193.4</v>
      </c>
      <c r="F741" t="s">
        <v>65</v>
      </c>
      <c r="G741">
        <v>20</v>
      </c>
      <c r="H741">
        <v>3867.8</v>
      </c>
      <c r="J741" s="41">
        <v>43181</v>
      </c>
      <c r="K741" t="s">
        <v>66</v>
      </c>
      <c r="L741">
        <v>5.44</v>
      </c>
      <c r="M741">
        <v>3.63</v>
      </c>
      <c r="N741">
        <v>13.3</v>
      </c>
    </row>
    <row r="742" spans="1:14" x14ac:dyDescent="0.25">
      <c r="A742" t="s">
        <v>112</v>
      </c>
      <c r="B742" t="s">
        <v>150</v>
      </c>
      <c r="C742" t="s">
        <v>6</v>
      </c>
      <c r="D742">
        <v>193.4</v>
      </c>
      <c r="F742" t="s">
        <v>65</v>
      </c>
      <c r="G742">
        <v>116.3</v>
      </c>
      <c r="H742">
        <v>22500</v>
      </c>
      <c r="J742" s="41">
        <v>42824</v>
      </c>
      <c r="K742" t="s">
        <v>66</v>
      </c>
      <c r="L742">
        <v>32.729999999999997</v>
      </c>
      <c r="M742">
        <v>21.82</v>
      </c>
      <c r="N742">
        <v>77.599999999999994</v>
      </c>
    </row>
    <row r="743" spans="1:14" x14ac:dyDescent="0.25">
      <c r="A743" t="s">
        <v>112</v>
      </c>
      <c r="B743" t="s">
        <v>150</v>
      </c>
      <c r="C743" t="s">
        <v>6</v>
      </c>
      <c r="D743">
        <v>193.4</v>
      </c>
      <c r="F743" t="s">
        <v>65</v>
      </c>
      <c r="G743">
        <v>20</v>
      </c>
      <c r="H743">
        <v>3867.8</v>
      </c>
      <c r="J743" s="41">
        <v>42982</v>
      </c>
      <c r="K743" t="s">
        <v>66</v>
      </c>
      <c r="L743">
        <v>5.63</v>
      </c>
      <c r="M743">
        <v>3.75</v>
      </c>
      <c r="N743">
        <v>13.3</v>
      </c>
    </row>
    <row r="744" spans="1:14" x14ac:dyDescent="0.25">
      <c r="A744" t="s">
        <v>112</v>
      </c>
      <c r="B744" t="s">
        <v>150</v>
      </c>
      <c r="C744" t="s">
        <v>6</v>
      </c>
      <c r="D744">
        <v>193.4</v>
      </c>
      <c r="F744" t="s">
        <v>65</v>
      </c>
      <c r="G744">
        <v>60</v>
      </c>
      <c r="H744">
        <v>11603.4</v>
      </c>
      <c r="J744" s="41">
        <v>42823</v>
      </c>
      <c r="K744" t="s">
        <v>66</v>
      </c>
      <c r="L744">
        <v>16.88</v>
      </c>
      <c r="M744">
        <v>11.25</v>
      </c>
      <c r="N744">
        <v>40</v>
      </c>
    </row>
    <row r="745" spans="1:14" x14ac:dyDescent="0.25">
      <c r="A745" t="s">
        <v>112</v>
      </c>
      <c r="B745" t="s">
        <v>150</v>
      </c>
      <c r="C745" t="s">
        <v>6</v>
      </c>
      <c r="D745">
        <v>193.4</v>
      </c>
      <c r="F745" t="s">
        <v>65</v>
      </c>
      <c r="G745">
        <v>20</v>
      </c>
      <c r="H745">
        <v>3867.8</v>
      </c>
      <c r="J745" s="41">
        <v>43067</v>
      </c>
      <c r="K745" t="s">
        <v>66</v>
      </c>
      <c r="L745">
        <v>5.63</v>
      </c>
      <c r="M745">
        <v>3.75</v>
      </c>
      <c r="N745">
        <v>13.3</v>
      </c>
    </row>
    <row r="746" spans="1:14" x14ac:dyDescent="0.25">
      <c r="A746" t="s">
        <v>112</v>
      </c>
      <c r="B746" t="s">
        <v>150</v>
      </c>
      <c r="C746" t="s">
        <v>6</v>
      </c>
      <c r="D746">
        <v>193.4</v>
      </c>
      <c r="F746" t="s">
        <v>65</v>
      </c>
      <c r="G746">
        <v>20</v>
      </c>
      <c r="H746">
        <v>3867.8</v>
      </c>
      <c r="J746" s="41">
        <v>42888</v>
      </c>
      <c r="K746" t="s">
        <v>66</v>
      </c>
      <c r="L746">
        <v>5.63</v>
      </c>
      <c r="M746">
        <v>3.75</v>
      </c>
      <c r="N746">
        <v>13.3</v>
      </c>
    </row>
    <row r="747" spans="1:14" x14ac:dyDescent="0.25">
      <c r="A747" t="s">
        <v>112</v>
      </c>
      <c r="B747" t="s">
        <v>150</v>
      </c>
      <c r="C747" t="s">
        <v>6</v>
      </c>
      <c r="D747">
        <v>193.4</v>
      </c>
      <c r="F747" t="s">
        <v>65</v>
      </c>
      <c r="G747">
        <v>60</v>
      </c>
      <c r="H747">
        <v>11603.4</v>
      </c>
      <c r="J747" s="41">
        <v>43132</v>
      </c>
      <c r="K747" t="s">
        <v>66</v>
      </c>
      <c r="L747">
        <v>16.32</v>
      </c>
      <c r="M747">
        <v>10.88</v>
      </c>
      <c r="N747">
        <v>40</v>
      </c>
    </row>
    <row r="748" spans="1:14" x14ac:dyDescent="0.25">
      <c r="A748" t="s">
        <v>112</v>
      </c>
      <c r="B748" t="s">
        <v>150</v>
      </c>
      <c r="C748" t="s">
        <v>6</v>
      </c>
      <c r="D748">
        <v>193.4</v>
      </c>
      <c r="F748" t="s">
        <v>65</v>
      </c>
      <c r="G748">
        <v>80</v>
      </c>
      <c r="H748">
        <v>15471.2</v>
      </c>
      <c r="J748" s="41">
        <v>42865</v>
      </c>
      <c r="K748" t="s">
        <v>66</v>
      </c>
      <c r="L748">
        <v>22.5</v>
      </c>
      <c r="M748">
        <v>15</v>
      </c>
      <c r="N748">
        <v>53.3</v>
      </c>
    </row>
    <row r="749" spans="1:14" x14ac:dyDescent="0.25">
      <c r="A749" t="s">
        <v>112</v>
      </c>
      <c r="B749" t="s">
        <v>150</v>
      </c>
      <c r="C749" t="s">
        <v>6</v>
      </c>
      <c r="D749">
        <v>193.4</v>
      </c>
      <c r="F749" t="s">
        <v>65</v>
      </c>
      <c r="G749">
        <v>20</v>
      </c>
      <c r="H749">
        <v>3867.8</v>
      </c>
      <c r="J749" s="41">
        <v>43056</v>
      </c>
      <c r="K749" t="s">
        <v>66</v>
      </c>
      <c r="L749">
        <v>5.63</v>
      </c>
      <c r="M749">
        <v>3.75</v>
      </c>
      <c r="N749">
        <v>13.3</v>
      </c>
    </row>
    <row r="750" spans="1:14" x14ac:dyDescent="0.25">
      <c r="A750" t="s">
        <v>112</v>
      </c>
      <c r="B750" t="s">
        <v>150</v>
      </c>
      <c r="C750" t="s">
        <v>6</v>
      </c>
      <c r="D750">
        <v>193.4</v>
      </c>
      <c r="F750" t="s">
        <v>65</v>
      </c>
      <c r="G750">
        <v>20</v>
      </c>
      <c r="H750">
        <v>3867.8</v>
      </c>
      <c r="J750" s="41">
        <v>43196</v>
      </c>
      <c r="K750" t="s">
        <v>66</v>
      </c>
      <c r="L750">
        <v>5.44</v>
      </c>
      <c r="M750">
        <v>3.63</v>
      </c>
      <c r="N750">
        <v>13.3</v>
      </c>
    </row>
    <row r="751" spans="1:14" x14ac:dyDescent="0.25">
      <c r="A751" t="s">
        <v>112</v>
      </c>
      <c r="B751" t="s">
        <v>150</v>
      </c>
      <c r="C751" t="s">
        <v>6</v>
      </c>
      <c r="D751">
        <v>193.4</v>
      </c>
      <c r="F751" t="s">
        <v>65</v>
      </c>
      <c r="G751">
        <v>100</v>
      </c>
      <c r="H751">
        <v>19339</v>
      </c>
      <c r="J751" s="41">
        <v>42709</v>
      </c>
      <c r="K751" t="s">
        <v>66</v>
      </c>
      <c r="L751">
        <v>33.33</v>
      </c>
      <c r="M751">
        <v>22.22</v>
      </c>
      <c r="N751">
        <v>66.7</v>
      </c>
    </row>
    <row r="752" spans="1:14" x14ac:dyDescent="0.25">
      <c r="A752" t="s">
        <v>112</v>
      </c>
      <c r="B752" t="s">
        <v>150</v>
      </c>
      <c r="C752" t="s">
        <v>6</v>
      </c>
      <c r="D752">
        <v>193.4</v>
      </c>
      <c r="F752" t="s">
        <v>65</v>
      </c>
      <c r="G752">
        <v>40</v>
      </c>
      <c r="H752">
        <v>7735.6</v>
      </c>
      <c r="J752" s="41">
        <v>43011</v>
      </c>
      <c r="K752" t="s">
        <v>66</v>
      </c>
      <c r="L752">
        <v>11.25</v>
      </c>
      <c r="M752">
        <v>7.5</v>
      </c>
      <c r="N752">
        <v>26.7</v>
      </c>
    </row>
    <row r="753" spans="1:14" x14ac:dyDescent="0.25">
      <c r="A753" t="s">
        <v>112</v>
      </c>
      <c r="B753" t="s">
        <v>150</v>
      </c>
      <c r="C753" t="s">
        <v>6</v>
      </c>
      <c r="D753">
        <v>193.4</v>
      </c>
      <c r="F753" t="s">
        <v>65</v>
      </c>
      <c r="G753">
        <v>20</v>
      </c>
      <c r="H753">
        <v>3867.8</v>
      </c>
      <c r="J753" s="41">
        <v>43137</v>
      </c>
      <c r="K753" t="s">
        <v>66</v>
      </c>
      <c r="L753">
        <v>5.44</v>
      </c>
      <c r="M753">
        <v>3.63</v>
      </c>
      <c r="N753">
        <v>13.3</v>
      </c>
    </row>
    <row r="754" spans="1:14" x14ac:dyDescent="0.25">
      <c r="A754" t="s">
        <v>112</v>
      </c>
      <c r="B754" t="s">
        <v>150</v>
      </c>
      <c r="C754" t="s">
        <v>6</v>
      </c>
      <c r="D754">
        <v>193.4</v>
      </c>
      <c r="F754" t="s">
        <v>65</v>
      </c>
      <c r="G754">
        <v>20</v>
      </c>
      <c r="H754">
        <v>3867.8</v>
      </c>
      <c r="J754" s="41">
        <v>42892</v>
      </c>
      <c r="K754" t="s">
        <v>66</v>
      </c>
      <c r="L754">
        <v>5.63</v>
      </c>
      <c r="M754">
        <v>3.75</v>
      </c>
      <c r="N754">
        <v>13.3</v>
      </c>
    </row>
    <row r="755" spans="1:14" x14ac:dyDescent="0.25">
      <c r="A755" t="s">
        <v>112</v>
      </c>
      <c r="B755" t="s">
        <v>150</v>
      </c>
      <c r="C755" t="s">
        <v>6</v>
      </c>
      <c r="D755">
        <v>193.4</v>
      </c>
      <c r="F755" t="s">
        <v>65</v>
      </c>
      <c r="G755">
        <v>40</v>
      </c>
      <c r="H755">
        <v>7735.6</v>
      </c>
      <c r="J755" s="41">
        <v>42738</v>
      </c>
      <c r="K755" t="s">
        <v>66</v>
      </c>
      <c r="L755">
        <v>11.25</v>
      </c>
      <c r="M755">
        <v>7.5</v>
      </c>
      <c r="N755">
        <v>26.7</v>
      </c>
    </row>
    <row r="756" spans="1:14" x14ac:dyDescent="0.25">
      <c r="A756" t="s">
        <v>112</v>
      </c>
      <c r="B756" t="s">
        <v>150</v>
      </c>
      <c r="C756" t="s">
        <v>6</v>
      </c>
      <c r="D756">
        <v>193.4</v>
      </c>
      <c r="F756" t="s">
        <v>65</v>
      </c>
      <c r="G756">
        <v>100</v>
      </c>
      <c r="H756">
        <v>19339</v>
      </c>
      <c r="J756" s="41">
        <v>42738</v>
      </c>
      <c r="K756" t="s">
        <v>66</v>
      </c>
      <c r="L756">
        <v>28.13</v>
      </c>
      <c r="M756">
        <v>18.75</v>
      </c>
      <c r="N756">
        <v>66.7</v>
      </c>
    </row>
    <row r="757" spans="1:14" x14ac:dyDescent="0.25">
      <c r="A757" t="s">
        <v>112</v>
      </c>
      <c r="B757" t="s">
        <v>150</v>
      </c>
      <c r="C757" t="s">
        <v>6</v>
      </c>
      <c r="D757">
        <v>193.4</v>
      </c>
      <c r="F757" t="s">
        <v>65</v>
      </c>
      <c r="G757">
        <v>10</v>
      </c>
      <c r="H757">
        <v>1933.9</v>
      </c>
      <c r="J757" s="41">
        <v>42982</v>
      </c>
      <c r="K757" t="s">
        <v>66</v>
      </c>
      <c r="L757">
        <v>2.81</v>
      </c>
      <c r="M757">
        <v>1.88</v>
      </c>
      <c r="N757">
        <v>6.7</v>
      </c>
    </row>
    <row r="758" spans="1:14" x14ac:dyDescent="0.25">
      <c r="A758" t="s">
        <v>112</v>
      </c>
      <c r="B758" t="s">
        <v>150</v>
      </c>
      <c r="C758" t="s">
        <v>6</v>
      </c>
      <c r="D758">
        <v>193.4</v>
      </c>
      <c r="F758" t="s">
        <v>65</v>
      </c>
      <c r="G758">
        <v>100</v>
      </c>
      <c r="H758">
        <v>19339</v>
      </c>
      <c r="J758" s="41">
        <v>43187</v>
      </c>
      <c r="K758" t="s">
        <v>66</v>
      </c>
      <c r="L758">
        <v>27.21</v>
      </c>
      <c r="M758">
        <v>18.14</v>
      </c>
      <c r="N758">
        <v>66.7</v>
      </c>
    </row>
    <row r="759" spans="1:14" x14ac:dyDescent="0.25">
      <c r="A759" t="s">
        <v>112</v>
      </c>
      <c r="B759" t="s">
        <v>150</v>
      </c>
      <c r="C759" t="s">
        <v>6</v>
      </c>
      <c r="D759">
        <v>193.4</v>
      </c>
      <c r="F759" t="s">
        <v>65</v>
      </c>
      <c r="G759">
        <v>100</v>
      </c>
      <c r="H759">
        <v>19339</v>
      </c>
      <c r="J759" s="41">
        <v>43045</v>
      </c>
      <c r="K759" t="s">
        <v>66</v>
      </c>
      <c r="L759">
        <v>28.13</v>
      </c>
      <c r="M759">
        <v>18.75</v>
      </c>
      <c r="N759">
        <v>66.7</v>
      </c>
    </row>
    <row r="760" spans="1:14" x14ac:dyDescent="0.25">
      <c r="A760" t="s">
        <v>112</v>
      </c>
      <c r="B760" t="s">
        <v>150</v>
      </c>
      <c r="C760" t="s">
        <v>6</v>
      </c>
      <c r="D760">
        <v>193.4</v>
      </c>
      <c r="F760" t="s">
        <v>65</v>
      </c>
      <c r="G760">
        <v>60</v>
      </c>
      <c r="H760">
        <v>11603.4</v>
      </c>
      <c r="J760" s="41">
        <v>43185</v>
      </c>
      <c r="K760" t="s">
        <v>66</v>
      </c>
      <c r="L760">
        <v>16.32</v>
      </c>
      <c r="M760">
        <v>10.88</v>
      </c>
      <c r="N760">
        <v>40</v>
      </c>
    </row>
    <row r="761" spans="1:14" x14ac:dyDescent="0.25">
      <c r="A761" t="s">
        <v>112</v>
      </c>
      <c r="B761" t="s">
        <v>150</v>
      </c>
      <c r="C761" t="s">
        <v>6</v>
      </c>
      <c r="D761">
        <v>193.4</v>
      </c>
      <c r="F761" t="s">
        <v>65</v>
      </c>
      <c r="G761">
        <v>40</v>
      </c>
      <c r="H761">
        <v>7735.6</v>
      </c>
      <c r="J761" s="41">
        <v>42921</v>
      </c>
      <c r="K761" t="s">
        <v>66</v>
      </c>
      <c r="L761">
        <v>11.25</v>
      </c>
      <c r="M761">
        <v>7.5</v>
      </c>
      <c r="N761">
        <v>26.7</v>
      </c>
    </row>
    <row r="762" spans="1:14" x14ac:dyDescent="0.25">
      <c r="A762" t="s">
        <v>112</v>
      </c>
      <c r="B762" t="s">
        <v>150</v>
      </c>
      <c r="C762" t="s">
        <v>6</v>
      </c>
      <c r="D762">
        <v>193.4</v>
      </c>
      <c r="F762" t="s">
        <v>65</v>
      </c>
      <c r="G762">
        <v>40</v>
      </c>
      <c r="H762">
        <v>7735.6</v>
      </c>
      <c r="J762" s="41">
        <v>42864</v>
      </c>
      <c r="K762" t="s">
        <v>66</v>
      </c>
      <c r="L762">
        <v>11.25</v>
      </c>
      <c r="M762">
        <v>7.5</v>
      </c>
      <c r="N762">
        <v>26.7</v>
      </c>
    </row>
    <row r="763" spans="1:14" x14ac:dyDescent="0.25">
      <c r="A763" t="s">
        <v>112</v>
      </c>
      <c r="B763" t="s">
        <v>150</v>
      </c>
      <c r="C763" t="s">
        <v>6</v>
      </c>
      <c r="D763">
        <v>193.4</v>
      </c>
      <c r="F763" t="s">
        <v>65</v>
      </c>
      <c r="G763">
        <v>80</v>
      </c>
      <c r="H763">
        <v>15471.2</v>
      </c>
      <c r="J763" s="41">
        <v>43166</v>
      </c>
      <c r="K763" t="s">
        <v>66</v>
      </c>
      <c r="L763">
        <v>21.77</v>
      </c>
      <c r="M763">
        <v>14.51</v>
      </c>
      <c r="N763">
        <v>53.3</v>
      </c>
    </row>
    <row r="764" spans="1:14" x14ac:dyDescent="0.25">
      <c r="A764" t="s">
        <v>112</v>
      </c>
      <c r="B764" t="s">
        <v>150</v>
      </c>
      <c r="C764" t="s">
        <v>6</v>
      </c>
      <c r="D764">
        <v>193.4</v>
      </c>
      <c r="F764" t="s">
        <v>65</v>
      </c>
      <c r="G764">
        <v>100</v>
      </c>
      <c r="H764">
        <v>19339</v>
      </c>
      <c r="J764" s="41">
        <v>43217</v>
      </c>
      <c r="K764" t="s">
        <v>66</v>
      </c>
      <c r="L764">
        <v>27.21</v>
      </c>
      <c r="M764">
        <v>18.14</v>
      </c>
      <c r="N764">
        <v>66.7</v>
      </c>
    </row>
    <row r="765" spans="1:14" x14ac:dyDescent="0.25">
      <c r="A765" t="s">
        <v>112</v>
      </c>
      <c r="B765" t="s">
        <v>150</v>
      </c>
      <c r="C765" t="s">
        <v>6</v>
      </c>
      <c r="D765">
        <v>193.4</v>
      </c>
      <c r="F765" t="s">
        <v>65</v>
      </c>
      <c r="G765">
        <v>20</v>
      </c>
      <c r="H765">
        <v>3867.8</v>
      </c>
      <c r="J765" s="41">
        <v>43133</v>
      </c>
      <c r="K765" t="s">
        <v>66</v>
      </c>
      <c r="L765">
        <v>5.44</v>
      </c>
      <c r="M765">
        <v>3.63</v>
      </c>
      <c r="N765">
        <v>13.3</v>
      </c>
    </row>
    <row r="766" spans="1:14" x14ac:dyDescent="0.25">
      <c r="A766" t="s">
        <v>112</v>
      </c>
      <c r="B766" t="s">
        <v>150</v>
      </c>
      <c r="C766" t="s">
        <v>6</v>
      </c>
      <c r="D766">
        <v>193.4</v>
      </c>
      <c r="F766" t="s">
        <v>65</v>
      </c>
      <c r="G766">
        <v>30</v>
      </c>
      <c r="H766">
        <v>5801.7</v>
      </c>
      <c r="J766" s="41">
        <v>42888</v>
      </c>
      <c r="K766" t="s">
        <v>66</v>
      </c>
      <c r="L766">
        <v>8.44</v>
      </c>
      <c r="M766">
        <v>5.63</v>
      </c>
      <c r="N766">
        <v>20</v>
      </c>
    </row>
    <row r="767" spans="1:14" x14ac:dyDescent="0.25">
      <c r="A767" t="s">
        <v>112</v>
      </c>
      <c r="B767" t="s">
        <v>150</v>
      </c>
      <c r="C767" t="s">
        <v>6</v>
      </c>
      <c r="D767">
        <v>193.4</v>
      </c>
      <c r="F767" t="s">
        <v>65</v>
      </c>
      <c r="G767">
        <v>40</v>
      </c>
      <c r="H767">
        <v>7735.6</v>
      </c>
      <c r="J767" s="41">
        <v>43007</v>
      </c>
      <c r="K767" t="s">
        <v>66</v>
      </c>
      <c r="L767">
        <v>11.25</v>
      </c>
      <c r="M767">
        <v>7.5</v>
      </c>
      <c r="N767">
        <v>26.7</v>
      </c>
    </row>
    <row r="768" spans="1:14" x14ac:dyDescent="0.25">
      <c r="A768" t="s">
        <v>112</v>
      </c>
      <c r="B768" t="s">
        <v>150</v>
      </c>
      <c r="C768" t="s">
        <v>6</v>
      </c>
      <c r="D768">
        <v>193.4</v>
      </c>
      <c r="F768" t="s">
        <v>65</v>
      </c>
      <c r="G768">
        <v>40</v>
      </c>
      <c r="H768">
        <v>7735.6</v>
      </c>
      <c r="J768" s="41">
        <v>42943</v>
      </c>
      <c r="K768" t="s">
        <v>66</v>
      </c>
      <c r="L768">
        <v>11.25</v>
      </c>
      <c r="M768">
        <v>7.5</v>
      </c>
      <c r="N768">
        <v>26.7</v>
      </c>
    </row>
    <row r="769" spans="1:14" x14ac:dyDescent="0.25">
      <c r="A769" t="s">
        <v>112</v>
      </c>
      <c r="B769" t="s">
        <v>150</v>
      </c>
      <c r="C769" t="s">
        <v>6</v>
      </c>
      <c r="D769">
        <v>193.4</v>
      </c>
      <c r="F769" t="s">
        <v>65</v>
      </c>
      <c r="G769">
        <v>60</v>
      </c>
      <c r="H769">
        <v>11603.4</v>
      </c>
      <c r="J769" s="41">
        <v>42982</v>
      </c>
      <c r="K769" t="s">
        <v>66</v>
      </c>
      <c r="L769">
        <v>16.88</v>
      </c>
      <c r="M769">
        <v>11.25</v>
      </c>
      <c r="N769">
        <v>40</v>
      </c>
    </row>
    <row r="770" spans="1:14" x14ac:dyDescent="0.25">
      <c r="A770" t="s">
        <v>112</v>
      </c>
      <c r="B770" t="s">
        <v>150</v>
      </c>
      <c r="C770" t="s">
        <v>6</v>
      </c>
      <c r="D770">
        <v>193.4</v>
      </c>
      <c r="F770" t="s">
        <v>65</v>
      </c>
      <c r="G770">
        <v>20</v>
      </c>
      <c r="H770">
        <v>3867.8</v>
      </c>
      <c r="J770" s="41">
        <v>42986</v>
      </c>
      <c r="K770" t="s">
        <v>66</v>
      </c>
      <c r="L770">
        <v>5.63</v>
      </c>
      <c r="M770">
        <v>3.75</v>
      </c>
      <c r="N770">
        <v>13.3</v>
      </c>
    </row>
    <row r="771" spans="1:14" x14ac:dyDescent="0.25">
      <c r="A771" t="s">
        <v>112</v>
      </c>
      <c r="B771" t="s">
        <v>150</v>
      </c>
      <c r="C771" t="s">
        <v>6</v>
      </c>
      <c r="D771">
        <v>193.4</v>
      </c>
      <c r="F771" t="s">
        <v>65</v>
      </c>
      <c r="G771">
        <v>40</v>
      </c>
      <c r="H771">
        <v>7735.6</v>
      </c>
      <c r="J771" s="41">
        <v>43011</v>
      </c>
      <c r="K771" t="s">
        <v>66</v>
      </c>
      <c r="L771">
        <v>11.25</v>
      </c>
      <c r="M771">
        <v>7.5</v>
      </c>
      <c r="N771">
        <v>26.7</v>
      </c>
    </row>
    <row r="772" spans="1:14" x14ac:dyDescent="0.25">
      <c r="A772" t="s">
        <v>112</v>
      </c>
      <c r="B772" t="s">
        <v>150</v>
      </c>
      <c r="C772" t="s">
        <v>6</v>
      </c>
      <c r="D772">
        <v>193.4</v>
      </c>
      <c r="F772" t="s">
        <v>65</v>
      </c>
      <c r="G772">
        <v>80</v>
      </c>
      <c r="H772">
        <v>15471.2</v>
      </c>
      <c r="J772" s="41">
        <v>43011</v>
      </c>
      <c r="K772" t="s">
        <v>66</v>
      </c>
      <c r="L772">
        <v>22.5</v>
      </c>
      <c r="M772">
        <v>15</v>
      </c>
      <c r="N772">
        <v>53.3</v>
      </c>
    </row>
    <row r="773" spans="1:14" x14ac:dyDescent="0.25">
      <c r="A773" t="s">
        <v>112</v>
      </c>
      <c r="B773" t="s">
        <v>150</v>
      </c>
      <c r="C773" t="s">
        <v>6</v>
      </c>
      <c r="D773">
        <v>193.4</v>
      </c>
      <c r="F773" t="s">
        <v>65</v>
      </c>
      <c r="G773">
        <v>10</v>
      </c>
      <c r="H773">
        <v>1933.9</v>
      </c>
      <c r="J773" s="41">
        <v>42893</v>
      </c>
      <c r="K773" t="s">
        <v>66</v>
      </c>
      <c r="L773">
        <v>2.81</v>
      </c>
      <c r="M773">
        <v>1.88</v>
      </c>
      <c r="N773">
        <v>6.7</v>
      </c>
    </row>
    <row r="774" spans="1:14" x14ac:dyDescent="0.25">
      <c r="A774" t="s">
        <v>112</v>
      </c>
      <c r="B774" t="s">
        <v>150</v>
      </c>
      <c r="C774" t="s">
        <v>6</v>
      </c>
      <c r="D774">
        <v>193.4</v>
      </c>
      <c r="F774" t="s">
        <v>65</v>
      </c>
      <c r="G774">
        <v>40</v>
      </c>
      <c r="H774">
        <v>7735.6</v>
      </c>
      <c r="J774" s="41">
        <v>43187</v>
      </c>
      <c r="K774" t="s">
        <v>66</v>
      </c>
      <c r="L774">
        <v>10.88</v>
      </c>
      <c r="M774">
        <v>7.26</v>
      </c>
      <c r="N774">
        <v>26.7</v>
      </c>
    </row>
    <row r="775" spans="1:14" x14ac:dyDescent="0.25">
      <c r="A775" t="s">
        <v>112</v>
      </c>
      <c r="B775" t="s">
        <v>150</v>
      </c>
      <c r="C775" t="s">
        <v>6</v>
      </c>
      <c r="D775">
        <v>193.4</v>
      </c>
      <c r="F775" t="s">
        <v>65</v>
      </c>
      <c r="G775">
        <v>10</v>
      </c>
      <c r="H775">
        <v>1933.9</v>
      </c>
      <c r="J775" s="41">
        <v>43145</v>
      </c>
      <c r="K775" t="s">
        <v>66</v>
      </c>
      <c r="L775">
        <v>2.72</v>
      </c>
      <c r="M775">
        <v>1.81</v>
      </c>
      <c r="N775">
        <v>6.7</v>
      </c>
    </row>
    <row r="776" spans="1:14" x14ac:dyDescent="0.25">
      <c r="A776" t="s">
        <v>112</v>
      </c>
      <c r="B776" t="s">
        <v>150</v>
      </c>
      <c r="C776" t="s">
        <v>6</v>
      </c>
      <c r="D776">
        <v>193.4</v>
      </c>
      <c r="F776" t="s">
        <v>65</v>
      </c>
      <c r="G776">
        <v>10</v>
      </c>
      <c r="H776">
        <v>1933.9</v>
      </c>
      <c r="J776" s="41">
        <v>42800</v>
      </c>
      <c r="K776" t="s">
        <v>66</v>
      </c>
      <c r="L776">
        <v>2.81</v>
      </c>
      <c r="M776">
        <v>1.88</v>
      </c>
      <c r="N776">
        <v>6.7</v>
      </c>
    </row>
    <row r="777" spans="1:14" x14ac:dyDescent="0.25">
      <c r="A777" t="s">
        <v>112</v>
      </c>
      <c r="B777" t="s">
        <v>150</v>
      </c>
      <c r="C777" t="s">
        <v>6</v>
      </c>
      <c r="D777">
        <v>193.4</v>
      </c>
      <c r="F777" t="s">
        <v>65</v>
      </c>
      <c r="G777">
        <v>100</v>
      </c>
      <c r="H777">
        <v>19339</v>
      </c>
      <c r="J777" s="41">
        <v>43012</v>
      </c>
      <c r="K777" t="s">
        <v>66</v>
      </c>
      <c r="L777">
        <v>28.13</v>
      </c>
      <c r="M777">
        <v>18.75</v>
      </c>
      <c r="N777">
        <v>66.7</v>
      </c>
    </row>
    <row r="778" spans="1:14" x14ac:dyDescent="0.25">
      <c r="A778" t="s">
        <v>112</v>
      </c>
      <c r="B778" t="s">
        <v>150</v>
      </c>
      <c r="C778" t="s">
        <v>6</v>
      </c>
      <c r="D778">
        <v>193.4</v>
      </c>
      <c r="F778" t="s">
        <v>65</v>
      </c>
      <c r="G778">
        <v>20</v>
      </c>
      <c r="H778">
        <v>3867.8</v>
      </c>
      <c r="J778" s="41">
        <v>43012</v>
      </c>
      <c r="K778" t="s">
        <v>66</v>
      </c>
      <c r="L778">
        <v>5.63</v>
      </c>
      <c r="M778">
        <v>3.75</v>
      </c>
      <c r="N778">
        <v>13.3</v>
      </c>
    </row>
    <row r="779" spans="1:14" x14ac:dyDescent="0.25">
      <c r="A779" t="s">
        <v>112</v>
      </c>
      <c r="B779" t="s">
        <v>150</v>
      </c>
      <c r="C779" t="s">
        <v>6</v>
      </c>
      <c r="D779">
        <v>193.4</v>
      </c>
      <c r="F779" t="s">
        <v>65</v>
      </c>
      <c r="G779">
        <v>20</v>
      </c>
      <c r="H779">
        <v>3867.8</v>
      </c>
      <c r="J779" s="41">
        <v>43136</v>
      </c>
      <c r="K779" t="s">
        <v>66</v>
      </c>
      <c r="L779">
        <v>5.44</v>
      </c>
      <c r="M779">
        <v>3.63</v>
      </c>
      <c r="N779">
        <v>13.3</v>
      </c>
    </row>
    <row r="780" spans="1:14" x14ac:dyDescent="0.25">
      <c r="A780" t="s">
        <v>112</v>
      </c>
      <c r="B780" t="s">
        <v>150</v>
      </c>
      <c r="C780" t="s">
        <v>6</v>
      </c>
      <c r="D780">
        <v>193.4</v>
      </c>
      <c r="F780" t="s">
        <v>65</v>
      </c>
      <c r="G780">
        <v>100</v>
      </c>
      <c r="H780">
        <v>19339</v>
      </c>
      <c r="J780" s="41">
        <v>42922</v>
      </c>
      <c r="K780" t="s">
        <v>66</v>
      </c>
      <c r="L780">
        <v>28.13</v>
      </c>
      <c r="M780">
        <v>18.75</v>
      </c>
      <c r="N780">
        <v>66.7</v>
      </c>
    </row>
    <row r="781" spans="1:14" x14ac:dyDescent="0.25">
      <c r="A781" t="s">
        <v>112</v>
      </c>
      <c r="B781" t="s">
        <v>150</v>
      </c>
      <c r="C781" t="s">
        <v>6</v>
      </c>
      <c r="D781">
        <v>193.4</v>
      </c>
      <c r="F781" t="s">
        <v>65</v>
      </c>
      <c r="G781">
        <v>20</v>
      </c>
      <c r="H781">
        <v>3867.8</v>
      </c>
      <c r="J781" s="41">
        <v>43196</v>
      </c>
      <c r="K781" t="s">
        <v>66</v>
      </c>
      <c r="L781">
        <v>5.44</v>
      </c>
      <c r="M781">
        <v>3.63</v>
      </c>
      <c r="N781">
        <v>13.3</v>
      </c>
    </row>
    <row r="782" spans="1:14" x14ac:dyDescent="0.25">
      <c r="A782" t="s">
        <v>112</v>
      </c>
      <c r="B782" t="s">
        <v>150</v>
      </c>
      <c r="C782" t="s">
        <v>6</v>
      </c>
      <c r="D782">
        <v>193.4</v>
      </c>
      <c r="F782" t="s">
        <v>65</v>
      </c>
      <c r="G782">
        <v>100</v>
      </c>
      <c r="H782">
        <v>19339</v>
      </c>
      <c r="J782" s="41">
        <v>42922</v>
      </c>
      <c r="K782" t="s">
        <v>66</v>
      </c>
      <c r="L782">
        <v>28.13</v>
      </c>
      <c r="M782">
        <v>18.75</v>
      </c>
      <c r="N782">
        <v>66.7</v>
      </c>
    </row>
    <row r="783" spans="1:14" x14ac:dyDescent="0.25">
      <c r="A783" t="s">
        <v>112</v>
      </c>
      <c r="B783" t="s">
        <v>150</v>
      </c>
      <c r="C783" t="s">
        <v>6</v>
      </c>
      <c r="D783">
        <v>193.4</v>
      </c>
      <c r="F783" t="s">
        <v>65</v>
      </c>
      <c r="G783">
        <v>20</v>
      </c>
      <c r="H783">
        <v>3867.8</v>
      </c>
      <c r="J783" s="41">
        <v>43145</v>
      </c>
      <c r="K783" t="s">
        <v>66</v>
      </c>
      <c r="L783">
        <v>5.44</v>
      </c>
      <c r="M783">
        <v>3.63</v>
      </c>
      <c r="N783">
        <v>13.3</v>
      </c>
    </row>
    <row r="784" spans="1:14" x14ac:dyDescent="0.25">
      <c r="A784" t="s">
        <v>112</v>
      </c>
      <c r="B784" t="s">
        <v>150</v>
      </c>
      <c r="C784" t="s">
        <v>6</v>
      </c>
      <c r="D784">
        <v>193.4</v>
      </c>
      <c r="F784" t="s">
        <v>65</v>
      </c>
      <c r="G784">
        <v>60</v>
      </c>
      <c r="H784">
        <v>11603.4</v>
      </c>
      <c r="J784" s="41">
        <v>42949</v>
      </c>
      <c r="K784" t="s">
        <v>66</v>
      </c>
      <c r="L784">
        <v>16.88</v>
      </c>
      <c r="M784">
        <v>11.25</v>
      </c>
      <c r="N784">
        <v>40</v>
      </c>
    </row>
    <row r="785" spans="1:14" x14ac:dyDescent="0.25">
      <c r="A785" t="s">
        <v>112</v>
      </c>
      <c r="B785" t="s">
        <v>150</v>
      </c>
      <c r="C785" t="s">
        <v>6</v>
      </c>
      <c r="D785">
        <v>193.4</v>
      </c>
      <c r="F785" t="s">
        <v>65</v>
      </c>
      <c r="G785">
        <v>40</v>
      </c>
      <c r="H785">
        <v>7735.6</v>
      </c>
      <c r="J785" s="41">
        <v>42857</v>
      </c>
      <c r="K785" t="s">
        <v>66</v>
      </c>
      <c r="L785">
        <v>11.25</v>
      </c>
      <c r="M785">
        <v>7.5</v>
      </c>
      <c r="N785">
        <v>26.7</v>
      </c>
    </row>
    <row r="786" spans="1:14" x14ac:dyDescent="0.25">
      <c r="A786" t="s">
        <v>112</v>
      </c>
      <c r="B786" t="s">
        <v>150</v>
      </c>
      <c r="C786" t="s">
        <v>6</v>
      </c>
      <c r="D786">
        <v>193.4</v>
      </c>
      <c r="F786" t="s">
        <v>65</v>
      </c>
      <c r="G786">
        <v>20</v>
      </c>
      <c r="H786">
        <v>3867.8</v>
      </c>
      <c r="J786" s="41">
        <v>42804</v>
      </c>
      <c r="K786" t="s">
        <v>66</v>
      </c>
      <c r="L786">
        <v>5.63</v>
      </c>
      <c r="M786">
        <v>3.75</v>
      </c>
      <c r="N786">
        <v>13.3</v>
      </c>
    </row>
    <row r="787" spans="1:14" x14ac:dyDescent="0.25">
      <c r="A787" t="s">
        <v>112</v>
      </c>
      <c r="B787" t="s">
        <v>150</v>
      </c>
      <c r="C787" t="s">
        <v>6</v>
      </c>
      <c r="D787">
        <v>193.4</v>
      </c>
      <c r="F787" t="s">
        <v>65</v>
      </c>
      <c r="G787">
        <v>40</v>
      </c>
      <c r="H787">
        <v>7735.6</v>
      </c>
      <c r="J787" s="41">
        <v>42795</v>
      </c>
      <c r="K787" t="s">
        <v>66</v>
      </c>
      <c r="L787">
        <v>11.25</v>
      </c>
      <c r="M787">
        <v>7.5</v>
      </c>
      <c r="N787">
        <v>26.7</v>
      </c>
    </row>
    <row r="788" spans="1:14" x14ac:dyDescent="0.25">
      <c r="A788" t="s">
        <v>112</v>
      </c>
      <c r="B788" t="s">
        <v>150</v>
      </c>
      <c r="C788" t="s">
        <v>6</v>
      </c>
      <c r="D788">
        <v>193.4</v>
      </c>
      <c r="F788" t="s">
        <v>65</v>
      </c>
      <c r="G788">
        <v>20</v>
      </c>
      <c r="H788">
        <v>3867.8</v>
      </c>
      <c r="J788" s="41">
        <v>43165</v>
      </c>
      <c r="K788" t="s">
        <v>66</v>
      </c>
      <c r="L788">
        <v>5.44</v>
      </c>
      <c r="M788">
        <v>3.63</v>
      </c>
      <c r="N788">
        <v>13.3</v>
      </c>
    </row>
    <row r="789" spans="1:14" x14ac:dyDescent="0.25">
      <c r="A789" t="s">
        <v>112</v>
      </c>
      <c r="B789" t="s">
        <v>150</v>
      </c>
      <c r="C789" t="s">
        <v>6</v>
      </c>
      <c r="D789">
        <v>193.4</v>
      </c>
      <c r="F789" t="s">
        <v>65</v>
      </c>
      <c r="G789">
        <v>40</v>
      </c>
      <c r="H789">
        <v>7735.6</v>
      </c>
      <c r="J789" s="41">
        <v>43017</v>
      </c>
      <c r="K789" t="s">
        <v>66</v>
      </c>
      <c r="L789">
        <v>11.25</v>
      </c>
      <c r="M789">
        <v>7.5</v>
      </c>
      <c r="N789">
        <v>26.7</v>
      </c>
    </row>
    <row r="790" spans="1:14" x14ac:dyDescent="0.25">
      <c r="A790" t="s">
        <v>112</v>
      </c>
      <c r="B790" t="s">
        <v>150</v>
      </c>
      <c r="C790" t="s">
        <v>6</v>
      </c>
      <c r="D790">
        <v>193.4</v>
      </c>
      <c r="F790" t="s">
        <v>65</v>
      </c>
      <c r="G790">
        <v>40</v>
      </c>
      <c r="H790">
        <v>7735.6</v>
      </c>
      <c r="J790" s="41">
        <v>42884</v>
      </c>
      <c r="K790" t="s">
        <v>66</v>
      </c>
      <c r="L790">
        <v>11.25</v>
      </c>
      <c r="M790">
        <v>7.5</v>
      </c>
      <c r="N790">
        <v>26.7</v>
      </c>
    </row>
    <row r="791" spans="1:14" x14ac:dyDescent="0.25">
      <c r="A791" t="s">
        <v>112</v>
      </c>
      <c r="B791" t="s">
        <v>150</v>
      </c>
      <c r="C791" t="s">
        <v>6</v>
      </c>
      <c r="D791">
        <v>193.4</v>
      </c>
      <c r="F791" t="s">
        <v>65</v>
      </c>
      <c r="G791">
        <v>40</v>
      </c>
      <c r="H791">
        <v>7735.6</v>
      </c>
      <c r="J791" s="41">
        <v>42860</v>
      </c>
      <c r="K791" t="s">
        <v>66</v>
      </c>
      <c r="L791">
        <v>11.25</v>
      </c>
      <c r="M791">
        <v>7.5</v>
      </c>
      <c r="N791">
        <v>26.7</v>
      </c>
    </row>
    <row r="792" spans="1:14" x14ac:dyDescent="0.25">
      <c r="A792" t="s">
        <v>112</v>
      </c>
      <c r="B792" t="s">
        <v>150</v>
      </c>
      <c r="C792" t="s">
        <v>6</v>
      </c>
      <c r="D792">
        <v>193.4</v>
      </c>
      <c r="F792" t="s">
        <v>65</v>
      </c>
      <c r="G792">
        <v>100</v>
      </c>
      <c r="H792">
        <v>19339</v>
      </c>
      <c r="J792" s="41">
        <v>42802</v>
      </c>
      <c r="K792" t="s">
        <v>66</v>
      </c>
      <c r="L792">
        <v>28.13</v>
      </c>
      <c r="M792">
        <v>18.75</v>
      </c>
      <c r="N792">
        <v>66.7</v>
      </c>
    </row>
    <row r="793" spans="1:14" x14ac:dyDescent="0.25">
      <c r="A793" t="s">
        <v>112</v>
      </c>
      <c r="B793" t="s">
        <v>150</v>
      </c>
      <c r="C793" t="s">
        <v>6</v>
      </c>
      <c r="D793">
        <v>193.4</v>
      </c>
      <c r="F793" t="s">
        <v>65</v>
      </c>
      <c r="G793">
        <v>20</v>
      </c>
      <c r="H793">
        <v>3867.8</v>
      </c>
      <c r="J793" s="41">
        <v>42800</v>
      </c>
      <c r="K793" t="s">
        <v>66</v>
      </c>
      <c r="L793">
        <v>5.63</v>
      </c>
      <c r="M793">
        <v>3.75</v>
      </c>
      <c r="N793">
        <v>13.3</v>
      </c>
    </row>
    <row r="794" spans="1:14" x14ac:dyDescent="0.25">
      <c r="A794" t="s">
        <v>112</v>
      </c>
      <c r="B794" t="s">
        <v>150</v>
      </c>
      <c r="C794" t="s">
        <v>6</v>
      </c>
      <c r="D794">
        <v>193.4</v>
      </c>
      <c r="F794" t="s">
        <v>65</v>
      </c>
      <c r="G794">
        <v>80</v>
      </c>
      <c r="H794">
        <v>15471.2</v>
      </c>
      <c r="J794" s="41">
        <v>42893</v>
      </c>
      <c r="K794" t="s">
        <v>66</v>
      </c>
      <c r="L794">
        <v>22.5</v>
      </c>
      <c r="M794">
        <v>15</v>
      </c>
      <c r="N794">
        <v>53.3</v>
      </c>
    </row>
    <row r="795" spans="1:14" x14ac:dyDescent="0.25">
      <c r="A795" t="s">
        <v>112</v>
      </c>
      <c r="B795" t="s">
        <v>150</v>
      </c>
      <c r="C795" t="s">
        <v>6</v>
      </c>
      <c r="D795">
        <v>193.4</v>
      </c>
      <c r="F795" t="s">
        <v>65</v>
      </c>
      <c r="G795">
        <v>30</v>
      </c>
      <c r="H795">
        <v>5801.7</v>
      </c>
      <c r="J795" s="41">
        <v>43165</v>
      </c>
      <c r="K795" t="s">
        <v>66</v>
      </c>
      <c r="L795">
        <v>8.16</v>
      </c>
      <c r="M795">
        <v>5.44</v>
      </c>
      <c r="N795">
        <v>20</v>
      </c>
    </row>
    <row r="796" spans="1:14" x14ac:dyDescent="0.25">
      <c r="A796" t="s">
        <v>112</v>
      </c>
      <c r="B796" t="s">
        <v>150</v>
      </c>
      <c r="C796" t="s">
        <v>6</v>
      </c>
      <c r="D796">
        <v>193.4</v>
      </c>
      <c r="F796" t="s">
        <v>65</v>
      </c>
      <c r="G796">
        <v>20</v>
      </c>
      <c r="H796">
        <v>3867.8</v>
      </c>
      <c r="J796" s="41">
        <v>43019</v>
      </c>
      <c r="K796" t="s">
        <v>66</v>
      </c>
      <c r="L796">
        <v>5.63</v>
      </c>
      <c r="M796">
        <v>3.75</v>
      </c>
      <c r="N796">
        <v>13.3</v>
      </c>
    </row>
    <row r="797" spans="1:14" x14ac:dyDescent="0.25">
      <c r="A797" t="s">
        <v>112</v>
      </c>
      <c r="B797" t="s">
        <v>150</v>
      </c>
      <c r="C797" t="s">
        <v>6</v>
      </c>
      <c r="D797">
        <v>193.4</v>
      </c>
      <c r="F797" t="s">
        <v>65</v>
      </c>
      <c r="G797">
        <v>20</v>
      </c>
      <c r="H797">
        <v>3867.8</v>
      </c>
      <c r="J797" s="41">
        <v>42962</v>
      </c>
      <c r="K797" t="s">
        <v>66</v>
      </c>
      <c r="L797">
        <v>5.63</v>
      </c>
      <c r="M797">
        <v>3.75</v>
      </c>
      <c r="N797">
        <v>13.3</v>
      </c>
    </row>
    <row r="798" spans="1:14" x14ac:dyDescent="0.25">
      <c r="A798" t="s">
        <v>112</v>
      </c>
      <c r="B798" t="s">
        <v>150</v>
      </c>
      <c r="C798" t="s">
        <v>6</v>
      </c>
      <c r="D798">
        <v>193.4</v>
      </c>
      <c r="F798" t="s">
        <v>65</v>
      </c>
      <c r="G798">
        <v>100</v>
      </c>
      <c r="H798">
        <v>19339</v>
      </c>
      <c r="J798" s="41">
        <v>42860</v>
      </c>
      <c r="K798" t="s">
        <v>66</v>
      </c>
      <c r="L798">
        <v>28.13</v>
      </c>
      <c r="M798">
        <v>18.75</v>
      </c>
      <c r="N798">
        <v>66.7</v>
      </c>
    </row>
    <row r="799" spans="1:14" x14ac:dyDescent="0.25">
      <c r="A799" t="s">
        <v>112</v>
      </c>
      <c r="B799" t="s">
        <v>150</v>
      </c>
      <c r="C799" t="s">
        <v>6</v>
      </c>
      <c r="D799">
        <v>193.4</v>
      </c>
      <c r="F799" t="s">
        <v>65</v>
      </c>
      <c r="G799">
        <v>30</v>
      </c>
      <c r="H799">
        <v>5801.7</v>
      </c>
      <c r="J799" s="41">
        <v>43136</v>
      </c>
      <c r="K799" t="s">
        <v>66</v>
      </c>
      <c r="L799">
        <v>8.16</v>
      </c>
      <c r="M799">
        <v>5.44</v>
      </c>
      <c r="N799">
        <v>20</v>
      </c>
    </row>
    <row r="800" spans="1:14" x14ac:dyDescent="0.25">
      <c r="A800" t="s">
        <v>112</v>
      </c>
      <c r="B800" t="s">
        <v>150</v>
      </c>
      <c r="C800" t="s">
        <v>6</v>
      </c>
      <c r="D800">
        <v>193.4</v>
      </c>
      <c r="F800" t="s">
        <v>65</v>
      </c>
      <c r="G800">
        <v>20</v>
      </c>
      <c r="H800">
        <v>3867.8</v>
      </c>
      <c r="J800" s="41">
        <v>42860</v>
      </c>
      <c r="K800" t="s">
        <v>66</v>
      </c>
      <c r="L800">
        <v>5.63</v>
      </c>
      <c r="M800">
        <v>3.75</v>
      </c>
      <c r="N800">
        <v>13.3</v>
      </c>
    </row>
    <row r="801" spans="1:14" x14ac:dyDescent="0.25">
      <c r="A801" t="s">
        <v>112</v>
      </c>
      <c r="B801" t="s">
        <v>150</v>
      </c>
      <c r="C801" t="s">
        <v>6</v>
      </c>
      <c r="D801">
        <v>193.4</v>
      </c>
      <c r="F801" t="s">
        <v>65</v>
      </c>
      <c r="G801">
        <v>40</v>
      </c>
      <c r="H801">
        <v>7735.6</v>
      </c>
      <c r="J801" s="41">
        <v>42745</v>
      </c>
      <c r="K801" t="s">
        <v>66</v>
      </c>
      <c r="L801">
        <v>11.25</v>
      </c>
      <c r="M801">
        <v>7.5</v>
      </c>
      <c r="N801">
        <v>26.7</v>
      </c>
    </row>
    <row r="802" spans="1:14" x14ac:dyDescent="0.25">
      <c r="A802" t="s">
        <v>112</v>
      </c>
      <c r="B802" t="s">
        <v>150</v>
      </c>
      <c r="C802" t="s">
        <v>6</v>
      </c>
      <c r="D802">
        <v>193.4</v>
      </c>
      <c r="F802" t="s">
        <v>65</v>
      </c>
      <c r="G802">
        <v>60</v>
      </c>
      <c r="H802">
        <v>11603.4</v>
      </c>
      <c r="J802" s="41">
        <v>43165</v>
      </c>
      <c r="K802" t="s">
        <v>66</v>
      </c>
      <c r="L802">
        <v>16.32</v>
      </c>
      <c r="M802">
        <v>10.88</v>
      </c>
      <c r="N802">
        <v>40</v>
      </c>
    </row>
    <row r="803" spans="1:14" x14ac:dyDescent="0.25">
      <c r="A803" t="s">
        <v>112</v>
      </c>
      <c r="B803" t="s">
        <v>150</v>
      </c>
      <c r="C803" t="s">
        <v>6</v>
      </c>
      <c r="D803">
        <v>193.4</v>
      </c>
      <c r="F803" t="s">
        <v>65</v>
      </c>
      <c r="G803">
        <v>20</v>
      </c>
      <c r="H803">
        <v>3867.8</v>
      </c>
      <c r="J803" s="41">
        <v>42926</v>
      </c>
      <c r="K803" t="s">
        <v>66</v>
      </c>
      <c r="L803">
        <v>5.63</v>
      </c>
      <c r="M803">
        <v>3.75</v>
      </c>
      <c r="N803">
        <v>13.3</v>
      </c>
    </row>
    <row r="804" spans="1:14" x14ac:dyDescent="0.25">
      <c r="A804" t="s">
        <v>112</v>
      </c>
      <c r="B804" t="s">
        <v>150</v>
      </c>
      <c r="C804" t="s">
        <v>6</v>
      </c>
      <c r="D804">
        <v>193.4</v>
      </c>
      <c r="F804" t="s">
        <v>65</v>
      </c>
      <c r="G804">
        <v>100</v>
      </c>
      <c r="H804">
        <v>19339</v>
      </c>
      <c r="J804" s="41">
        <v>43132</v>
      </c>
      <c r="K804" t="s">
        <v>66</v>
      </c>
      <c r="L804">
        <v>27.21</v>
      </c>
      <c r="M804">
        <v>18.14</v>
      </c>
      <c r="N804">
        <v>66.7</v>
      </c>
    </row>
    <row r="805" spans="1:14" x14ac:dyDescent="0.25">
      <c r="A805" t="s">
        <v>112</v>
      </c>
      <c r="B805" t="s">
        <v>150</v>
      </c>
      <c r="C805" t="s">
        <v>6</v>
      </c>
      <c r="D805">
        <v>193.4</v>
      </c>
      <c r="F805" t="s">
        <v>65</v>
      </c>
      <c r="G805">
        <v>20</v>
      </c>
      <c r="H805">
        <v>3867.8</v>
      </c>
      <c r="J805" s="41">
        <v>43167</v>
      </c>
      <c r="K805" t="s">
        <v>66</v>
      </c>
      <c r="L805">
        <v>5.44</v>
      </c>
      <c r="M805">
        <v>3.63</v>
      </c>
      <c r="N805">
        <v>13.3</v>
      </c>
    </row>
    <row r="806" spans="1:14" x14ac:dyDescent="0.25">
      <c r="A806" t="s">
        <v>112</v>
      </c>
      <c r="B806" t="s">
        <v>150</v>
      </c>
      <c r="C806" t="s">
        <v>6</v>
      </c>
      <c r="D806">
        <v>193.4</v>
      </c>
      <c r="F806" t="s">
        <v>65</v>
      </c>
      <c r="G806">
        <v>40.299999999999997</v>
      </c>
      <c r="H806">
        <v>7800</v>
      </c>
      <c r="J806" s="41">
        <v>42767</v>
      </c>
      <c r="K806" t="s">
        <v>66</v>
      </c>
      <c r="L806">
        <v>11.35</v>
      </c>
      <c r="M806">
        <v>7.56</v>
      </c>
      <c r="N806">
        <v>26.9</v>
      </c>
    </row>
    <row r="807" spans="1:14" x14ac:dyDescent="0.25">
      <c r="A807" t="s">
        <v>112</v>
      </c>
      <c r="B807" t="s">
        <v>150</v>
      </c>
      <c r="C807" t="s">
        <v>6</v>
      </c>
      <c r="D807">
        <v>193.4</v>
      </c>
      <c r="F807" t="s">
        <v>65</v>
      </c>
      <c r="G807">
        <v>80</v>
      </c>
      <c r="H807">
        <v>15471.2</v>
      </c>
      <c r="J807" s="41">
        <v>42949</v>
      </c>
      <c r="K807" t="s">
        <v>66</v>
      </c>
      <c r="L807">
        <v>22.5</v>
      </c>
      <c r="M807">
        <v>15</v>
      </c>
      <c r="N807">
        <v>53.3</v>
      </c>
    </row>
    <row r="808" spans="1:14" x14ac:dyDescent="0.25">
      <c r="A808" t="s">
        <v>112</v>
      </c>
      <c r="B808" t="s">
        <v>150</v>
      </c>
      <c r="C808" t="s">
        <v>6</v>
      </c>
      <c r="D808">
        <v>193.4</v>
      </c>
      <c r="F808" t="s">
        <v>65</v>
      </c>
      <c r="G808">
        <v>60</v>
      </c>
      <c r="H808">
        <v>11603.4</v>
      </c>
      <c r="J808" s="41">
        <v>43066</v>
      </c>
      <c r="K808" t="s">
        <v>66</v>
      </c>
      <c r="L808">
        <v>16.88</v>
      </c>
      <c r="M808">
        <v>11.25</v>
      </c>
      <c r="N808">
        <v>40</v>
      </c>
    </row>
    <row r="809" spans="1:14" x14ac:dyDescent="0.25">
      <c r="A809" t="s">
        <v>112</v>
      </c>
      <c r="B809" t="s">
        <v>150</v>
      </c>
      <c r="C809" t="s">
        <v>6</v>
      </c>
      <c r="D809">
        <v>193.4</v>
      </c>
      <c r="F809" t="s">
        <v>65</v>
      </c>
      <c r="G809">
        <v>20</v>
      </c>
      <c r="H809">
        <v>3867.8</v>
      </c>
      <c r="J809" s="41">
        <v>42950</v>
      </c>
      <c r="K809" t="s">
        <v>66</v>
      </c>
      <c r="L809">
        <v>5.63</v>
      </c>
      <c r="M809">
        <v>3.75</v>
      </c>
      <c r="N809">
        <v>13.3</v>
      </c>
    </row>
    <row r="810" spans="1:14" x14ac:dyDescent="0.25">
      <c r="A810" t="s">
        <v>112</v>
      </c>
      <c r="B810" t="s">
        <v>150</v>
      </c>
      <c r="C810" t="s">
        <v>6</v>
      </c>
      <c r="D810">
        <v>193.4</v>
      </c>
      <c r="F810" t="s">
        <v>65</v>
      </c>
      <c r="G810">
        <v>30</v>
      </c>
      <c r="H810">
        <v>5801.7</v>
      </c>
      <c r="J810" s="41">
        <v>42860</v>
      </c>
      <c r="K810" t="s">
        <v>66</v>
      </c>
      <c r="L810">
        <v>8.44</v>
      </c>
      <c r="M810">
        <v>5.63</v>
      </c>
      <c r="N810">
        <v>20</v>
      </c>
    </row>
    <row r="811" spans="1:14" x14ac:dyDescent="0.25">
      <c r="A811" t="s">
        <v>112</v>
      </c>
      <c r="B811" t="s">
        <v>150</v>
      </c>
      <c r="C811" t="s">
        <v>6</v>
      </c>
      <c r="D811">
        <v>193.4</v>
      </c>
      <c r="F811" t="s">
        <v>65</v>
      </c>
      <c r="G811">
        <v>100.8</v>
      </c>
      <c r="H811">
        <v>19500</v>
      </c>
      <c r="J811" s="41">
        <v>42776</v>
      </c>
      <c r="K811" t="s">
        <v>66</v>
      </c>
      <c r="L811">
        <v>28.36</v>
      </c>
      <c r="M811">
        <v>18.91</v>
      </c>
      <c r="N811">
        <v>67.2</v>
      </c>
    </row>
    <row r="812" spans="1:14" x14ac:dyDescent="0.25">
      <c r="A812" t="s">
        <v>113</v>
      </c>
      <c r="B812" t="s">
        <v>150</v>
      </c>
      <c r="C812" t="s">
        <v>6</v>
      </c>
      <c r="D812">
        <v>193.4</v>
      </c>
      <c r="F812" t="s">
        <v>65</v>
      </c>
      <c r="G812">
        <v>6996.2</v>
      </c>
      <c r="H812">
        <v>1353000</v>
      </c>
      <c r="J812" s="41">
        <v>42814</v>
      </c>
      <c r="K812" t="s">
        <v>66</v>
      </c>
      <c r="L812">
        <v>1968</v>
      </c>
      <c r="M812">
        <v>1312</v>
      </c>
      <c r="N812">
        <v>4664.2</v>
      </c>
    </row>
    <row r="813" spans="1:14" x14ac:dyDescent="0.25">
      <c r="A813" t="s">
        <v>117</v>
      </c>
      <c r="B813" t="s">
        <v>150</v>
      </c>
      <c r="C813" t="s">
        <v>6</v>
      </c>
      <c r="D813">
        <v>108</v>
      </c>
      <c r="F813" t="s">
        <v>65</v>
      </c>
      <c r="G813">
        <v>9430.6</v>
      </c>
      <c r="H813">
        <v>1018500</v>
      </c>
      <c r="J813" s="41">
        <v>43005</v>
      </c>
      <c r="K813" t="s">
        <v>66</v>
      </c>
      <c r="L813">
        <v>1481.45</v>
      </c>
      <c r="M813">
        <v>987.64</v>
      </c>
      <c r="N813">
        <v>6287</v>
      </c>
    </row>
    <row r="814" spans="1:14" x14ac:dyDescent="0.25">
      <c r="A814" t="s">
        <v>123</v>
      </c>
      <c r="B814" t="s">
        <v>150</v>
      </c>
      <c r="C814" t="s">
        <v>6</v>
      </c>
      <c r="F814" t="s">
        <v>122</v>
      </c>
      <c r="H814">
        <v>40590</v>
      </c>
      <c r="J814" s="41">
        <v>42818</v>
      </c>
      <c r="K814" t="s">
        <v>66</v>
      </c>
      <c r="L814">
        <v>59.04</v>
      </c>
      <c r="M814">
        <v>39.36</v>
      </c>
    </row>
    <row r="815" spans="1:14" x14ac:dyDescent="0.25">
      <c r="A815" t="s">
        <v>124</v>
      </c>
      <c r="B815" t="s">
        <v>125</v>
      </c>
      <c r="C815" t="s">
        <v>126</v>
      </c>
      <c r="F815" t="s">
        <v>67</v>
      </c>
      <c r="H815">
        <v>20000</v>
      </c>
      <c r="J815" s="41">
        <v>43120</v>
      </c>
      <c r="K815" t="s">
        <v>61</v>
      </c>
      <c r="L815">
        <v>28.14</v>
      </c>
      <c r="M815">
        <v>18.760000000000002</v>
      </c>
    </row>
    <row r="816" spans="1:14" x14ac:dyDescent="0.25">
      <c r="A816" t="s">
        <v>127</v>
      </c>
      <c r="B816" t="s">
        <v>125</v>
      </c>
      <c r="C816" t="s">
        <v>126</v>
      </c>
      <c r="F816" t="s">
        <v>67</v>
      </c>
      <c r="H816">
        <v>15000</v>
      </c>
      <c r="J816" s="41">
        <v>43008</v>
      </c>
      <c r="K816" t="s">
        <v>61</v>
      </c>
      <c r="L816">
        <v>21.82</v>
      </c>
      <c r="M816">
        <v>14.55</v>
      </c>
    </row>
    <row r="817" spans="1:13" x14ac:dyDescent="0.25">
      <c r="A817" t="s">
        <v>127</v>
      </c>
      <c r="B817" t="s">
        <v>125</v>
      </c>
      <c r="C817" t="s">
        <v>126</v>
      </c>
      <c r="F817" t="s">
        <v>67</v>
      </c>
      <c r="H817">
        <v>15000</v>
      </c>
      <c r="J817" s="41">
        <v>43008</v>
      </c>
      <c r="K817" t="s">
        <v>61</v>
      </c>
      <c r="L817">
        <v>21.82</v>
      </c>
      <c r="M817">
        <v>14.55</v>
      </c>
    </row>
    <row r="818" spans="1:13" x14ac:dyDescent="0.25">
      <c r="A818" t="s">
        <v>128</v>
      </c>
      <c r="B818" t="s">
        <v>125</v>
      </c>
      <c r="C818" t="s">
        <v>126</v>
      </c>
      <c r="F818" t="s">
        <v>67</v>
      </c>
      <c r="H818">
        <v>15000</v>
      </c>
      <c r="J818" s="41">
        <v>42993</v>
      </c>
      <c r="K818" t="s">
        <v>61</v>
      </c>
      <c r="L818">
        <v>21.82</v>
      </c>
      <c r="M818">
        <v>14.55</v>
      </c>
    </row>
    <row r="819" spans="1:13" x14ac:dyDescent="0.25">
      <c r="A819" t="s">
        <v>129</v>
      </c>
      <c r="B819" t="s">
        <v>125</v>
      </c>
      <c r="C819" t="s">
        <v>126</v>
      </c>
      <c r="F819" t="s">
        <v>67</v>
      </c>
      <c r="H819">
        <v>10000</v>
      </c>
      <c r="J819" s="41">
        <v>42865</v>
      </c>
      <c r="K819" t="s">
        <v>61</v>
      </c>
      <c r="L819">
        <v>14.55</v>
      </c>
      <c r="M819">
        <v>9.6999999999999993</v>
      </c>
    </row>
    <row r="820" spans="1:13" x14ac:dyDescent="0.25">
      <c r="A820" t="s">
        <v>127</v>
      </c>
      <c r="B820" t="s">
        <v>125</v>
      </c>
      <c r="C820" t="s">
        <v>126</v>
      </c>
      <c r="F820" t="s">
        <v>67</v>
      </c>
      <c r="H820">
        <v>15000</v>
      </c>
      <c r="J820" s="41">
        <v>43038</v>
      </c>
      <c r="K820" t="s">
        <v>59</v>
      </c>
      <c r="L820">
        <v>21.82</v>
      </c>
      <c r="M820">
        <v>14.55</v>
      </c>
    </row>
    <row r="821" spans="1:13" x14ac:dyDescent="0.25">
      <c r="A821" t="s">
        <v>127</v>
      </c>
      <c r="B821" t="s">
        <v>125</v>
      </c>
      <c r="C821" t="s">
        <v>126</v>
      </c>
      <c r="F821" t="s">
        <v>67</v>
      </c>
      <c r="H821">
        <v>15000</v>
      </c>
      <c r="J821" s="41">
        <v>43038</v>
      </c>
      <c r="K821" t="s">
        <v>59</v>
      </c>
      <c r="L821">
        <v>21.82</v>
      </c>
      <c r="M821">
        <v>14.55</v>
      </c>
    </row>
    <row r="822" spans="1:13" x14ac:dyDescent="0.25">
      <c r="A822" t="s">
        <v>127</v>
      </c>
      <c r="B822" t="s">
        <v>125</v>
      </c>
      <c r="C822" t="s">
        <v>126</v>
      </c>
      <c r="F822" t="s">
        <v>67</v>
      </c>
      <c r="H822">
        <v>15000</v>
      </c>
      <c r="J822" s="41">
        <v>43038</v>
      </c>
      <c r="K822" t="s">
        <v>59</v>
      </c>
      <c r="L822">
        <v>21.82</v>
      </c>
      <c r="M822">
        <v>14.55</v>
      </c>
    </row>
    <row r="823" spans="1:13" x14ac:dyDescent="0.25">
      <c r="A823" t="s">
        <v>127</v>
      </c>
      <c r="B823" t="s">
        <v>125</v>
      </c>
      <c r="C823" t="s">
        <v>126</v>
      </c>
      <c r="F823" t="s">
        <v>67</v>
      </c>
      <c r="H823">
        <v>15000</v>
      </c>
      <c r="J823" s="41">
        <v>43038</v>
      </c>
      <c r="K823" t="s">
        <v>59</v>
      </c>
      <c r="L823">
        <v>21.82</v>
      </c>
      <c r="M823">
        <v>14.55</v>
      </c>
    </row>
    <row r="824" spans="1:13" x14ac:dyDescent="0.25">
      <c r="A824" t="s">
        <v>127</v>
      </c>
      <c r="B824" t="s">
        <v>125</v>
      </c>
      <c r="C824" t="s">
        <v>126</v>
      </c>
      <c r="F824" t="s">
        <v>67</v>
      </c>
      <c r="H824">
        <v>15000</v>
      </c>
      <c r="J824" s="41">
        <v>43038</v>
      </c>
      <c r="K824" t="s">
        <v>59</v>
      </c>
      <c r="L824">
        <v>21.82</v>
      </c>
      <c r="M824">
        <v>14.55</v>
      </c>
    </row>
    <row r="825" spans="1:13" x14ac:dyDescent="0.25">
      <c r="A825" t="s">
        <v>127</v>
      </c>
      <c r="B825" t="s">
        <v>125</v>
      </c>
      <c r="C825" t="s">
        <v>126</v>
      </c>
      <c r="F825" t="s">
        <v>67</v>
      </c>
      <c r="H825">
        <v>15000</v>
      </c>
      <c r="J825" s="41">
        <v>43038</v>
      </c>
      <c r="K825" t="s">
        <v>59</v>
      </c>
      <c r="L825">
        <v>21.82</v>
      </c>
      <c r="M825">
        <v>14.55</v>
      </c>
    </row>
    <row r="826" spans="1:13" x14ac:dyDescent="0.25">
      <c r="A826" t="s">
        <v>130</v>
      </c>
      <c r="B826" t="s">
        <v>125</v>
      </c>
      <c r="C826" t="s">
        <v>126</v>
      </c>
      <c r="F826" t="s">
        <v>67</v>
      </c>
      <c r="H826">
        <v>15000</v>
      </c>
      <c r="J826" s="41">
        <v>42993</v>
      </c>
      <c r="K826" t="s">
        <v>59</v>
      </c>
      <c r="L826">
        <v>21.82</v>
      </c>
      <c r="M826">
        <v>14.55</v>
      </c>
    </row>
    <row r="827" spans="1:13" x14ac:dyDescent="0.25">
      <c r="A827" t="s">
        <v>131</v>
      </c>
      <c r="B827" t="s">
        <v>125</v>
      </c>
      <c r="C827" t="s">
        <v>126</v>
      </c>
      <c r="F827" t="s">
        <v>67</v>
      </c>
      <c r="H827">
        <v>15000</v>
      </c>
      <c r="J827" s="41">
        <v>43038</v>
      </c>
      <c r="K827" t="s">
        <v>59</v>
      </c>
      <c r="L827">
        <v>21.82</v>
      </c>
      <c r="M827">
        <v>14.55</v>
      </c>
    </row>
  </sheetData>
  <autoFilter ref="A1:P1" xr:uid="{61C39E2C-1C37-4C98-82AA-3AFB2E084866}">
    <sortState xmlns:xlrd2="http://schemas.microsoft.com/office/spreadsheetml/2017/richdata2" ref="A2:P827">
      <sortCondition ref="C1"/>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79068-3B67-4289-87D1-2EFEC9F3176D}">
  <dimension ref="A1:H50"/>
  <sheetViews>
    <sheetView zoomScale="70" zoomScaleNormal="70" workbookViewId="0">
      <selection activeCell="A17" sqref="A17"/>
    </sheetView>
  </sheetViews>
  <sheetFormatPr defaultRowHeight="15" x14ac:dyDescent="0.25"/>
  <cols>
    <col min="1" max="1" width="52.140625" style="14" customWidth="1"/>
    <col min="2" max="2" width="51.42578125" style="14" customWidth="1"/>
    <col min="3" max="3" width="54.140625" style="14" customWidth="1"/>
    <col min="4" max="4" width="30.5703125" style="14" customWidth="1"/>
    <col min="5" max="8" width="9.140625" style="14" hidden="1" customWidth="1"/>
    <col min="9" max="16384" width="9.140625" style="14"/>
  </cols>
  <sheetData>
    <row r="1" spans="1:8" ht="22.5" customHeight="1" x14ac:dyDescent="0.3">
      <c r="A1" s="45" t="s">
        <v>12</v>
      </c>
    </row>
    <row r="2" spans="1:8" ht="104.25" customHeight="1" x14ac:dyDescent="0.25">
      <c r="A2" s="33" t="s">
        <v>0</v>
      </c>
      <c r="B2" s="54" t="s">
        <v>138</v>
      </c>
      <c r="C2" s="54"/>
      <c r="D2" s="54"/>
      <c r="E2" s="54"/>
      <c r="F2" s="54"/>
      <c r="G2" s="54"/>
      <c r="H2" s="54"/>
    </row>
    <row r="3" spans="1:8" ht="5.25" customHeight="1" x14ac:dyDescent="0.25">
      <c r="A3" s="33"/>
      <c r="B3" s="43"/>
      <c r="C3" s="43"/>
      <c r="D3" s="43"/>
      <c r="E3" s="43"/>
      <c r="F3" s="43"/>
      <c r="G3" s="43"/>
      <c r="H3" s="43"/>
    </row>
    <row r="4" spans="1:8" ht="105" customHeight="1" x14ac:dyDescent="0.25">
      <c r="A4" s="33" t="s">
        <v>77</v>
      </c>
      <c r="B4" s="54" t="s">
        <v>137</v>
      </c>
      <c r="C4" s="54"/>
      <c r="D4" s="54"/>
      <c r="E4" s="54"/>
      <c r="F4" s="54"/>
      <c r="G4" s="54"/>
      <c r="H4" s="54"/>
    </row>
    <row r="5" spans="1:8" ht="5.25" customHeight="1" x14ac:dyDescent="0.25">
      <c r="A5" s="33"/>
      <c r="B5" s="43"/>
      <c r="C5" s="43"/>
      <c r="D5" s="43"/>
      <c r="E5" s="43"/>
      <c r="F5" s="43"/>
      <c r="G5" s="43"/>
      <c r="H5" s="43"/>
    </row>
    <row r="6" spans="1:8" ht="105" customHeight="1" x14ac:dyDescent="0.25">
      <c r="A6" s="33" t="s">
        <v>5</v>
      </c>
      <c r="B6" s="54" t="s">
        <v>151</v>
      </c>
      <c r="C6" s="54"/>
      <c r="D6" s="54"/>
      <c r="E6" s="54"/>
      <c r="F6" s="54"/>
      <c r="G6" s="54"/>
      <c r="H6" s="54"/>
    </row>
    <row r="7" spans="1:8" ht="4.5" customHeight="1" x14ac:dyDescent="0.25">
      <c r="A7" s="33"/>
      <c r="B7" s="42"/>
      <c r="C7" s="42"/>
      <c r="D7" s="42"/>
      <c r="E7" s="42"/>
      <c r="F7" s="42"/>
      <c r="G7" s="42"/>
      <c r="H7" s="42"/>
    </row>
    <row r="8" spans="1:8" x14ac:dyDescent="0.25">
      <c r="A8" s="6" t="s">
        <v>76</v>
      </c>
      <c r="B8" s="31" t="s">
        <v>75</v>
      </c>
      <c r="C8" s="31" t="s">
        <v>74</v>
      </c>
      <c r="D8" s="1" t="s">
        <v>81</v>
      </c>
    </row>
    <row r="9" spans="1:8" x14ac:dyDescent="0.25">
      <c r="A9" t="s">
        <v>111</v>
      </c>
      <c r="B9" s="8">
        <v>110.15</v>
      </c>
      <c r="C9" s="41">
        <v>43054</v>
      </c>
      <c r="D9" s="8">
        <v>73.430000000000007</v>
      </c>
      <c r="E9"/>
      <c r="F9" t="s">
        <v>65</v>
      </c>
      <c r="G9">
        <v>1.2</v>
      </c>
      <c r="H9">
        <v>75725</v>
      </c>
    </row>
    <row r="10" spans="1:8" x14ac:dyDescent="0.25">
      <c r="A10" t="s">
        <v>111</v>
      </c>
      <c r="B10" s="8">
        <v>3.05</v>
      </c>
      <c r="C10" s="41">
        <v>42954</v>
      </c>
      <c r="D10" s="8">
        <v>2.0299999999999998</v>
      </c>
      <c r="E10"/>
      <c r="F10" t="s">
        <v>65</v>
      </c>
      <c r="G10">
        <v>0.7</v>
      </c>
      <c r="H10">
        <v>2097</v>
      </c>
    </row>
    <row r="11" spans="1:8" x14ac:dyDescent="0.25">
      <c r="A11" t="s">
        <v>111</v>
      </c>
      <c r="B11" s="8">
        <v>6.1</v>
      </c>
      <c r="C11" s="41">
        <v>43034</v>
      </c>
      <c r="D11" s="8">
        <v>4.07</v>
      </c>
      <c r="E11"/>
      <c r="F11" t="s">
        <v>65</v>
      </c>
      <c r="G11">
        <v>1.5</v>
      </c>
      <c r="H11">
        <v>4194</v>
      </c>
    </row>
    <row r="12" spans="1:8" x14ac:dyDescent="0.25">
      <c r="A12" t="s">
        <v>111</v>
      </c>
      <c r="B12" s="8">
        <v>3.05</v>
      </c>
      <c r="C12" s="41">
        <v>42961</v>
      </c>
      <c r="D12" s="8">
        <v>2.0299999999999998</v>
      </c>
      <c r="E12"/>
      <c r="F12" t="s">
        <v>65</v>
      </c>
      <c r="G12">
        <v>0.7</v>
      </c>
      <c r="H12">
        <v>2097</v>
      </c>
    </row>
    <row r="13" spans="1:8" x14ac:dyDescent="0.25">
      <c r="A13" t="s">
        <v>111</v>
      </c>
      <c r="B13" s="8">
        <v>49.99</v>
      </c>
      <c r="C13" s="41">
        <v>42758</v>
      </c>
      <c r="D13" s="8">
        <v>33.33</v>
      </c>
      <c r="E13"/>
      <c r="F13" t="s">
        <v>65</v>
      </c>
      <c r="G13">
        <v>12.3</v>
      </c>
      <c r="H13">
        <v>34367.5</v>
      </c>
    </row>
    <row r="14" spans="1:8" x14ac:dyDescent="0.25">
      <c r="A14" t="s">
        <v>111</v>
      </c>
      <c r="B14" s="8">
        <v>5</v>
      </c>
      <c r="C14" s="41">
        <v>42804</v>
      </c>
      <c r="D14" s="8">
        <v>3.33</v>
      </c>
      <c r="E14"/>
      <c r="F14" t="s">
        <v>65</v>
      </c>
      <c r="G14">
        <v>1.2</v>
      </c>
      <c r="H14">
        <v>3436.8</v>
      </c>
    </row>
    <row r="15" spans="1:8" x14ac:dyDescent="0.25">
      <c r="A15" t="s">
        <v>111</v>
      </c>
      <c r="B15" s="8">
        <v>5</v>
      </c>
      <c r="C15" s="41">
        <v>42800</v>
      </c>
      <c r="D15" s="8">
        <v>3.33</v>
      </c>
      <c r="E15"/>
      <c r="F15" t="s">
        <v>65</v>
      </c>
      <c r="G15">
        <v>1.2</v>
      </c>
      <c r="H15">
        <v>3436.8</v>
      </c>
    </row>
    <row r="16" spans="1:8" x14ac:dyDescent="0.25">
      <c r="A16" t="s">
        <v>111</v>
      </c>
      <c r="B16" s="8">
        <v>23.69</v>
      </c>
      <c r="C16" s="41">
        <v>42720</v>
      </c>
      <c r="D16" s="8">
        <v>15.8</v>
      </c>
      <c r="E16"/>
      <c r="F16" t="s">
        <v>65</v>
      </c>
      <c r="G16">
        <v>4.9000000000000004</v>
      </c>
      <c r="H16">
        <v>13747</v>
      </c>
    </row>
    <row r="17" spans="1:8" x14ac:dyDescent="0.25">
      <c r="A17" t="s">
        <v>111</v>
      </c>
      <c r="B17" s="8">
        <v>5</v>
      </c>
      <c r="C17" s="41">
        <v>42803</v>
      </c>
      <c r="D17" s="8">
        <v>3.33</v>
      </c>
      <c r="E17"/>
      <c r="F17" t="s">
        <v>65</v>
      </c>
      <c r="G17">
        <v>1.2</v>
      </c>
      <c r="H17">
        <v>3436.8</v>
      </c>
    </row>
    <row r="18" spans="1:8" x14ac:dyDescent="0.25">
      <c r="A18" t="s">
        <v>111</v>
      </c>
      <c r="B18" s="8">
        <v>6.1</v>
      </c>
      <c r="C18" s="41">
        <v>42976</v>
      </c>
      <c r="D18" s="8">
        <v>4.07</v>
      </c>
      <c r="E18"/>
      <c r="F18" t="s">
        <v>65</v>
      </c>
      <c r="G18">
        <v>1.5</v>
      </c>
      <c r="H18">
        <v>4194</v>
      </c>
    </row>
    <row r="19" spans="1:8" x14ac:dyDescent="0.25">
      <c r="A19" t="s">
        <v>111</v>
      </c>
      <c r="B19" s="8">
        <v>107.1</v>
      </c>
      <c r="C19" s="41">
        <v>42746</v>
      </c>
      <c r="D19" s="8">
        <v>71.400000000000006</v>
      </c>
      <c r="E19"/>
      <c r="F19" t="s">
        <v>65</v>
      </c>
      <c r="G19">
        <v>26.3</v>
      </c>
      <c r="H19">
        <v>73628</v>
      </c>
    </row>
    <row r="20" spans="1:8" x14ac:dyDescent="0.25">
      <c r="A20" t="s">
        <v>111</v>
      </c>
      <c r="B20" s="8">
        <v>31.73</v>
      </c>
      <c r="C20" s="41">
        <v>42709</v>
      </c>
      <c r="D20" s="8">
        <v>21.15</v>
      </c>
      <c r="E20"/>
      <c r="F20" t="s">
        <v>65</v>
      </c>
      <c r="G20">
        <v>6.6</v>
      </c>
      <c r="H20">
        <v>18407</v>
      </c>
    </row>
    <row r="21" spans="1:8" x14ac:dyDescent="0.25">
      <c r="A21" t="s">
        <v>111</v>
      </c>
      <c r="B21" s="8">
        <v>12.2</v>
      </c>
      <c r="C21" s="41">
        <v>43056</v>
      </c>
      <c r="D21" s="8">
        <v>8.1300000000000008</v>
      </c>
      <c r="E21"/>
      <c r="F21" t="s">
        <v>65</v>
      </c>
      <c r="G21">
        <v>3</v>
      </c>
      <c r="H21">
        <v>8388</v>
      </c>
    </row>
    <row r="22" spans="1:8" x14ac:dyDescent="0.25">
      <c r="A22" t="s">
        <v>111</v>
      </c>
      <c r="B22" s="8">
        <v>5</v>
      </c>
      <c r="C22" s="41">
        <v>42998</v>
      </c>
      <c r="D22" s="8">
        <v>3.33</v>
      </c>
      <c r="E22"/>
      <c r="F22" t="s">
        <v>65</v>
      </c>
      <c r="G22">
        <v>1.2</v>
      </c>
      <c r="H22">
        <v>3436.8</v>
      </c>
    </row>
    <row r="23" spans="1:8" x14ac:dyDescent="0.25">
      <c r="A23" t="s">
        <v>111</v>
      </c>
      <c r="B23" s="8">
        <v>5</v>
      </c>
      <c r="C23" s="41">
        <v>42963</v>
      </c>
      <c r="D23" s="8">
        <v>3.33</v>
      </c>
      <c r="E23"/>
      <c r="F23" t="s">
        <v>65</v>
      </c>
      <c r="G23">
        <v>1.2</v>
      </c>
      <c r="H23">
        <v>3436.8</v>
      </c>
    </row>
    <row r="24" spans="1:8" x14ac:dyDescent="0.25">
      <c r="A24" t="s">
        <v>111</v>
      </c>
      <c r="B24" s="8">
        <v>107.1</v>
      </c>
      <c r="C24" s="41">
        <v>42744</v>
      </c>
      <c r="D24" s="8">
        <v>71.400000000000006</v>
      </c>
      <c r="E24"/>
      <c r="F24" t="s">
        <v>65</v>
      </c>
      <c r="G24">
        <v>26.3</v>
      </c>
      <c r="H24">
        <v>73628</v>
      </c>
    </row>
    <row r="25" spans="1:8" x14ac:dyDescent="0.25">
      <c r="A25" t="s">
        <v>111</v>
      </c>
      <c r="B25" s="8">
        <v>20</v>
      </c>
      <c r="C25" s="41">
        <v>43004</v>
      </c>
      <c r="D25" s="8">
        <v>13.33</v>
      </c>
      <c r="E25"/>
      <c r="F25" t="s">
        <v>65</v>
      </c>
      <c r="G25">
        <v>4.9000000000000004</v>
      </c>
      <c r="H25">
        <v>13747</v>
      </c>
    </row>
    <row r="26" spans="1:8" x14ac:dyDescent="0.25">
      <c r="A26" t="s">
        <v>111</v>
      </c>
      <c r="B26" s="8">
        <v>2.62</v>
      </c>
      <c r="C26" s="41">
        <v>42851</v>
      </c>
      <c r="D26" s="8">
        <v>1.74</v>
      </c>
      <c r="E26"/>
      <c r="F26" t="s">
        <v>65</v>
      </c>
      <c r="G26">
        <v>0.6</v>
      </c>
      <c r="H26">
        <v>1798</v>
      </c>
    </row>
    <row r="27" spans="1:8" x14ac:dyDescent="0.25">
      <c r="A27" t="s">
        <v>111</v>
      </c>
      <c r="B27" s="8">
        <v>2.62</v>
      </c>
      <c r="C27" s="41">
        <v>42849</v>
      </c>
      <c r="D27" s="8">
        <v>1.74</v>
      </c>
      <c r="E27"/>
      <c r="F27" t="s">
        <v>65</v>
      </c>
      <c r="G27">
        <v>0.6</v>
      </c>
      <c r="H27">
        <v>1798</v>
      </c>
    </row>
    <row r="28" spans="1:8" x14ac:dyDescent="0.25">
      <c r="A28" t="s">
        <v>111</v>
      </c>
      <c r="B28" s="8">
        <v>30.5</v>
      </c>
      <c r="C28" s="41">
        <v>43053</v>
      </c>
      <c r="D28" s="8">
        <v>20.329999999999998</v>
      </c>
      <c r="E28"/>
      <c r="F28" t="s">
        <v>65</v>
      </c>
      <c r="G28">
        <v>7.5</v>
      </c>
      <c r="H28">
        <v>20970</v>
      </c>
    </row>
    <row r="29" spans="1:8" x14ac:dyDescent="0.25">
      <c r="A29" t="s">
        <v>111</v>
      </c>
      <c r="B29" s="8">
        <v>49.99</v>
      </c>
      <c r="C29" s="41">
        <v>43059</v>
      </c>
      <c r="D29" s="8">
        <v>33.33</v>
      </c>
      <c r="E29"/>
      <c r="F29" t="s">
        <v>65</v>
      </c>
      <c r="G29">
        <v>12.3</v>
      </c>
      <c r="H29">
        <v>34367.5</v>
      </c>
    </row>
    <row r="30" spans="1:8" x14ac:dyDescent="0.25">
      <c r="A30" t="s">
        <v>111</v>
      </c>
      <c r="B30" s="8">
        <v>5</v>
      </c>
      <c r="C30" s="41">
        <v>42800</v>
      </c>
      <c r="D30" s="8">
        <v>3.33</v>
      </c>
      <c r="E30"/>
      <c r="F30" t="s">
        <v>65</v>
      </c>
      <c r="G30">
        <v>1.2</v>
      </c>
      <c r="H30">
        <v>3436.8</v>
      </c>
    </row>
    <row r="31" spans="1:8" x14ac:dyDescent="0.25">
      <c r="A31" t="s">
        <v>111</v>
      </c>
      <c r="B31" s="8">
        <v>18.3</v>
      </c>
      <c r="C31" s="41">
        <v>43003</v>
      </c>
      <c r="D31" s="8">
        <v>12.2</v>
      </c>
      <c r="E31"/>
      <c r="F31" t="s">
        <v>65</v>
      </c>
      <c r="G31">
        <v>4.5</v>
      </c>
      <c r="H31">
        <v>12582</v>
      </c>
    </row>
    <row r="32" spans="1:8" x14ac:dyDescent="0.25">
      <c r="A32" t="s">
        <v>111</v>
      </c>
      <c r="B32" s="8">
        <v>5</v>
      </c>
      <c r="C32" s="41">
        <v>42963</v>
      </c>
      <c r="D32" s="8">
        <v>3.33</v>
      </c>
      <c r="E32"/>
      <c r="F32" t="s">
        <v>65</v>
      </c>
      <c r="G32">
        <v>1.2</v>
      </c>
      <c r="H32">
        <v>3436.8</v>
      </c>
    </row>
    <row r="33" spans="1:8" x14ac:dyDescent="0.25">
      <c r="A33" t="s">
        <v>111</v>
      </c>
      <c r="B33" s="8">
        <v>6.1</v>
      </c>
      <c r="C33" s="41">
        <v>43074</v>
      </c>
      <c r="D33" s="8">
        <v>4.07</v>
      </c>
      <c r="E33"/>
      <c r="F33" t="s">
        <v>65</v>
      </c>
      <c r="G33">
        <v>1.5</v>
      </c>
      <c r="H33">
        <v>4194</v>
      </c>
    </row>
    <row r="34" spans="1:8" x14ac:dyDescent="0.25">
      <c r="A34" t="s">
        <v>111</v>
      </c>
      <c r="B34" s="8">
        <v>10</v>
      </c>
      <c r="C34" s="41">
        <v>43004</v>
      </c>
      <c r="D34" s="8">
        <v>6.67</v>
      </c>
      <c r="E34"/>
      <c r="F34" t="s">
        <v>65</v>
      </c>
      <c r="G34">
        <v>2.5</v>
      </c>
      <c r="H34">
        <v>6873.5</v>
      </c>
    </row>
    <row r="35" spans="1:8" x14ac:dyDescent="0.25">
      <c r="A35" t="s">
        <v>111</v>
      </c>
      <c r="B35" s="8">
        <v>158.63</v>
      </c>
      <c r="C35" s="41">
        <v>42712</v>
      </c>
      <c r="D35" s="8">
        <v>105.75</v>
      </c>
      <c r="E35"/>
      <c r="F35" t="s">
        <v>65</v>
      </c>
      <c r="G35">
        <v>32.9</v>
      </c>
      <c r="H35">
        <v>92035</v>
      </c>
    </row>
    <row r="36" spans="1:8" x14ac:dyDescent="0.25">
      <c r="A36" t="s">
        <v>111</v>
      </c>
      <c r="B36" s="8">
        <v>118.47</v>
      </c>
      <c r="C36" s="41">
        <v>42713</v>
      </c>
      <c r="D36" s="8">
        <v>78.98</v>
      </c>
      <c r="E36"/>
      <c r="F36" t="s">
        <v>65</v>
      </c>
      <c r="G36">
        <v>24.5</v>
      </c>
      <c r="H36">
        <v>68735</v>
      </c>
    </row>
    <row r="37" spans="1:8" x14ac:dyDescent="0.25">
      <c r="A37" t="s">
        <v>111</v>
      </c>
      <c r="B37" s="8">
        <v>56.71</v>
      </c>
      <c r="C37" s="41">
        <v>43045</v>
      </c>
      <c r="D37" s="8">
        <v>37.799999999999997</v>
      </c>
      <c r="E37"/>
      <c r="F37" t="s">
        <v>65</v>
      </c>
      <c r="G37">
        <v>3.9</v>
      </c>
      <c r="H37">
        <v>38985</v>
      </c>
    </row>
    <row r="38" spans="1:8" x14ac:dyDescent="0.25">
      <c r="A38" t="s">
        <v>111</v>
      </c>
      <c r="B38" s="8">
        <v>52.36</v>
      </c>
      <c r="C38" s="41">
        <v>43087</v>
      </c>
      <c r="D38" s="8">
        <v>34.909999999999997</v>
      </c>
      <c r="E38"/>
      <c r="F38" t="s">
        <v>65</v>
      </c>
      <c r="G38">
        <v>3.6</v>
      </c>
      <c r="H38">
        <v>36000</v>
      </c>
    </row>
    <row r="39" spans="1:8" x14ac:dyDescent="0.25">
      <c r="A39" t="s">
        <v>111</v>
      </c>
      <c r="B39" s="8">
        <v>237.24</v>
      </c>
      <c r="C39" s="41">
        <v>42892</v>
      </c>
      <c r="D39" s="8">
        <v>158.16</v>
      </c>
      <c r="E39"/>
      <c r="F39" t="s">
        <v>65</v>
      </c>
      <c r="G39">
        <v>16.3</v>
      </c>
      <c r="H39">
        <v>163100</v>
      </c>
    </row>
    <row r="40" spans="1:8" x14ac:dyDescent="0.25">
      <c r="A40" t="s">
        <v>111</v>
      </c>
      <c r="B40" s="8">
        <v>42.19</v>
      </c>
      <c r="C40" s="41">
        <v>43146</v>
      </c>
      <c r="D40" s="8">
        <v>28.12</v>
      </c>
      <c r="E40"/>
      <c r="F40" t="s">
        <v>65</v>
      </c>
      <c r="G40">
        <v>3</v>
      </c>
      <c r="H40">
        <v>29985</v>
      </c>
    </row>
    <row r="41" spans="1:8" x14ac:dyDescent="0.25">
      <c r="A41" t="s">
        <v>111</v>
      </c>
      <c r="B41" s="8">
        <v>237.24</v>
      </c>
      <c r="C41" s="41">
        <v>42891</v>
      </c>
      <c r="D41" s="8">
        <v>158.16</v>
      </c>
      <c r="E41"/>
      <c r="F41" t="s">
        <v>65</v>
      </c>
      <c r="G41">
        <v>16.3</v>
      </c>
      <c r="H41">
        <v>163100</v>
      </c>
    </row>
    <row r="42" spans="1:8" x14ac:dyDescent="0.25">
      <c r="A42" t="s">
        <v>111</v>
      </c>
      <c r="B42" s="8">
        <v>100.36</v>
      </c>
      <c r="C42" s="41">
        <v>42765</v>
      </c>
      <c r="D42" s="8">
        <v>66.91</v>
      </c>
      <c r="E42"/>
      <c r="F42" t="s">
        <v>65</v>
      </c>
      <c r="G42">
        <v>6.9</v>
      </c>
      <c r="H42">
        <v>69000</v>
      </c>
    </row>
    <row r="43" spans="1:8" x14ac:dyDescent="0.25">
      <c r="A43" t="s">
        <v>111</v>
      </c>
      <c r="B43" s="8">
        <v>42.19</v>
      </c>
      <c r="C43" s="41">
        <v>43130</v>
      </c>
      <c r="D43" s="8">
        <v>28.12</v>
      </c>
      <c r="E43"/>
      <c r="F43" t="s">
        <v>65</v>
      </c>
      <c r="G43">
        <v>2.1</v>
      </c>
      <c r="H43">
        <v>29985</v>
      </c>
    </row>
    <row r="44" spans="1:8" x14ac:dyDescent="0.25">
      <c r="A44" t="s">
        <v>133</v>
      </c>
      <c r="B44" s="8">
        <v>0.65</v>
      </c>
      <c r="C44" s="41">
        <v>42873</v>
      </c>
      <c r="D44" s="8">
        <v>0.44</v>
      </c>
      <c r="E44"/>
      <c r="F44" t="s">
        <v>122</v>
      </c>
      <c r="G44"/>
      <c r="H44">
        <v>450</v>
      </c>
    </row>
    <row r="45" spans="1:8" x14ac:dyDescent="0.25">
      <c r="A45" t="s">
        <v>120</v>
      </c>
      <c r="B45" s="8">
        <v>116.22</v>
      </c>
      <c r="C45" s="41">
        <v>43061</v>
      </c>
      <c r="D45" s="8"/>
      <c r="E45"/>
      <c r="F45" t="s">
        <v>65</v>
      </c>
      <c r="G45">
        <v>1</v>
      </c>
      <c r="H45">
        <v>79900</v>
      </c>
    </row>
    <row r="47" spans="1:8" x14ac:dyDescent="0.25">
      <c r="A47" s="1" t="s">
        <v>87</v>
      </c>
      <c r="B47" s="32">
        <f>SUM(B9:B45)</f>
        <v>1797.6500000000003</v>
      </c>
    </row>
    <row r="48" spans="1:8" x14ac:dyDescent="0.25">
      <c r="A48" s="6" t="s">
        <v>82</v>
      </c>
      <c r="B48" s="32">
        <f>SUM(D9:D45)</f>
        <v>1120.9099999999999</v>
      </c>
    </row>
    <row r="49" spans="1:2" x14ac:dyDescent="0.25">
      <c r="A49" s="33"/>
      <c r="B49" s="31"/>
    </row>
    <row r="50" spans="1:2" x14ac:dyDescent="0.25">
      <c r="A50" s="33"/>
    </row>
  </sheetData>
  <autoFilter ref="A8:H8" xr:uid="{229279C1-BE60-4FD0-9232-189B779C6D16}">
    <sortState xmlns:xlrd2="http://schemas.microsoft.com/office/spreadsheetml/2017/richdata2" ref="A9:H45">
      <sortCondition ref="A8"/>
    </sortState>
  </autoFilter>
  <mergeCells count="3">
    <mergeCell ref="B2:H2"/>
    <mergeCell ref="B4:H4"/>
    <mergeCell ref="B6:H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0AFFC-311D-49D7-A524-AF1258C73D07}">
  <dimension ref="A1:H16"/>
  <sheetViews>
    <sheetView zoomScale="70" zoomScaleNormal="70" workbookViewId="0">
      <selection activeCell="B4" sqref="B4:H4"/>
    </sheetView>
  </sheetViews>
  <sheetFormatPr defaultRowHeight="15" x14ac:dyDescent="0.25"/>
  <cols>
    <col min="1" max="1" width="45.85546875" customWidth="1"/>
    <col min="2" max="2" width="41.85546875" customWidth="1"/>
    <col min="3" max="3" width="16.140625" customWidth="1"/>
  </cols>
  <sheetData>
    <row r="1" spans="1:8" ht="22.5" customHeight="1" x14ac:dyDescent="0.3">
      <c r="A1" s="2" t="s">
        <v>13</v>
      </c>
    </row>
    <row r="2" spans="1:8" ht="104.25" customHeight="1" x14ac:dyDescent="0.25">
      <c r="A2" s="4" t="s">
        <v>0</v>
      </c>
      <c r="B2" s="54" t="s">
        <v>19</v>
      </c>
      <c r="C2" s="54"/>
      <c r="D2" s="54"/>
      <c r="E2" s="54"/>
      <c r="F2" s="54"/>
      <c r="G2" s="54"/>
      <c r="H2" s="54"/>
    </row>
    <row r="3" spans="1:8" ht="5.25" customHeight="1" x14ac:dyDescent="0.25">
      <c r="A3" s="4"/>
      <c r="B3" s="34"/>
      <c r="C3" s="34"/>
      <c r="D3" s="34"/>
      <c r="E3" s="34"/>
      <c r="F3" s="34"/>
      <c r="G3" s="34"/>
      <c r="H3" s="34"/>
    </row>
    <row r="4" spans="1:8" ht="105" customHeight="1" x14ac:dyDescent="0.25">
      <c r="A4" s="4" t="s">
        <v>77</v>
      </c>
      <c r="B4" s="54" t="s">
        <v>162</v>
      </c>
      <c r="C4" s="54"/>
      <c r="D4" s="54"/>
      <c r="E4" s="54"/>
      <c r="F4" s="54"/>
      <c r="G4" s="54"/>
      <c r="H4" s="54"/>
    </row>
    <row r="5" spans="1:8" ht="5.25" customHeight="1" x14ac:dyDescent="0.25">
      <c r="A5" s="4"/>
      <c r="B5" s="34"/>
      <c r="C5" s="34"/>
      <c r="D5" s="34"/>
      <c r="E5" s="34"/>
      <c r="F5" s="34"/>
      <c r="G5" s="34"/>
      <c r="H5" s="34"/>
    </row>
    <row r="6" spans="1:8" ht="105" customHeight="1" x14ac:dyDescent="0.25">
      <c r="A6" s="4" t="s">
        <v>5</v>
      </c>
      <c r="B6" s="54" t="s">
        <v>145</v>
      </c>
      <c r="C6" s="54"/>
      <c r="D6" s="54"/>
      <c r="E6" s="54"/>
      <c r="F6" s="54"/>
      <c r="G6" s="54"/>
      <c r="H6" s="54"/>
    </row>
    <row r="7" spans="1:8" ht="4.5" customHeight="1" x14ac:dyDescent="0.25">
      <c r="A7" s="4"/>
      <c r="B7" s="5"/>
      <c r="C7" s="5"/>
      <c r="D7" s="5"/>
      <c r="E7" s="5"/>
      <c r="F7" s="5"/>
      <c r="G7" s="5"/>
      <c r="H7" s="5"/>
    </row>
    <row r="8" spans="1:8" x14ac:dyDescent="0.25">
      <c r="A8" s="6" t="s">
        <v>2</v>
      </c>
      <c r="B8" s="1" t="s">
        <v>4</v>
      </c>
    </row>
    <row r="9" spans="1:8" x14ac:dyDescent="0.25">
      <c r="A9" s="4" t="s">
        <v>80</v>
      </c>
      <c r="B9" s="8"/>
    </row>
    <row r="10" spans="1:8" x14ac:dyDescent="0.25">
      <c r="A10" s="1" t="s">
        <v>3</v>
      </c>
      <c r="B10" s="9">
        <f>SUM(B9)</f>
        <v>0</v>
      </c>
    </row>
    <row r="12" spans="1:8" x14ac:dyDescent="0.25">
      <c r="A12" s="7"/>
    </row>
    <row r="13" spans="1:8" x14ac:dyDescent="0.25">
      <c r="A13" s="7"/>
      <c r="C13" s="8"/>
    </row>
    <row r="14" spans="1:8" x14ac:dyDescent="0.25">
      <c r="A14" s="7"/>
      <c r="C14" s="8"/>
    </row>
    <row r="15" spans="1:8" x14ac:dyDescent="0.25">
      <c r="C15" s="8"/>
    </row>
    <row r="16" spans="1:8" x14ac:dyDescent="0.25">
      <c r="C16" s="8"/>
    </row>
  </sheetData>
  <mergeCells count="3">
    <mergeCell ref="B2:H2"/>
    <mergeCell ref="B4:H4"/>
    <mergeCell ref="B6:H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0C60E-EB23-457A-9792-3484A5773092}">
  <dimension ref="A1:M14"/>
  <sheetViews>
    <sheetView zoomScale="70" zoomScaleNormal="70" workbookViewId="0">
      <selection activeCell="A2" sqref="A2"/>
    </sheetView>
  </sheetViews>
  <sheetFormatPr defaultRowHeight="15" x14ac:dyDescent="0.25"/>
  <cols>
    <col min="1" max="1" width="50.42578125" customWidth="1"/>
    <col min="2" max="2" width="25.28515625" customWidth="1"/>
    <col min="3" max="3" width="16.140625" customWidth="1"/>
    <col min="4" max="4" width="13.85546875" customWidth="1"/>
    <col min="10" max="10" width="21.28515625" customWidth="1"/>
  </cols>
  <sheetData>
    <row r="1" spans="1:13" ht="22.5" customHeight="1" x14ac:dyDescent="0.3">
      <c r="A1" s="2" t="s">
        <v>17</v>
      </c>
    </row>
    <row r="2" spans="1:13" ht="104.25" customHeight="1" x14ac:dyDescent="0.25">
      <c r="A2" s="4" t="s">
        <v>0</v>
      </c>
      <c r="B2" s="54" t="s">
        <v>140</v>
      </c>
      <c r="C2" s="54"/>
      <c r="D2" s="54"/>
      <c r="E2" s="54"/>
      <c r="F2" s="54"/>
      <c r="G2" s="54"/>
      <c r="H2" s="54"/>
    </row>
    <row r="3" spans="1:13" ht="5.25" customHeight="1" x14ac:dyDescent="0.25">
      <c r="A3" s="4"/>
      <c r="B3" s="34"/>
      <c r="C3" s="34"/>
      <c r="D3" s="34"/>
      <c r="E3" s="34"/>
      <c r="F3" s="34"/>
      <c r="G3" s="34"/>
      <c r="H3" s="34"/>
    </row>
    <row r="4" spans="1:13" ht="105" customHeight="1" x14ac:dyDescent="0.25">
      <c r="A4" s="4" t="s">
        <v>77</v>
      </c>
      <c r="B4" s="54" t="s">
        <v>139</v>
      </c>
      <c r="C4" s="54"/>
      <c r="D4" s="54"/>
      <c r="E4" s="54"/>
      <c r="F4" s="54"/>
      <c r="G4" s="54"/>
      <c r="H4" s="54"/>
    </row>
    <row r="5" spans="1:13" ht="5.25" customHeight="1" x14ac:dyDescent="0.25">
      <c r="A5" s="4"/>
      <c r="B5" s="34"/>
      <c r="C5" s="34"/>
      <c r="D5" s="34"/>
      <c r="E5" s="34"/>
      <c r="F5" s="34"/>
      <c r="G5" s="34"/>
      <c r="H5" s="34"/>
    </row>
    <row r="6" spans="1:13" ht="105" customHeight="1" x14ac:dyDescent="0.25">
      <c r="A6" s="4" t="s">
        <v>5</v>
      </c>
      <c r="B6" s="54" t="s">
        <v>146</v>
      </c>
      <c r="C6" s="54"/>
      <c r="D6" s="54"/>
      <c r="E6" s="54"/>
      <c r="F6" s="54"/>
      <c r="G6" s="54"/>
      <c r="H6" s="54"/>
    </row>
    <row r="7" spans="1:13" ht="4.5" customHeight="1" x14ac:dyDescent="0.25">
      <c r="A7" s="4"/>
      <c r="B7" s="5"/>
      <c r="C7" s="5"/>
      <c r="D7" s="5"/>
      <c r="E7" s="5"/>
      <c r="F7" s="5"/>
      <c r="G7" s="5"/>
      <c r="H7" s="5"/>
    </row>
    <row r="8" spans="1:13" x14ac:dyDescent="0.25">
      <c r="A8" s="6" t="s">
        <v>76</v>
      </c>
      <c r="B8" s="1" t="s">
        <v>75</v>
      </c>
      <c r="C8" s="1" t="s">
        <v>74</v>
      </c>
      <c r="D8" s="1" t="s">
        <v>81</v>
      </c>
    </row>
    <row r="9" spans="1:13" x14ac:dyDescent="0.25">
      <c r="A9" s="33" t="s">
        <v>141</v>
      </c>
      <c r="C9" s="8"/>
      <c r="D9" s="8">
        <v>6735.4854899999991</v>
      </c>
    </row>
    <row r="10" spans="1:13" x14ac:dyDescent="0.25">
      <c r="A10" s="4"/>
      <c r="B10" s="15"/>
      <c r="C10" s="19"/>
      <c r="D10" s="8"/>
      <c r="F10" s="33"/>
      <c r="G10" s="4"/>
      <c r="H10" s="4"/>
      <c r="I10" s="4"/>
      <c r="K10" s="4"/>
      <c r="M10" s="4"/>
    </row>
    <row r="11" spans="1:13" x14ac:dyDescent="0.25">
      <c r="A11" s="1" t="s">
        <v>87</v>
      </c>
      <c r="B11" s="32">
        <f>SUM(B9:B10)</f>
        <v>0</v>
      </c>
      <c r="C11" s="8"/>
      <c r="D11" s="8"/>
    </row>
    <row r="12" spans="1:13" x14ac:dyDescent="0.25">
      <c r="A12" s="6" t="s">
        <v>82</v>
      </c>
      <c r="B12" s="32">
        <f>SUM(D9:D10)</f>
        <v>6735.4854899999991</v>
      </c>
      <c r="C12" s="8"/>
      <c r="D12" s="8"/>
    </row>
    <row r="13" spans="1:13" x14ac:dyDescent="0.25">
      <c r="C13" s="8"/>
    </row>
    <row r="14" spans="1:13" x14ac:dyDescent="0.25">
      <c r="B14" s="1"/>
      <c r="C14" s="9"/>
    </row>
  </sheetData>
  <mergeCells count="3">
    <mergeCell ref="B2:H2"/>
    <mergeCell ref="B4:H4"/>
    <mergeCell ref="B6:H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427C9-9EB3-4D71-A4F4-4F7ED46FA651}">
  <dimension ref="A1:H14"/>
  <sheetViews>
    <sheetView zoomScale="70" zoomScaleNormal="70" workbookViewId="0">
      <selection activeCell="B6" sqref="B6:H6"/>
    </sheetView>
  </sheetViews>
  <sheetFormatPr defaultRowHeight="15" x14ac:dyDescent="0.25"/>
  <cols>
    <col min="1" max="1" width="49.140625" customWidth="1"/>
    <col min="2" max="2" width="17.7109375" customWidth="1"/>
    <col min="3" max="3" width="11.85546875" customWidth="1"/>
  </cols>
  <sheetData>
    <row r="1" spans="1:8" ht="22.5" customHeight="1" x14ac:dyDescent="0.3">
      <c r="A1" s="2" t="s">
        <v>1</v>
      </c>
    </row>
    <row r="2" spans="1:8" ht="104.25" customHeight="1" x14ac:dyDescent="0.25">
      <c r="A2" s="33" t="s">
        <v>0</v>
      </c>
      <c r="B2" s="50" t="s">
        <v>142</v>
      </c>
      <c r="C2" s="50"/>
      <c r="D2" s="50"/>
      <c r="E2" s="50"/>
      <c r="F2" s="50"/>
      <c r="G2" s="50"/>
      <c r="H2" s="50"/>
    </row>
    <row r="3" spans="1:8" ht="5.25" customHeight="1" x14ac:dyDescent="0.25">
      <c r="A3" s="33"/>
      <c r="B3" s="42"/>
      <c r="C3" s="42"/>
      <c r="D3" s="42"/>
      <c r="E3" s="42"/>
      <c r="F3" s="42"/>
      <c r="G3" s="42"/>
      <c r="H3" s="42"/>
    </row>
    <row r="4" spans="1:8" ht="105" customHeight="1" x14ac:dyDescent="0.25">
      <c r="A4" s="33" t="s">
        <v>77</v>
      </c>
      <c r="B4" s="50" t="s">
        <v>19</v>
      </c>
      <c r="C4" s="50"/>
      <c r="D4" s="50"/>
      <c r="E4" s="50"/>
      <c r="F4" s="50"/>
      <c r="G4" s="50"/>
      <c r="H4" s="50"/>
    </row>
    <row r="5" spans="1:8" ht="5.25" customHeight="1" x14ac:dyDescent="0.25">
      <c r="A5" s="33"/>
      <c r="B5" s="42"/>
      <c r="C5" s="42"/>
      <c r="D5" s="42"/>
      <c r="E5" s="42"/>
      <c r="F5" s="42"/>
      <c r="G5" s="42"/>
      <c r="H5" s="42"/>
    </row>
    <row r="6" spans="1:8" ht="105" customHeight="1" x14ac:dyDescent="0.25">
      <c r="A6" s="33" t="s">
        <v>5</v>
      </c>
      <c r="B6" s="50" t="s">
        <v>163</v>
      </c>
      <c r="C6" s="50"/>
      <c r="D6" s="50"/>
      <c r="E6" s="50"/>
      <c r="F6" s="50"/>
      <c r="G6" s="50"/>
      <c r="H6" s="50"/>
    </row>
    <row r="7" spans="1:8" ht="4.5" customHeight="1" x14ac:dyDescent="0.25">
      <c r="A7" s="33"/>
      <c r="B7" s="42"/>
      <c r="C7" s="42"/>
      <c r="D7" s="42"/>
      <c r="E7" s="42"/>
      <c r="F7" s="42"/>
      <c r="G7" s="42"/>
      <c r="H7" s="42"/>
    </row>
    <row r="8" spans="1:8" x14ac:dyDescent="0.25">
      <c r="A8" s="6" t="s">
        <v>2</v>
      </c>
      <c r="B8" s="1" t="s">
        <v>4</v>
      </c>
    </row>
    <row r="9" spans="1:8" x14ac:dyDescent="0.25">
      <c r="A9" s="33" t="s">
        <v>134</v>
      </c>
      <c r="B9" s="8">
        <v>393.93103448275861</v>
      </c>
    </row>
    <row r="10" spans="1:8" x14ac:dyDescent="0.25">
      <c r="A10" s="33" t="s">
        <v>135</v>
      </c>
      <c r="B10" s="8">
        <v>983.42</v>
      </c>
    </row>
    <row r="11" spans="1:8" x14ac:dyDescent="0.25">
      <c r="A11" s="33" t="s">
        <v>136</v>
      </c>
      <c r="B11" s="8">
        <v>443.17241379310343</v>
      </c>
      <c r="C11" s="8"/>
    </row>
    <row r="12" spans="1:8" x14ac:dyDescent="0.25">
      <c r="A12" s="33"/>
      <c r="B12" s="8"/>
      <c r="C12" s="8"/>
    </row>
    <row r="13" spans="1:8" x14ac:dyDescent="0.25">
      <c r="A13" s="1" t="s">
        <v>3</v>
      </c>
      <c r="B13" s="9">
        <f>SUM(B9:B11)</f>
        <v>1820.5234482758622</v>
      </c>
      <c r="C13" s="8"/>
    </row>
    <row r="14" spans="1:8" x14ac:dyDescent="0.25">
      <c r="A14" s="33"/>
      <c r="C14" s="8"/>
    </row>
  </sheetData>
  <mergeCells count="3">
    <mergeCell ref="B2:H2"/>
    <mergeCell ref="B4:H4"/>
    <mergeCell ref="B6:H6"/>
  </mergeCells>
  <pageMargins left="0.7" right="0.7" top="0.75" bottom="0.75" header="0.3" footer="0.3"/>
  <pageSetup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753A7-7D64-494C-9C64-A3E6A059065B}">
  <dimension ref="A1:H16"/>
  <sheetViews>
    <sheetView zoomScale="70" zoomScaleNormal="70" workbookViewId="0">
      <selection activeCell="B7" sqref="B7"/>
    </sheetView>
  </sheetViews>
  <sheetFormatPr defaultRowHeight="15" x14ac:dyDescent="0.25"/>
  <cols>
    <col min="1" max="1" width="78" customWidth="1"/>
    <col min="2" max="2" width="45.85546875" customWidth="1"/>
    <col min="3" max="3" width="16.140625" customWidth="1"/>
  </cols>
  <sheetData>
    <row r="1" spans="1:8" ht="22.5" customHeight="1" x14ac:dyDescent="0.3">
      <c r="A1" s="2" t="s">
        <v>6</v>
      </c>
    </row>
    <row r="2" spans="1:8" ht="104.25" customHeight="1" x14ac:dyDescent="0.25">
      <c r="A2" s="4" t="s">
        <v>0</v>
      </c>
      <c r="B2" s="54" t="s">
        <v>164</v>
      </c>
      <c r="C2" s="54"/>
      <c r="D2" s="54"/>
      <c r="E2" s="54"/>
      <c r="F2" s="54"/>
      <c r="G2" s="54"/>
      <c r="H2" s="54"/>
    </row>
    <row r="3" spans="1:8" ht="5.25" customHeight="1" x14ac:dyDescent="0.25">
      <c r="A3" s="4"/>
      <c r="B3" s="34"/>
      <c r="C3" s="34"/>
      <c r="D3" s="34"/>
      <c r="E3" s="34"/>
      <c r="F3" s="34"/>
      <c r="G3" s="34"/>
      <c r="H3" s="34"/>
    </row>
    <row r="4" spans="1:8" ht="105" customHeight="1" x14ac:dyDescent="0.25">
      <c r="A4" s="4" t="s">
        <v>77</v>
      </c>
      <c r="B4" s="54" t="s">
        <v>165</v>
      </c>
      <c r="C4" s="54"/>
      <c r="D4" s="54"/>
      <c r="E4" s="54"/>
      <c r="F4" s="54"/>
      <c r="G4" s="54"/>
      <c r="H4" s="54"/>
    </row>
    <row r="5" spans="1:8" ht="5.25" customHeight="1" x14ac:dyDescent="0.25">
      <c r="A5" s="4"/>
      <c r="B5" s="34"/>
      <c r="C5" s="34"/>
      <c r="D5" s="34"/>
      <c r="E5" s="34"/>
      <c r="F5" s="34"/>
      <c r="G5" s="34"/>
      <c r="H5" s="34"/>
    </row>
    <row r="6" spans="1:8" ht="105" customHeight="1" x14ac:dyDescent="0.25">
      <c r="A6" s="4" t="s">
        <v>5</v>
      </c>
      <c r="B6" s="54" t="s">
        <v>166</v>
      </c>
      <c r="C6" s="54"/>
      <c r="D6" s="54"/>
      <c r="E6" s="54"/>
      <c r="F6" s="54"/>
      <c r="G6" s="54"/>
      <c r="H6" s="54"/>
    </row>
    <row r="7" spans="1:8" ht="4.5" customHeight="1" x14ac:dyDescent="0.25">
      <c r="A7" s="4"/>
      <c r="B7" s="5"/>
      <c r="C7" s="5"/>
      <c r="D7" s="5"/>
      <c r="E7" s="5"/>
      <c r="F7" s="5"/>
      <c r="G7" s="5"/>
      <c r="H7" s="5"/>
    </row>
    <row r="8" spans="1:8" x14ac:dyDescent="0.25">
      <c r="A8" s="6" t="s">
        <v>78</v>
      </c>
      <c r="B8" s="1" t="s">
        <v>4</v>
      </c>
    </row>
    <row r="9" spans="1:8" x14ac:dyDescent="0.25">
      <c r="A9" s="4" t="s">
        <v>98</v>
      </c>
      <c r="B9" s="8">
        <v>2988.04</v>
      </c>
      <c r="C9" s="8"/>
    </row>
    <row r="10" spans="1:8" x14ac:dyDescent="0.25">
      <c r="A10" s="7" t="s">
        <v>144</v>
      </c>
      <c r="B10" s="8">
        <v>5464.88</v>
      </c>
      <c r="C10" s="8"/>
    </row>
    <row r="11" spans="1:8" x14ac:dyDescent="0.25">
      <c r="A11" s="7" t="s">
        <v>107</v>
      </c>
      <c r="B11" s="8">
        <v>3146.36</v>
      </c>
      <c r="C11" s="8"/>
    </row>
    <row r="12" spans="1:8" x14ac:dyDescent="0.25">
      <c r="A12" s="7" t="s">
        <v>104</v>
      </c>
      <c r="B12" s="8">
        <v>137.80000000000001</v>
      </c>
      <c r="C12" s="8"/>
    </row>
    <row r="13" spans="1:8" x14ac:dyDescent="0.25">
      <c r="A13" s="7" t="s">
        <v>143</v>
      </c>
      <c r="B13" s="8">
        <f>8284.73*4.72869/20.8</f>
        <v>1883.4576876778845</v>
      </c>
      <c r="C13" s="8"/>
    </row>
    <row r="14" spans="1:8" x14ac:dyDescent="0.25">
      <c r="B14" s="8"/>
      <c r="C14" s="8"/>
    </row>
    <row r="15" spans="1:8" x14ac:dyDescent="0.25">
      <c r="A15" s="1" t="s">
        <v>3</v>
      </c>
      <c r="B15" s="9">
        <f>SUM(B9:B13)</f>
        <v>13620.537687677885</v>
      </c>
      <c r="C15" s="8"/>
    </row>
    <row r="16" spans="1:8" x14ac:dyDescent="0.25">
      <c r="C16" s="8"/>
    </row>
  </sheetData>
  <mergeCells count="3">
    <mergeCell ref="B2:H2"/>
    <mergeCell ref="B4:H4"/>
    <mergeCell ref="B6:H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EC2A4-8E78-4978-A9C4-C6A7984F2472}">
  <dimension ref="A1:H19"/>
  <sheetViews>
    <sheetView topLeftCell="A4" zoomScale="70" zoomScaleNormal="70" workbookViewId="0">
      <selection activeCell="A18" sqref="A18"/>
    </sheetView>
  </sheetViews>
  <sheetFormatPr defaultRowHeight="15" x14ac:dyDescent="0.25"/>
  <cols>
    <col min="1" max="1" width="64.42578125" customWidth="1"/>
    <col min="2" max="2" width="1.140625" customWidth="1"/>
    <col min="3" max="3" width="25.5703125" customWidth="1"/>
    <col min="4" max="4" width="24.28515625" customWidth="1"/>
    <col min="5" max="5" width="29" customWidth="1"/>
    <col min="6" max="6" width="41.42578125" bestFit="1" customWidth="1"/>
  </cols>
  <sheetData>
    <row r="1" spans="1:8" ht="22.5" customHeight="1" x14ac:dyDescent="0.3">
      <c r="A1" s="2" t="s">
        <v>7</v>
      </c>
    </row>
    <row r="2" spans="1:8" ht="104.25" customHeight="1" x14ac:dyDescent="0.25">
      <c r="A2" s="4" t="s">
        <v>0</v>
      </c>
      <c r="B2" s="50" t="s">
        <v>88</v>
      </c>
      <c r="C2" s="50"/>
      <c r="D2" s="50"/>
      <c r="E2" s="50"/>
      <c r="F2" s="50"/>
      <c r="G2" s="50"/>
      <c r="H2" s="50"/>
    </row>
    <row r="3" spans="1:8" ht="5.25" customHeight="1" x14ac:dyDescent="0.25">
      <c r="A3" s="4"/>
      <c r="B3" s="36"/>
      <c r="C3" s="36"/>
      <c r="D3" s="36"/>
      <c r="E3" s="36"/>
      <c r="F3" s="36"/>
      <c r="G3" s="36"/>
      <c r="H3" s="36"/>
    </row>
    <row r="4" spans="1:8" ht="105" customHeight="1" x14ac:dyDescent="0.25">
      <c r="A4" s="4" t="s">
        <v>77</v>
      </c>
      <c r="B4" s="54" t="s">
        <v>19</v>
      </c>
      <c r="C4" s="54"/>
      <c r="D4" s="54"/>
      <c r="E4" s="54"/>
      <c r="F4" s="54"/>
      <c r="G4" s="54"/>
      <c r="H4" s="54"/>
    </row>
    <row r="5" spans="1:8" ht="5.25" customHeight="1" x14ac:dyDescent="0.25">
      <c r="A5" s="4"/>
      <c r="B5" s="36"/>
      <c r="C5" s="36"/>
      <c r="D5" s="36"/>
      <c r="E5" s="36"/>
      <c r="F5" s="36"/>
      <c r="G5" s="36"/>
      <c r="H5" s="36"/>
    </row>
    <row r="6" spans="1:8" ht="105" customHeight="1" x14ac:dyDescent="0.25">
      <c r="A6" s="4" t="s">
        <v>5</v>
      </c>
      <c r="B6" s="54" t="s">
        <v>89</v>
      </c>
      <c r="C6" s="54"/>
      <c r="D6" s="54"/>
      <c r="E6" s="54"/>
      <c r="F6" s="54"/>
      <c r="G6" s="54"/>
      <c r="H6" s="54"/>
    </row>
    <row r="7" spans="1:8" ht="4.5" customHeight="1" x14ac:dyDescent="0.25">
      <c r="A7" s="4"/>
      <c r="B7" s="5"/>
      <c r="C7" s="5"/>
      <c r="D7" s="5"/>
      <c r="E7" s="5"/>
      <c r="F7" s="5"/>
      <c r="G7" s="5"/>
      <c r="H7" s="5"/>
    </row>
    <row r="8" spans="1:8" x14ac:dyDescent="0.25">
      <c r="A8" s="6" t="s">
        <v>11</v>
      </c>
      <c r="C8" s="1" t="s">
        <v>8</v>
      </c>
      <c r="D8" s="1" t="s">
        <v>9</v>
      </c>
      <c r="E8" s="1" t="s">
        <v>10</v>
      </c>
      <c r="F8" s="1" t="s">
        <v>167</v>
      </c>
      <c r="G8" s="1"/>
    </row>
    <row r="9" spans="1:8" x14ac:dyDescent="0.25">
      <c r="A9" s="33" t="s">
        <v>90</v>
      </c>
      <c r="C9" s="10">
        <v>61</v>
      </c>
      <c r="D9">
        <v>0.02</v>
      </c>
      <c r="E9" s="8">
        <f>37826.03*12*1.02</f>
        <v>462990.60719999997</v>
      </c>
      <c r="F9" s="8">
        <f>E9*D9</f>
        <v>9259.8121439999995</v>
      </c>
    </row>
    <row r="10" spans="1:8" x14ac:dyDescent="0.25">
      <c r="A10" s="33" t="s">
        <v>158</v>
      </c>
      <c r="C10" s="10">
        <v>25</v>
      </c>
      <c r="D10" t="s">
        <v>159</v>
      </c>
      <c r="E10" s="8">
        <v>190258.80480000001</v>
      </c>
      <c r="F10" s="8">
        <v>5082.5963520000005</v>
      </c>
    </row>
    <row r="11" spans="1:8" x14ac:dyDescent="0.25">
      <c r="A11" s="33" t="s">
        <v>91</v>
      </c>
      <c r="C11" s="10">
        <v>14</v>
      </c>
      <c r="D11">
        <v>0.15</v>
      </c>
      <c r="E11" s="8">
        <f>2647.03*12*1.02</f>
        <v>32399.647199999999</v>
      </c>
      <c r="F11" s="8">
        <f>E11*D11</f>
        <v>4859.9470799999999</v>
      </c>
    </row>
    <row r="12" spans="1:8" x14ac:dyDescent="0.25">
      <c r="F12" s="8"/>
    </row>
    <row r="13" spans="1:8" x14ac:dyDescent="0.25">
      <c r="A13" s="6" t="s">
        <v>92</v>
      </c>
      <c r="B13" s="1"/>
      <c r="C13" s="1" t="s">
        <v>93</v>
      </c>
      <c r="D13" s="1" t="s">
        <v>94</v>
      </c>
      <c r="E13" s="1" t="s">
        <v>95</v>
      </c>
      <c r="F13" s="1" t="s">
        <v>96</v>
      </c>
    </row>
    <row r="14" spans="1:8" x14ac:dyDescent="0.25">
      <c r="A14" s="10">
        <v>2311</v>
      </c>
      <c r="C14" s="8">
        <f>218.01*12*1.02</f>
        <v>2668.4423999999999</v>
      </c>
      <c r="D14" s="10">
        <f>8*251</f>
        <v>2008</v>
      </c>
      <c r="E14" s="8">
        <f>C14/D14</f>
        <v>1.3289055776892429</v>
      </c>
      <c r="F14" s="8">
        <f>E14*A14</f>
        <v>3071.1007900398404</v>
      </c>
    </row>
    <row r="17" spans="1:6" x14ac:dyDescent="0.25">
      <c r="A17" s="1" t="s">
        <v>3</v>
      </c>
      <c r="B17" s="1"/>
      <c r="C17" s="9">
        <f>SUM(F9:F11)+F14</f>
        <v>22273.456366039842</v>
      </c>
      <c r="E17" s="8"/>
      <c r="F17" s="8"/>
    </row>
    <row r="19" spans="1:6" x14ac:dyDescent="0.25">
      <c r="A19" t="s">
        <v>160</v>
      </c>
    </row>
  </sheetData>
  <mergeCells count="3">
    <mergeCell ref="B2:H2"/>
    <mergeCell ref="B4:H4"/>
    <mergeCell ref="B6:H6"/>
  </mergeCells>
  <pageMargins left="0.7" right="0.7" top="0.75" bottom="0.75" header="0.3" footer="0.3"/>
  <pageSetup orientation="portrait" horizontalDpi="4294967294" vertic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27E55-927D-40AF-9FF5-A13E22C8D3D0}">
  <dimension ref="A1:H14"/>
  <sheetViews>
    <sheetView zoomScale="70" zoomScaleNormal="70" workbookViewId="0">
      <selection activeCell="A15" sqref="A15"/>
    </sheetView>
  </sheetViews>
  <sheetFormatPr defaultRowHeight="15" x14ac:dyDescent="0.25"/>
  <cols>
    <col min="1" max="1" width="49.140625" style="11" customWidth="1"/>
    <col min="2" max="2" width="0.85546875" customWidth="1"/>
    <col min="3" max="3" width="34.140625" customWidth="1"/>
    <col min="4" max="4" width="30.140625" customWidth="1"/>
    <col min="5" max="5" width="43.140625" customWidth="1"/>
    <col min="6" max="6" width="41.42578125" bestFit="1" customWidth="1"/>
    <col min="7" max="7" width="12.28515625" bestFit="1" customWidth="1"/>
  </cols>
  <sheetData>
    <row r="1" spans="1:8" ht="22.5" customHeight="1" x14ac:dyDescent="0.3">
      <c r="A1" s="47" t="s">
        <v>18</v>
      </c>
    </row>
    <row r="2" spans="1:8" ht="104.25" customHeight="1" x14ac:dyDescent="0.25">
      <c r="A2" s="46" t="s">
        <v>0</v>
      </c>
      <c r="B2" s="50" t="s">
        <v>148</v>
      </c>
      <c r="C2" s="50"/>
      <c r="D2" s="50"/>
      <c r="E2" s="50"/>
      <c r="F2" s="50"/>
      <c r="G2" s="50"/>
      <c r="H2" s="50"/>
    </row>
    <row r="3" spans="1:8" ht="5.25" customHeight="1" x14ac:dyDescent="0.25">
      <c r="A3" s="46"/>
      <c r="B3" s="46"/>
      <c r="C3" s="46"/>
      <c r="D3" s="46"/>
      <c r="E3" s="46"/>
      <c r="F3" s="46"/>
      <c r="G3" s="46"/>
      <c r="H3" s="46"/>
    </row>
    <row r="4" spans="1:8" ht="105" customHeight="1" x14ac:dyDescent="0.25">
      <c r="A4" s="46" t="s">
        <v>77</v>
      </c>
      <c r="B4" s="50" t="s">
        <v>149</v>
      </c>
      <c r="C4" s="50"/>
      <c r="D4" s="50"/>
      <c r="E4" s="50"/>
      <c r="F4" s="50"/>
      <c r="G4" s="50"/>
      <c r="H4" s="50"/>
    </row>
    <row r="5" spans="1:8" ht="5.25" customHeight="1" x14ac:dyDescent="0.25">
      <c r="A5" s="46"/>
      <c r="B5" s="46"/>
      <c r="C5" s="46"/>
      <c r="D5" s="46"/>
      <c r="E5" s="46"/>
      <c r="F5" s="46"/>
      <c r="G5" s="46"/>
      <c r="H5" s="46"/>
    </row>
    <row r="6" spans="1:8" ht="105" customHeight="1" x14ac:dyDescent="0.25">
      <c r="A6" s="46" t="s">
        <v>5</v>
      </c>
      <c r="B6" s="50"/>
      <c r="C6" s="50"/>
      <c r="D6" s="50"/>
      <c r="E6" s="50"/>
      <c r="F6" s="50"/>
      <c r="G6" s="50"/>
      <c r="H6" s="50"/>
    </row>
    <row r="7" spans="1:8" ht="4.5" customHeight="1" x14ac:dyDescent="0.25">
      <c r="A7" s="46"/>
      <c r="B7" s="46"/>
      <c r="C7" s="46"/>
      <c r="D7" s="46"/>
      <c r="E7" s="46"/>
      <c r="F7" s="46"/>
      <c r="G7" s="46"/>
      <c r="H7" s="46"/>
    </row>
    <row r="8" spans="1:8" x14ac:dyDescent="0.25">
      <c r="A8" s="48" t="s">
        <v>11</v>
      </c>
      <c r="C8" s="1" t="s">
        <v>8</v>
      </c>
      <c r="D8" s="1" t="s">
        <v>9</v>
      </c>
      <c r="E8" s="1" t="s">
        <v>10</v>
      </c>
      <c r="F8" s="1" t="s">
        <v>167</v>
      </c>
      <c r="G8" s="1"/>
    </row>
    <row r="9" spans="1:8" x14ac:dyDescent="0.25">
      <c r="A9" s="11" t="s">
        <v>154</v>
      </c>
      <c r="C9">
        <v>3</v>
      </c>
      <c r="D9">
        <v>0.01</v>
      </c>
      <c r="E9" s="8">
        <v>47397.5334</v>
      </c>
      <c r="F9" s="8">
        <f>E9*D9</f>
        <v>473.97533400000003</v>
      </c>
      <c r="G9" s="8"/>
    </row>
    <row r="10" spans="1:8" x14ac:dyDescent="0.25">
      <c r="A10" s="11" t="s">
        <v>155</v>
      </c>
      <c r="C10">
        <v>6</v>
      </c>
      <c r="D10">
        <v>0.01</v>
      </c>
      <c r="E10" s="8">
        <v>88805.214719999989</v>
      </c>
      <c r="F10" s="8">
        <f t="shared" ref="F10:F12" si="0">E10*D10</f>
        <v>888.05214719999992</v>
      </c>
      <c r="G10" s="8"/>
    </row>
    <row r="11" spans="1:8" x14ac:dyDescent="0.25">
      <c r="A11" s="11" t="s">
        <v>156</v>
      </c>
      <c r="C11">
        <v>2</v>
      </c>
      <c r="D11">
        <v>0.01</v>
      </c>
      <c r="E11" s="8">
        <v>26655.396840000005</v>
      </c>
      <c r="F11" s="8">
        <f t="shared" si="0"/>
        <v>266.55396840000003</v>
      </c>
      <c r="G11" s="8"/>
    </row>
    <row r="12" spans="1:8" x14ac:dyDescent="0.25">
      <c r="A12" s="11" t="s">
        <v>157</v>
      </c>
      <c r="C12" s="10">
        <v>4</v>
      </c>
      <c r="D12">
        <v>0.01</v>
      </c>
      <c r="E12" s="8">
        <v>48545.088479999999</v>
      </c>
      <c r="F12" s="8">
        <f t="shared" si="0"/>
        <v>485.45088479999998</v>
      </c>
      <c r="G12" s="8"/>
    </row>
    <row r="14" spans="1:8" x14ac:dyDescent="0.25">
      <c r="A14" s="49" t="s">
        <v>3</v>
      </c>
      <c r="B14" s="1"/>
      <c r="C14" s="9">
        <f>SUM(F9:F12)</f>
        <v>2114.0323343999999</v>
      </c>
    </row>
  </sheetData>
  <mergeCells count="3">
    <mergeCell ref="B2:H2"/>
    <mergeCell ref="B4:H4"/>
    <mergeCell ref="B6:H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9AA82-6B3F-4C0F-8694-4230F2B923E0}">
  <dimension ref="A1:I20"/>
  <sheetViews>
    <sheetView zoomScale="70" zoomScaleNormal="70" workbookViewId="0">
      <selection activeCell="H19" sqref="H19"/>
    </sheetView>
  </sheetViews>
  <sheetFormatPr defaultRowHeight="15" x14ac:dyDescent="0.25"/>
  <cols>
    <col min="1" max="1" width="50.140625" customWidth="1"/>
    <col min="2" max="2" width="31.42578125" customWidth="1"/>
    <col min="3" max="3" width="33.42578125" customWidth="1"/>
    <col min="4" max="4" width="11.5703125" bestFit="1" customWidth="1"/>
  </cols>
  <sheetData>
    <row r="1" spans="1:9" ht="18.75" x14ac:dyDescent="0.3">
      <c r="A1" s="47" t="s">
        <v>126</v>
      </c>
    </row>
    <row r="2" spans="1:9" ht="98.25" customHeight="1" x14ac:dyDescent="0.25">
      <c r="A2" s="44" t="s">
        <v>5</v>
      </c>
      <c r="B2" s="50" t="s">
        <v>132</v>
      </c>
      <c r="C2" s="50"/>
      <c r="D2" s="50"/>
    </row>
    <row r="3" spans="1:9" ht="5.25" customHeight="1" x14ac:dyDescent="0.25"/>
    <row r="4" spans="1:9" s="1" customFormat="1" x14ac:dyDescent="0.25">
      <c r="A4" s="6" t="s">
        <v>76</v>
      </c>
      <c r="B4" s="1" t="s">
        <v>75</v>
      </c>
      <c r="C4" s="1" t="s">
        <v>74</v>
      </c>
      <c r="D4" s="1" t="s">
        <v>81</v>
      </c>
    </row>
    <row r="5" spans="1:9" x14ac:dyDescent="0.25">
      <c r="A5" t="s">
        <v>125</v>
      </c>
      <c r="B5">
        <v>28.14</v>
      </c>
      <c r="C5" s="41">
        <v>43120</v>
      </c>
      <c r="D5">
        <v>18.760000000000002</v>
      </c>
      <c r="I5" s="41"/>
    </row>
    <row r="6" spans="1:9" x14ac:dyDescent="0.25">
      <c r="A6" t="s">
        <v>125</v>
      </c>
      <c r="B6">
        <v>21.82</v>
      </c>
      <c r="C6" s="41">
        <v>43008</v>
      </c>
      <c r="D6">
        <v>14.55</v>
      </c>
      <c r="I6" s="41"/>
    </row>
    <row r="7" spans="1:9" x14ac:dyDescent="0.25">
      <c r="A7" t="s">
        <v>125</v>
      </c>
      <c r="B7">
        <v>21.82</v>
      </c>
      <c r="C7" s="41">
        <v>43008</v>
      </c>
      <c r="D7">
        <v>14.55</v>
      </c>
      <c r="I7" s="41"/>
    </row>
    <row r="8" spans="1:9" x14ac:dyDescent="0.25">
      <c r="A8" t="s">
        <v>125</v>
      </c>
      <c r="B8">
        <v>21.82</v>
      </c>
      <c r="C8" s="41">
        <v>42993</v>
      </c>
      <c r="D8">
        <v>14.55</v>
      </c>
      <c r="I8" s="41"/>
    </row>
    <row r="9" spans="1:9" x14ac:dyDescent="0.25">
      <c r="A9" t="s">
        <v>125</v>
      </c>
      <c r="B9">
        <v>14.55</v>
      </c>
      <c r="C9" s="41">
        <v>42865</v>
      </c>
      <c r="D9">
        <v>9.6999999999999993</v>
      </c>
      <c r="I9" s="41"/>
    </row>
    <row r="10" spans="1:9" x14ac:dyDescent="0.25">
      <c r="A10" t="s">
        <v>125</v>
      </c>
      <c r="B10">
        <v>21.82</v>
      </c>
      <c r="C10" s="41">
        <v>43038</v>
      </c>
      <c r="D10">
        <v>14.55</v>
      </c>
      <c r="I10" s="41"/>
    </row>
    <row r="11" spans="1:9" x14ac:dyDescent="0.25">
      <c r="A11" t="s">
        <v>125</v>
      </c>
      <c r="B11">
        <v>21.82</v>
      </c>
      <c r="C11" s="41">
        <v>43038</v>
      </c>
      <c r="D11">
        <v>14.55</v>
      </c>
      <c r="I11" s="41"/>
    </row>
    <row r="12" spans="1:9" x14ac:dyDescent="0.25">
      <c r="A12" t="s">
        <v>125</v>
      </c>
      <c r="B12">
        <v>21.82</v>
      </c>
      <c r="C12" s="41">
        <v>43038</v>
      </c>
      <c r="D12">
        <v>14.55</v>
      </c>
      <c r="I12" s="41"/>
    </row>
    <row r="13" spans="1:9" x14ac:dyDescent="0.25">
      <c r="A13" t="s">
        <v>125</v>
      </c>
      <c r="B13">
        <v>21.82</v>
      </c>
      <c r="C13" s="41">
        <v>43038</v>
      </c>
      <c r="D13">
        <v>14.55</v>
      </c>
      <c r="I13" s="41"/>
    </row>
    <row r="14" spans="1:9" x14ac:dyDescent="0.25">
      <c r="A14" t="s">
        <v>125</v>
      </c>
      <c r="B14">
        <v>21.82</v>
      </c>
      <c r="C14" s="41">
        <v>43038</v>
      </c>
      <c r="D14">
        <v>14.55</v>
      </c>
      <c r="I14" s="41"/>
    </row>
    <row r="15" spans="1:9" x14ac:dyDescent="0.25">
      <c r="A15" t="s">
        <v>125</v>
      </c>
      <c r="B15">
        <v>21.82</v>
      </c>
      <c r="C15" s="41">
        <v>43038</v>
      </c>
      <c r="D15">
        <v>14.55</v>
      </c>
      <c r="I15" s="41"/>
    </row>
    <row r="16" spans="1:9" x14ac:dyDescent="0.25">
      <c r="A16" t="s">
        <v>125</v>
      </c>
      <c r="B16">
        <v>21.82</v>
      </c>
      <c r="C16" s="41">
        <v>42993</v>
      </c>
      <c r="D16">
        <v>14.55</v>
      </c>
      <c r="I16" s="41"/>
    </row>
    <row r="17" spans="1:9" x14ac:dyDescent="0.25">
      <c r="A17" t="s">
        <v>125</v>
      </c>
      <c r="B17">
        <v>21.82</v>
      </c>
      <c r="C17" s="41">
        <v>43038</v>
      </c>
      <c r="D17">
        <v>14.55</v>
      </c>
      <c r="I17" s="41"/>
    </row>
    <row r="19" spans="1:9" x14ac:dyDescent="0.25">
      <c r="A19" s="1" t="s">
        <v>87</v>
      </c>
      <c r="B19" s="32">
        <f>SUM(B5:B17)</f>
        <v>282.70999999999998</v>
      </c>
    </row>
    <row r="20" spans="1:9" x14ac:dyDescent="0.25">
      <c r="A20" s="6" t="s">
        <v>82</v>
      </c>
      <c r="B20" s="32">
        <f>SUM(D5:D17)</f>
        <v>188.51000000000005</v>
      </c>
    </row>
  </sheetData>
  <mergeCells count="1">
    <mergeCell ref="B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Summary</vt:lpstr>
      <vt:lpstr>Cap hardware</vt:lpstr>
      <vt:lpstr>Cap software</vt:lpstr>
      <vt:lpstr>Cap maintenance</vt:lpstr>
      <vt:lpstr>Recurrent training</vt:lpstr>
      <vt:lpstr>Consumables</vt:lpstr>
      <vt:lpstr>Personnel</vt:lpstr>
      <vt:lpstr>Direct support</vt:lpstr>
      <vt:lpstr>Contracted services</vt:lpstr>
      <vt:lpstr>Metadata for raw data</vt:lpstr>
      <vt:lpstr>Raw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Darcy Anderson</dc:creator>
  <cp:lastModifiedBy>Darcy Anderson</cp:lastModifiedBy>
  <dcterms:created xsi:type="dcterms:W3CDTF">2020-03-27T19:31:10Z</dcterms:created>
  <dcterms:modified xsi:type="dcterms:W3CDTF">2020-07-29T16:56:39Z</dcterms:modified>
</cp:coreProperties>
</file>