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ja/Public/FU Box/Publikationen/Arnica_PP/Submission/"/>
    </mc:Choice>
  </mc:AlternateContent>
  <xr:revisionPtr revIDLastSave="0" documentId="13_ncr:1_{7AE48601-E973-224C-B508-66EF498C1B91}" xr6:coauthVersionLast="36" xr6:coauthVersionMax="36" xr10:uidLastSave="{00000000-0000-0000-0000-000000000000}"/>
  <bookViews>
    <workbookView xWindow="3560" yWindow="500" windowWidth="15420" windowHeight="16020" xr2:uid="{5FB2A32B-DD28-964A-BFEF-7DC587A2D0D8}"/>
  </bookViews>
  <sheets>
    <sheet name="S2.1 Pipeline run statistics" sheetId="7" r:id="rId1"/>
    <sheet name="S2.2 SNPs per region" sheetId="1" r:id="rId2"/>
    <sheet name="S2.3 Intraspecific SNPs" sheetId="4" r:id="rId3"/>
    <sheet name="S2.4 Internal Polymorphism" sheetId="6" r:id="rId4"/>
    <sheet name="S2.5 Coding SNPs" sheetId="5" r:id="rId5"/>
    <sheet name="S2.6 All Polymorphisms Raw Data" sheetId="3" r:id="rId6"/>
  </sheets>
  <definedNames>
    <definedName name="AM_AllPolymorphisms" localSheetId="5">'S2.6 All Polymorphisms Raw Data'!$B$3:$J$2440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3" i="6" l="1"/>
  <c r="H143" i="6"/>
  <c r="E26" i="7" l="1"/>
  <c r="D26" i="7"/>
  <c r="F25" i="7"/>
  <c r="E25" i="7"/>
  <c r="D25" i="7"/>
  <c r="E24" i="7"/>
  <c r="D24" i="7"/>
  <c r="E23" i="7"/>
  <c r="D23" i="7"/>
  <c r="E6" i="7"/>
  <c r="D6" i="7"/>
  <c r="E5" i="7"/>
  <c r="D5" i="7"/>
  <c r="E4" i="7"/>
  <c r="D4" i="7"/>
  <c r="E21" i="7"/>
  <c r="D21" i="7"/>
  <c r="E20" i="7"/>
  <c r="D20" i="7"/>
  <c r="E18" i="7"/>
  <c r="D18" i="7"/>
  <c r="F17" i="7"/>
  <c r="E17" i="7"/>
  <c r="D17" i="7"/>
  <c r="E16" i="7"/>
  <c r="D16" i="7"/>
  <c r="E15" i="7"/>
  <c r="D15" i="7"/>
  <c r="E19" i="7"/>
  <c r="D19" i="7"/>
  <c r="E14" i="7"/>
  <c r="D14" i="7"/>
  <c r="E12" i="7"/>
  <c r="D12" i="7"/>
  <c r="E11" i="7"/>
  <c r="D11" i="7"/>
  <c r="E10" i="7"/>
  <c r="D10" i="7"/>
  <c r="E9" i="7"/>
  <c r="D9" i="7"/>
  <c r="E8" i="7"/>
  <c r="D8" i="7"/>
  <c r="E22" i="7"/>
  <c r="D22" i="7"/>
  <c r="E13" i="7"/>
  <c r="D13" i="7"/>
  <c r="E7" i="7"/>
  <c r="D7" i="7"/>
  <c r="E74" i="5" l="1"/>
  <c r="O141" i="6" l="1"/>
  <c r="M141" i="6"/>
  <c r="O139" i="6"/>
  <c r="M139" i="6"/>
  <c r="O137" i="6"/>
  <c r="M137" i="6"/>
  <c r="O133" i="6"/>
  <c r="M133" i="6"/>
  <c r="O131" i="6"/>
  <c r="M131" i="6"/>
  <c r="O128" i="6"/>
  <c r="M128" i="6"/>
  <c r="O125" i="6"/>
  <c r="M125" i="6"/>
  <c r="O123" i="6"/>
  <c r="M123" i="6"/>
  <c r="O120" i="6"/>
  <c r="M120" i="6"/>
  <c r="O117" i="6"/>
  <c r="M117" i="6"/>
  <c r="O112" i="6"/>
  <c r="M112" i="6"/>
  <c r="O106" i="6"/>
  <c r="M106" i="6"/>
  <c r="O103" i="6"/>
  <c r="M103" i="6"/>
  <c r="O101" i="6"/>
  <c r="M101" i="6"/>
  <c r="O99" i="6"/>
  <c r="M99" i="6"/>
  <c r="O96" i="6"/>
  <c r="M96" i="6"/>
  <c r="O92" i="6"/>
  <c r="M92" i="6"/>
  <c r="O90" i="6"/>
  <c r="M90" i="6"/>
  <c r="O84" i="6"/>
  <c r="M84" i="6"/>
  <c r="O78" i="6"/>
  <c r="M78" i="6"/>
  <c r="O75" i="6"/>
  <c r="M75" i="6"/>
  <c r="O72" i="6"/>
  <c r="M72" i="6"/>
  <c r="O70" i="6"/>
  <c r="M70" i="6"/>
  <c r="O68" i="6"/>
  <c r="M68" i="6"/>
  <c r="O66" i="6"/>
  <c r="M66" i="6"/>
  <c r="O63" i="6"/>
  <c r="M63" i="6"/>
  <c r="O62" i="6"/>
  <c r="M62" i="6"/>
  <c r="O59" i="6"/>
  <c r="M59" i="6"/>
  <c r="O57" i="6"/>
  <c r="M57" i="6"/>
  <c r="O54" i="6"/>
  <c r="M54" i="6"/>
  <c r="O51" i="6"/>
  <c r="M51" i="6"/>
  <c r="O47" i="6"/>
  <c r="M47" i="6"/>
  <c r="O44" i="6"/>
  <c r="M44" i="6"/>
  <c r="O40" i="6"/>
  <c r="M40" i="6"/>
  <c r="O38" i="6"/>
  <c r="M38" i="6"/>
  <c r="O35" i="6"/>
  <c r="M35" i="6"/>
  <c r="O32" i="6"/>
  <c r="M32" i="6"/>
  <c r="O30" i="6"/>
  <c r="M30" i="6"/>
  <c r="O28" i="6"/>
  <c r="M28" i="6"/>
  <c r="O24" i="6"/>
  <c r="M24" i="6"/>
  <c r="O20" i="6"/>
  <c r="M20" i="6"/>
  <c r="O18" i="6"/>
  <c r="M18" i="6"/>
  <c r="O16" i="6"/>
  <c r="M16" i="6"/>
  <c r="O14" i="6"/>
  <c r="M14" i="6"/>
  <c r="O11" i="6"/>
  <c r="M11" i="6"/>
  <c r="O7" i="6"/>
  <c r="M7" i="6"/>
  <c r="O5" i="6"/>
  <c r="M5" i="6"/>
  <c r="O2" i="6"/>
  <c r="M2" i="6"/>
  <c r="D79" i="5" l="1"/>
  <c r="D80" i="5"/>
  <c r="D78" i="5"/>
  <c r="E75" i="5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2" i="4"/>
  <c r="G48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20" i="1"/>
  <c r="G6" i="1"/>
  <c r="G7" i="1"/>
  <c r="G8" i="1"/>
  <c r="G9" i="1"/>
  <c r="G10" i="1"/>
  <c r="G11" i="1"/>
  <c r="G12" i="1"/>
  <c r="G13" i="1"/>
  <c r="G14" i="1"/>
  <c r="G15" i="1"/>
  <c r="G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AFA7EF-0426-7445-936F-7C00CADBB011}" name="AM_AllPolymorphisms1" type="6" refreshedVersion="6" background="1" saveData="1">
    <textPr sourceFile="/Users/katja/Documents/Arbeit/Projekte/ArnicaMontana/Assembly/Chloroplast/PaperPrep/Analysis/GeneiousOutput/AM_AllPolymorphisms.csv" thousands=" " tab="0" comma="1">
      <textFields count="9">
        <textField type="text"/>
        <textField/>
        <textField/>
        <textField/>
        <textField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<sst xmlns="http://schemas.openxmlformats.org/spreadsheetml/2006/main" count="14171" uniqueCount="865">
  <si>
    <t>Region</t>
  </si>
  <si>
    <t>Type</t>
  </si>
  <si>
    <t>SNPs</t>
  </si>
  <si>
    <t>rps16</t>
  </si>
  <si>
    <t>intron</t>
  </si>
  <si>
    <t>tRNA</t>
  </si>
  <si>
    <t>spacer</t>
  </si>
  <si>
    <t>psbD</t>
  </si>
  <si>
    <t>trnV-UAC</t>
  </si>
  <si>
    <t>rbcL</t>
  </si>
  <si>
    <t>exon</t>
  </si>
  <si>
    <t>trnI-GAU</t>
  </si>
  <si>
    <t>ndhD</t>
  </si>
  <si>
    <t>ccsA</t>
  </si>
  <si>
    <t>ndhF</t>
  </si>
  <si>
    <t>Glu &gt; Lys</t>
  </si>
  <si>
    <t>His &gt; Asn</t>
  </si>
  <si>
    <t>psbA</t>
  </si>
  <si>
    <t>Coding**</t>
  </si>
  <si>
    <t xml:space="preserve">trnK </t>
  </si>
  <si>
    <t>exon / trnK intron</t>
  </si>
  <si>
    <t>psbK-psbI</t>
  </si>
  <si>
    <t>Lys&gt;Gln</t>
  </si>
  <si>
    <t>rpoB</t>
  </si>
  <si>
    <t>matK</t>
  </si>
  <si>
    <t xml:space="preserve">rpoC1 </t>
  </si>
  <si>
    <t>rpoC2</t>
  </si>
  <si>
    <t>Thr&gt;Pro, Glu&gt;Asp</t>
  </si>
  <si>
    <t>rps2-atpI</t>
  </si>
  <si>
    <t>atpI-atpH</t>
  </si>
  <si>
    <t>2, adjacent</t>
  </si>
  <si>
    <t>intron 2</t>
  </si>
  <si>
    <t>Lys&gt;Asn in Amon_CT</t>
  </si>
  <si>
    <t>Glu&gt;Gln</t>
  </si>
  <si>
    <t>Phe&gt;Ile</t>
  </si>
  <si>
    <t>Ile&gt;Met in Amon_DK, Met&gt;Ile</t>
  </si>
  <si>
    <t>Phe&gt;Leu, Asn&gt;Lys, Lys&gt;Asn in Amon_BW, Glu&gt;Asp, Gly&gt;Glu in Amon_GL</t>
  </si>
  <si>
    <t>Tyr&gt;Ser</t>
  </si>
  <si>
    <t>Gln&gt;Lys in Amon_CT</t>
  </si>
  <si>
    <t>rRNA</t>
  </si>
  <si>
    <t>exon 2</t>
  </si>
  <si>
    <t xml:space="preserve">rps14-trnfM-CAU </t>
  </si>
  <si>
    <t xml:space="preserve">rps14 </t>
  </si>
  <si>
    <t xml:space="preserve">pafI </t>
  </si>
  <si>
    <t xml:space="preserve">pafI-trnS-GGA </t>
  </si>
  <si>
    <t xml:space="preserve">trnS-GGA-rps4 </t>
  </si>
  <si>
    <t xml:space="preserve">trnT-UGU-trnL-UAA </t>
  </si>
  <si>
    <t xml:space="preserve">trnL-UAA </t>
  </si>
  <si>
    <t xml:space="preserve">trnL-UAA-trnF-GAA </t>
  </si>
  <si>
    <t xml:space="preserve">ndhC-ndhK </t>
  </si>
  <si>
    <t xml:space="preserve">atpB </t>
  </si>
  <si>
    <t xml:space="preserve">atpB-rbcL </t>
  </si>
  <si>
    <t xml:space="preserve">rbcL </t>
  </si>
  <si>
    <t xml:space="preserve">rbcL-accD </t>
  </si>
  <si>
    <t xml:space="preserve">accD-psaI </t>
  </si>
  <si>
    <t xml:space="preserve">psaI-pafII </t>
  </si>
  <si>
    <t xml:space="preserve">pafII-cemA </t>
  </si>
  <si>
    <t xml:space="preserve">petA-psbI </t>
  </si>
  <si>
    <t xml:space="preserve">rps18-rpl20 </t>
  </si>
  <si>
    <t xml:space="preserve">psbB-psbT </t>
  </si>
  <si>
    <t xml:space="preserve">petB </t>
  </si>
  <si>
    <t xml:space="preserve">rpoA </t>
  </si>
  <si>
    <t xml:space="preserve">rps11 </t>
  </si>
  <si>
    <t xml:space="preserve">infA </t>
  </si>
  <si>
    <t xml:space="preserve">rpl14 </t>
  </si>
  <si>
    <t xml:space="preserve">rpl22 </t>
  </si>
  <si>
    <t xml:space="preserve">rrn16 </t>
  </si>
  <si>
    <t xml:space="preserve">trnA-UGC </t>
  </si>
  <si>
    <t xml:space="preserve">ycf1 </t>
  </si>
  <si>
    <t xml:space="preserve">ycf1-rps15 </t>
  </si>
  <si>
    <t xml:space="preserve">ndhA </t>
  </si>
  <si>
    <t xml:space="preserve">ndhI </t>
  </si>
  <si>
    <t xml:space="preserve">ndhI-ndhG </t>
  </si>
  <si>
    <t xml:space="preserve">psaC-ndhD </t>
  </si>
  <si>
    <t xml:space="preserve">ndhD </t>
  </si>
  <si>
    <t xml:space="preserve">ccsA </t>
  </si>
  <si>
    <t xml:space="preserve">rpl32-trnL-UAG </t>
  </si>
  <si>
    <t xml:space="preserve">rpl32-ndhF </t>
  </si>
  <si>
    <t xml:space="preserve">ndhF </t>
  </si>
  <si>
    <r>
      <t>Regions with SNPs within</t>
    </r>
    <r>
      <rPr>
        <i/>
        <sz val="14"/>
        <color theme="1"/>
        <rFont val="Calibri"/>
        <family val="2"/>
        <scheme val="minor"/>
      </rPr>
      <t xml:space="preserve"> A. montana</t>
    </r>
  </si>
  <si>
    <t>Length*</t>
  </si>
  <si>
    <t>Coding***</t>
  </si>
  <si>
    <r>
      <t xml:space="preserve">** derived in </t>
    </r>
    <r>
      <rPr>
        <i/>
        <sz val="12"/>
        <color theme="1"/>
        <rFont val="Calibri"/>
        <family val="2"/>
        <scheme val="minor"/>
      </rPr>
      <t>A. montana</t>
    </r>
  </si>
  <si>
    <t>* in Amon_BB</t>
  </si>
  <si>
    <t>trnQ-UUU</t>
  </si>
  <si>
    <t>trnY-GUA-rpoB</t>
  </si>
  <si>
    <t>trnG-UCC-trnR-UCU</t>
  </si>
  <si>
    <t>intron, 5' of matK</t>
  </si>
  <si>
    <t>trnS-GCU-trnC-GCA</t>
  </si>
  <si>
    <t>trnG-UCC</t>
  </si>
  <si>
    <t>trnT-GGU-psbD</t>
  </si>
  <si>
    <t>trnT-UGU</t>
  </si>
  <si>
    <r>
      <t xml:space="preserve">*** derived in CN Europe </t>
    </r>
    <r>
      <rPr>
        <i/>
        <sz val="12"/>
        <color theme="1"/>
        <rFont val="Calibri"/>
        <family val="2"/>
        <scheme val="minor"/>
      </rPr>
      <t>A. montana,</t>
    </r>
    <r>
      <rPr>
        <sz val="12"/>
        <color theme="1"/>
        <rFont val="Calibri"/>
        <family val="2"/>
        <scheme val="minor"/>
      </rPr>
      <t xml:space="preserve"> unless specified</t>
    </r>
  </si>
  <si>
    <t xml:space="preserve">% </t>
  </si>
  <si>
    <t>Part</t>
  </si>
  <si>
    <t>LSC</t>
  </si>
  <si>
    <t>IR</t>
  </si>
  <si>
    <t>SSC</t>
  </si>
  <si>
    <t>IR + SSC</t>
  </si>
  <si>
    <r>
      <t xml:space="preserve">Regions with SNPs characteristic for </t>
    </r>
    <r>
      <rPr>
        <i/>
        <sz val="14"/>
        <color theme="1"/>
        <rFont val="Calibri"/>
        <family val="2"/>
        <scheme val="minor"/>
      </rPr>
      <t>A. montana</t>
    </r>
  </si>
  <si>
    <t>Name</t>
  </si>
  <si>
    <t>Minimum</t>
  </si>
  <si>
    <t>Maximum</t>
  </si>
  <si>
    <t>Length</t>
  </si>
  <si>
    <t>Coverage</t>
  </si>
  <si>
    <t>Polymorphism Type</t>
  </si>
  <si>
    <t>Variant Frequency</t>
  </si>
  <si>
    <t>Variant Raw Frequency</t>
  </si>
  <si>
    <t>Track Name</t>
  </si>
  <si>
    <t>T/-</t>
  </si>
  <si>
    <t>Indel</t>
  </si>
  <si>
    <t>94.1%/5.9%</t>
  </si>
  <si>
    <t>Intraspecific Variants</t>
  </si>
  <si>
    <t>A/-</t>
  </si>
  <si>
    <t>-/T</t>
  </si>
  <si>
    <t>-/A</t>
  </si>
  <si>
    <t>G/A</t>
  </si>
  <si>
    <t>SNP</t>
  </si>
  <si>
    <t>88.2%/11.8%</t>
  </si>
  <si>
    <t>-/G</t>
  </si>
  <si>
    <t>G/T</t>
  </si>
  <si>
    <t>G/-</t>
  </si>
  <si>
    <t>C/-</t>
  </si>
  <si>
    <t>C/G</t>
  </si>
  <si>
    <t>C/A</t>
  </si>
  <si>
    <t>-/C</t>
  </si>
  <si>
    <t>T/C</t>
  </si>
  <si>
    <t>C/T</t>
  </si>
  <si>
    <t>A/C</t>
  </si>
  <si>
    <t>C/A/-</t>
  </si>
  <si>
    <t>88.2%/5.9%/5.9%</t>
  </si>
  <si>
    <t>T/A/-</t>
  </si>
  <si>
    <t>82.4%/17.6%</t>
  </si>
  <si>
    <t>Insertion</t>
  </si>
  <si>
    <t>Variants: Amon_CT.backmapping.sorted - Amon_CT</t>
  </si>
  <si>
    <t>Variants: Amon_MV.backmapping.sorted - Amon_MV</t>
  </si>
  <si>
    <t>T/A</t>
  </si>
  <si>
    <t>76.5%/23.5%</t>
  </si>
  <si>
    <t>T/G</t>
  </si>
  <si>
    <t>Variants: Amon_GL-Y2.backmapping.sorted - Amon_GL-Y2</t>
  </si>
  <si>
    <t>Variants: Amon_DK.backmapping.sorted - Amon_DK</t>
  </si>
  <si>
    <t>Variants: Amon_CH.backmapping.sorted - Amon_CH</t>
  </si>
  <si>
    <t>70.6%/29.4%</t>
  </si>
  <si>
    <t>A/T</t>
  </si>
  <si>
    <t>A/G</t>
  </si>
  <si>
    <t>G/C</t>
  </si>
  <si>
    <t>A/T/-</t>
  </si>
  <si>
    <t>70.6%/17.6%/11.8%</t>
  </si>
  <si>
    <t>Variants: Amon_GL-Y1.backmapping.sorted - Amon_GL-Y1</t>
  </si>
  <si>
    <t>Variants: Amon_BB-d.backmapping.sorted - Amon_BB-d</t>
  </si>
  <si>
    <t>A</t>
  </si>
  <si>
    <t>SNP (transversion)</t>
  </si>
  <si>
    <t>TT</t>
  </si>
  <si>
    <t>64.7%/35.3%</t>
  </si>
  <si>
    <t>T</t>
  </si>
  <si>
    <t>58.8%/41.2%</t>
  </si>
  <si>
    <t>Variants: Amon_BW.backmapping.sorted - Amon_BW</t>
  </si>
  <si>
    <t>52.9%/47.1%</t>
  </si>
  <si>
    <t>SNP (transition)</t>
  </si>
  <si>
    <t>AA</t>
  </si>
  <si>
    <t>-/A/T</t>
  </si>
  <si>
    <t>47.1%/41.2%/11.8%</t>
  </si>
  <si>
    <t>TA</t>
  </si>
  <si>
    <t>C</t>
  </si>
  <si>
    <t>G</t>
  </si>
  <si>
    <t>Variants: Amon_AG.backmapping.sorted - Amon_AG</t>
  </si>
  <si>
    <t>Deletion (tandem repeat)</t>
  </si>
  <si>
    <t>AT</t>
  </si>
  <si>
    <t>Insertion (tandem repeat)</t>
  </si>
  <si>
    <t>GT</t>
  </si>
  <si>
    <t>152 -&gt; 155</t>
  </si>
  <si>
    <t>Substitution</t>
  </si>
  <si>
    <t>10.3% -&gt; 10.5%</t>
  </si>
  <si>
    <t>TCG</t>
  </si>
  <si>
    <t>Deletion</t>
  </si>
  <si>
    <t>125 -&gt; 127</t>
  </si>
  <si>
    <t>9.4% -&gt; 9.6%</t>
  </si>
  <si>
    <t>TTT</t>
  </si>
  <si>
    <t>129 -&gt; 140</t>
  </si>
  <si>
    <t>12 -&gt; 13</t>
  </si>
  <si>
    <t>457 -&gt; 459</t>
  </si>
  <si>
    <t>154 -&gt; 156</t>
  </si>
  <si>
    <t>9.0% -&gt; 9.1%</t>
  </si>
  <si>
    <t>525 -&gt; 531</t>
  </si>
  <si>
    <t>8.3% -&gt; 8.9%</t>
  </si>
  <si>
    <t>44 -&gt; 47</t>
  </si>
  <si>
    <t>124 -&gt; 126</t>
  </si>
  <si>
    <t>7.9% -&gt; 8.1%</t>
  </si>
  <si>
    <t>TC</t>
  </si>
  <si>
    <t>115 -&gt; 116</t>
  </si>
  <si>
    <t>6.0% -&gt; 6.1%</t>
  </si>
  <si>
    <t>TGA</t>
  </si>
  <si>
    <t>118 -&gt; 119</t>
  </si>
  <si>
    <t>184 -&gt; 187</t>
  </si>
  <si>
    <t>4.8% -&gt; 4.9%</t>
  </si>
  <si>
    <t>AGTAA</t>
  </si>
  <si>
    <t>3578 -&gt; 3604</t>
  </si>
  <si>
    <t>4.5% -&gt; 4.9%</t>
  </si>
  <si>
    <t>163 -&gt; 176</t>
  </si>
  <si>
    <t>177 -&gt; 178</t>
  </si>
  <si>
    <t>3664 -&gt; 3692</t>
  </si>
  <si>
    <t>4.4% -&gt; 4.7%</t>
  </si>
  <si>
    <t>161 -&gt; 175</t>
  </si>
  <si>
    <t>136 -&gt; 137</t>
  </si>
  <si>
    <t>TGC</t>
  </si>
  <si>
    <t>243 -&gt; 252</t>
  </si>
  <si>
    <t>2.8% -&gt; 2.9%</t>
  </si>
  <si>
    <t>CA</t>
  </si>
  <si>
    <t>185 -&gt; 186</t>
  </si>
  <si>
    <t>153 -&gt; 155</t>
  </si>
  <si>
    <t>2441 -&gt; 2443</t>
  </si>
  <si>
    <t>2.3% -&gt; 2.5%</t>
  </si>
  <si>
    <t>55 -&gt; 62</t>
  </si>
  <si>
    <t>258 -&gt; 259</t>
  </si>
  <si>
    <t>AAA</t>
  </si>
  <si>
    <t>513 -&gt; 520</t>
  </si>
  <si>
    <t>CG</t>
  </si>
  <si>
    <t>TAA</t>
  </si>
  <si>
    <t>301 -&gt; 303</t>
  </si>
  <si>
    <t>GTTC</t>
  </si>
  <si>
    <t>392 -&gt; 395</t>
  </si>
  <si>
    <t>16/1</t>
  </si>
  <si>
    <t>15/2</t>
  </si>
  <si>
    <t>15/1/1</t>
  </si>
  <si>
    <t>14/3</t>
  </si>
  <si>
    <t>15</t>
  </si>
  <si>
    <t>13/4</t>
  </si>
  <si>
    <t>27</t>
  </si>
  <si>
    <t>12/5</t>
  </si>
  <si>
    <t>12/3/2</t>
  </si>
  <si>
    <t>10</t>
  </si>
  <si>
    <t>12</t>
  </si>
  <si>
    <t>11/6</t>
  </si>
  <si>
    <t>20</t>
  </si>
  <si>
    <t>23</t>
  </si>
  <si>
    <t>10/7</t>
  </si>
  <si>
    <t>21</t>
  </si>
  <si>
    <t>11</t>
  </si>
  <si>
    <t>24</t>
  </si>
  <si>
    <t>16</t>
  </si>
  <si>
    <t>18</t>
  </si>
  <si>
    <t>9/8</t>
  </si>
  <si>
    <t>19</t>
  </si>
  <si>
    <t>8</t>
  </si>
  <si>
    <t>17</t>
  </si>
  <si>
    <t>9</t>
  </si>
  <si>
    <t>8/7/2</t>
  </si>
  <si>
    <t>285</t>
  </si>
  <si>
    <t>257</t>
  </si>
  <si>
    <t>14</t>
  </si>
  <si>
    <t>13</t>
  </si>
  <si>
    <t>134</t>
  </si>
  <si>
    <t>137</t>
  </si>
  <si>
    <t>28.6%</t>
  </si>
  <si>
    <t>28</t>
  </si>
  <si>
    <t>27.0%</t>
  </si>
  <si>
    <t>26.0%</t>
  </si>
  <si>
    <t>65</t>
  </si>
  <si>
    <t>24.5%</t>
  </si>
  <si>
    <t>36</t>
  </si>
  <si>
    <t>24.4%</t>
  </si>
  <si>
    <t>39</t>
  </si>
  <si>
    <t>24.0%</t>
  </si>
  <si>
    <t>23.8%</t>
  </si>
  <si>
    <t>23.6%</t>
  </si>
  <si>
    <t>29</t>
  </si>
  <si>
    <t>23.3%</t>
  </si>
  <si>
    <t>40</t>
  </si>
  <si>
    <t>23.2%</t>
  </si>
  <si>
    <t>44</t>
  </si>
  <si>
    <t>23.0%</t>
  </si>
  <si>
    <t>22.8%</t>
  </si>
  <si>
    <t>22.5%</t>
  </si>
  <si>
    <t>34</t>
  </si>
  <si>
    <t>22.2%</t>
  </si>
  <si>
    <t>37</t>
  </si>
  <si>
    <t>35</t>
  </si>
  <si>
    <t>22.1%</t>
  </si>
  <si>
    <t>21.7%</t>
  </si>
  <si>
    <t>21.6%</t>
  </si>
  <si>
    <t>22</t>
  </si>
  <si>
    <t>21.5%</t>
  </si>
  <si>
    <t>20.8%</t>
  </si>
  <si>
    <t>5</t>
  </si>
  <si>
    <t>6</t>
  </si>
  <si>
    <t>20.6%</t>
  </si>
  <si>
    <t>26</t>
  </si>
  <si>
    <t>20.4%</t>
  </si>
  <si>
    <t>20.3%</t>
  </si>
  <si>
    <t>25</t>
  </si>
  <si>
    <t>20.0%</t>
  </si>
  <si>
    <t>19.9%</t>
  </si>
  <si>
    <t>108</t>
  </si>
  <si>
    <t>19.8%</t>
  </si>
  <si>
    <t>19.6%</t>
  </si>
  <si>
    <t>19.5%</t>
  </si>
  <si>
    <t>18.9%</t>
  </si>
  <si>
    <t>18.8%</t>
  </si>
  <si>
    <t>18.7%</t>
  </si>
  <si>
    <t>18.6%</t>
  </si>
  <si>
    <t>18.5%</t>
  </si>
  <si>
    <t>18.4%</t>
  </si>
  <si>
    <t>30</t>
  </si>
  <si>
    <t>18.3%</t>
  </si>
  <si>
    <t>18.0%</t>
  </si>
  <si>
    <t>17.9%</t>
  </si>
  <si>
    <t>42</t>
  </si>
  <si>
    <t>17.8%</t>
  </si>
  <si>
    <t>17.3%</t>
  </si>
  <si>
    <t>17.1%</t>
  </si>
  <si>
    <t>41</t>
  </si>
  <si>
    <t>16.9%</t>
  </si>
  <si>
    <t>43</t>
  </si>
  <si>
    <t>16.8%</t>
  </si>
  <si>
    <t>16.5%</t>
  </si>
  <si>
    <t>16.4%</t>
  </si>
  <si>
    <t>16.3%</t>
  </si>
  <si>
    <t>16.2%</t>
  </si>
  <si>
    <t>75</t>
  </si>
  <si>
    <t>99</t>
  </si>
  <si>
    <t>16.0%</t>
  </si>
  <si>
    <t>72</t>
  </si>
  <si>
    <t>15.9%</t>
  </si>
  <si>
    <t>15.8%</t>
  </si>
  <si>
    <t>15.7%</t>
  </si>
  <si>
    <t>15.6%</t>
  </si>
  <si>
    <t>15.5%</t>
  </si>
  <si>
    <t>33</t>
  </si>
  <si>
    <t>15.4%</t>
  </si>
  <si>
    <t>15.2%</t>
  </si>
  <si>
    <t>15.1%</t>
  </si>
  <si>
    <t>15.0%</t>
  </si>
  <si>
    <t>14.8%</t>
  </si>
  <si>
    <t>14.7%</t>
  </si>
  <si>
    <t>14.6%</t>
  </si>
  <si>
    <t>14.5%</t>
  </si>
  <si>
    <t>14.4%</t>
  </si>
  <si>
    <t>14.3%</t>
  </si>
  <si>
    <t>7</t>
  </si>
  <si>
    <t>14.2%</t>
  </si>
  <si>
    <t>38</t>
  </si>
  <si>
    <t>14.1%</t>
  </si>
  <si>
    <t>14.0%</t>
  </si>
  <si>
    <t>13.9%</t>
  </si>
  <si>
    <t>13.8%</t>
  </si>
  <si>
    <t>13.7%</t>
  </si>
  <si>
    <t>13.6%</t>
  </si>
  <si>
    <t>13.5%</t>
  </si>
  <si>
    <t>13.4%</t>
  </si>
  <si>
    <t>92</t>
  </si>
  <si>
    <t>13.3%</t>
  </si>
  <si>
    <t>13.2%</t>
  </si>
  <si>
    <t>67</t>
  </si>
  <si>
    <t>13.1%</t>
  </si>
  <si>
    <t>13.0%</t>
  </si>
  <si>
    <t>12.9%</t>
  </si>
  <si>
    <t>12.8%</t>
  </si>
  <si>
    <t>12.7%</t>
  </si>
  <si>
    <t>12.6%</t>
  </si>
  <si>
    <t>12.5%</t>
  </si>
  <si>
    <t>50</t>
  </si>
  <si>
    <t>12.4%</t>
  </si>
  <si>
    <t>12.3%</t>
  </si>
  <si>
    <t>12.2%</t>
  </si>
  <si>
    <t>272</t>
  </si>
  <si>
    <t>12.1%</t>
  </si>
  <si>
    <t>12.0%</t>
  </si>
  <si>
    <t>11.9%</t>
  </si>
  <si>
    <t>11.8%</t>
  </si>
  <si>
    <t>11.7%</t>
  </si>
  <si>
    <t>64</t>
  </si>
  <si>
    <t>11.6%</t>
  </si>
  <si>
    <t>11.5%</t>
  </si>
  <si>
    <t>96</t>
  </si>
  <si>
    <t>11.4%</t>
  </si>
  <si>
    <t>4</t>
  </si>
  <si>
    <t>11.3%</t>
  </si>
  <si>
    <t>11.2%</t>
  </si>
  <si>
    <t>270</t>
  </si>
  <si>
    <t>11.1%</t>
  </si>
  <si>
    <t>11.0%</t>
  </si>
  <si>
    <t>10.9%</t>
  </si>
  <si>
    <t>10.8%</t>
  </si>
  <si>
    <t>264</t>
  </si>
  <si>
    <t>447</t>
  </si>
  <si>
    <t>10.7%</t>
  </si>
  <si>
    <t>10.6%</t>
  </si>
  <si>
    <t>46</t>
  </si>
  <si>
    <t>10.5%</t>
  </si>
  <si>
    <t>432</t>
  </si>
  <si>
    <t>10.4%</t>
  </si>
  <si>
    <t>375</t>
  </si>
  <si>
    <t>10.3%</t>
  </si>
  <si>
    <t>383</t>
  </si>
  <si>
    <t>10.2%</t>
  </si>
  <si>
    <t>10.1%</t>
  </si>
  <si>
    <t>10.0%</t>
  </si>
  <si>
    <t>9.9%</t>
  </si>
  <si>
    <t>60</t>
  </si>
  <si>
    <t>9.8%</t>
  </si>
  <si>
    <t>57</t>
  </si>
  <si>
    <t>58</t>
  </si>
  <si>
    <t>9.7%</t>
  </si>
  <si>
    <t>9.6%</t>
  </si>
  <si>
    <t>9.5%</t>
  </si>
  <si>
    <t>9.4%</t>
  </si>
  <si>
    <t>9.3%</t>
  </si>
  <si>
    <t>53</t>
  </si>
  <si>
    <t>9.2%</t>
  </si>
  <si>
    <t>9.1%</t>
  </si>
  <si>
    <t>9.0%</t>
  </si>
  <si>
    <t>8.9%</t>
  </si>
  <si>
    <t>55</t>
  </si>
  <si>
    <t>8.8%</t>
  </si>
  <si>
    <t>8.7%</t>
  </si>
  <si>
    <t>8.6%</t>
  </si>
  <si>
    <t>206</t>
  </si>
  <si>
    <t>3</t>
  </si>
  <si>
    <t>8.5%</t>
  </si>
  <si>
    <t>8.4%</t>
  </si>
  <si>
    <t>187</t>
  </si>
  <si>
    <t>8.3%</t>
  </si>
  <si>
    <t>8.2%</t>
  </si>
  <si>
    <t>8.1%</t>
  </si>
  <si>
    <t>8.0%</t>
  </si>
  <si>
    <t>7.9%</t>
  </si>
  <si>
    <t>7.8%</t>
  </si>
  <si>
    <t>45</t>
  </si>
  <si>
    <t>7.7%</t>
  </si>
  <si>
    <t>7.6%</t>
  </si>
  <si>
    <t>7.5%</t>
  </si>
  <si>
    <t>7.4%</t>
  </si>
  <si>
    <t>7.3%</t>
  </si>
  <si>
    <t>173</t>
  </si>
  <si>
    <t>7.2%</t>
  </si>
  <si>
    <t>7.1%</t>
  </si>
  <si>
    <t>7.0%</t>
  </si>
  <si>
    <t>6.9%</t>
  </si>
  <si>
    <t>31</t>
  </si>
  <si>
    <t>6.8%</t>
  </si>
  <si>
    <t>6.7%</t>
  </si>
  <si>
    <t>6.6%</t>
  </si>
  <si>
    <t>6.5%</t>
  </si>
  <si>
    <t>291</t>
  </si>
  <si>
    <t>6.4%</t>
  </si>
  <si>
    <t>6.3%</t>
  </si>
  <si>
    <t>6.2%</t>
  </si>
  <si>
    <t>139</t>
  </si>
  <si>
    <t>6.1%</t>
  </si>
  <si>
    <t>128</t>
  </si>
  <si>
    <t>146</t>
  </si>
  <si>
    <t>207</t>
  </si>
  <si>
    <t>6.0%</t>
  </si>
  <si>
    <t>143</t>
  </si>
  <si>
    <t>5.9%</t>
  </si>
  <si>
    <t>200</t>
  </si>
  <si>
    <t>5.8%</t>
  </si>
  <si>
    <t>142</t>
  </si>
  <si>
    <t>260</t>
  </si>
  <si>
    <t>5.7%</t>
  </si>
  <si>
    <t>5.6%</t>
  </si>
  <si>
    <t>5.5%</t>
  </si>
  <si>
    <t>5.4%</t>
  </si>
  <si>
    <t>5.3%</t>
  </si>
  <si>
    <t>5.2%</t>
  </si>
  <si>
    <t>129</t>
  </si>
  <si>
    <t>5.1%</t>
  </si>
  <si>
    <t>126</t>
  </si>
  <si>
    <t>5.0%</t>
  </si>
  <si>
    <t>4.9%</t>
  </si>
  <si>
    <t>4.8%</t>
  </si>
  <si>
    <t>4.7%</t>
  </si>
  <si>
    <t>116</t>
  </si>
  <si>
    <t>112</t>
  </si>
  <si>
    <t>4.6%</t>
  </si>
  <si>
    <t>95</t>
  </si>
  <si>
    <t>104</t>
  </si>
  <si>
    <t>4.5%</t>
  </si>
  <si>
    <t>106</t>
  </si>
  <si>
    <t>4.4%</t>
  </si>
  <si>
    <t>100</t>
  </si>
  <si>
    <t>4.3%</t>
  </si>
  <si>
    <t>4.2%</t>
  </si>
  <si>
    <t>102</t>
  </si>
  <si>
    <t>4.1%</t>
  </si>
  <si>
    <t>4.0%</t>
  </si>
  <si>
    <t>3.9%</t>
  </si>
  <si>
    <t>88</t>
  </si>
  <si>
    <t>80</t>
  </si>
  <si>
    <t>140</t>
  </si>
  <si>
    <t>3.8%</t>
  </si>
  <si>
    <t>3.7%</t>
  </si>
  <si>
    <t>103</t>
  </si>
  <si>
    <t>82</t>
  </si>
  <si>
    <t>123</t>
  </si>
  <si>
    <t>3.6%</t>
  </si>
  <si>
    <t>90</t>
  </si>
  <si>
    <t>3.5%</t>
  </si>
  <si>
    <t>127</t>
  </si>
  <si>
    <t>3.4%</t>
  </si>
  <si>
    <t>3.3%</t>
  </si>
  <si>
    <t>87</t>
  </si>
  <si>
    <t>111</t>
  </si>
  <si>
    <t>3.2%</t>
  </si>
  <si>
    <t>74</t>
  </si>
  <si>
    <t>73</t>
  </si>
  <si>
    <t>78</t>
  </si>
  <si>
    <t>107</t>
  </si>
  <si>
    <t>3.1%</t>
  </si>
  <si>
    <t>76</t>
  </si>
  <si>
    <t>70</t>
  </si>
  <si>
    <t>68</t>
  </si>
  <si>
    <t>3.0%</t>
  </si>
  <si>
    <t>69</t>
  </si>
  <si>
    <t>62</t>
  </si>
  <si>
    <t>2.9%</t>
  </si>
  <si>
    <t>91</t>
  </si>
  <si>
    <t>2.8%</t>
  </si>
  <si>
    <t>86</t>
  </si>
  <si>
    <t>2.7%</t>
  </si>
  <si>
    <t>63</t>
  </si>
  <si>
    <t>89</t>
  </si>
  <si>
    <t>2.6%</t>
  </si>
  <si>
    <t>2.5%</t>
  </si>
  <si>
    <t>81</t>
  </si>
  <si>
    <t>2.4%</t>
  </si>
  <si>
    <t>54</t>
  </si>
  <si>
    <t>2.3%</t>
  </si>
  <si>
    <t>56</t>
  </si>
  <si>
    <t>2.2%</t>
  </si>
  <si>
    <t>2.1%</t>
  </si>
  <si>
    <t>47</t>
  </si>
  <si>
    <t>66</t>
  </si>
  <si>
    <t>71</t>
  </si>
  <si>
    <t>2.0%</t>
  </si>
  <si>
    <t>1.9%</t>
  </si>
  <si>
    <t>77</t>
  </si>
  <si>
    <t>1.8%</t>
  </si>
  <si>
    <t>61</t>
  </si>
  <si>
    <t>1.7%</t>
  </si>
  <si>
    <t>1.6%</t>
  </si>
  <si>
    <t>49</t>
  </si>
  <si>
    <t>52</t>
  </si>
  <si>
    <t>51</t>
  </si>
  <si>
    <t>1.5%</t>
  </si>
  <si>
    <t>48</t>
  </si>
  <si>
    <t>1.4%</t>
  </si>
  <si>
    <t>32</t>
  </si>
  <si>
    <t>1.3%</t>
  </si>
  <si>
    <t>1.2%</t>
  </si>
  <si>
    <t>1.1%</t>
  </si>
  <si>
    <t>1.0%</t>
  </si>
  <si>
    <t>Internal Polymorphism</t>
  </si>
  <si>
    <t>Amon_GL:1269</t>
  </si>
  <si>
    <t>Amon_CH:2288, Amon_DK, Amon_MV, Amon_BW</t>
  </si>
  <si>
    <t>Amon_CT:2652</t>
  </si>
  <si>
    <t>polyA</t>
  </si>
  <si>
    <t>long Indel</t>
  </si>
  <si>
    <t>Inversion</t>
  </si>
  <si>
    <t>short Indel</t>
  </si>
  <si>
    <t>Amon_BB-d:21619, Amon_BW:21623</t>
  </si>
  <si>
    <t>Amon_GL-Y1:21679</t>
  </si>
  <si>
    <t>Amon_BW:26024</t>
  </si>
  <si>
    <t>Amon_CT:26137</t>
  </si>
  <si>
    <t>Amon_DK:30819, Amon_MV:30820, Amon_BW:30824</t>
  </si>
  <si>
    <t>rps14</t>
  </si>
  <si>
    <t>Amon_CT:36559, Amon_GL-Y1:36564, Amon_GL-Y2:36564</t>
  </si>
  <si>
    <t>Amon_CT:45351</t>
  </si>
  <si>
    <t>Amon_BB-d:46418</t>
  </si>
  <si>
    <t>Amon_GL-Y1:47243, Amon_GL-Y2:47244</t>
  </si>
  <si>
    <t>Amon_GL-Y1:47778, Amon_GL-Y2:47778</t>
  </si>
  <si>
    <t>Amon_DK:49605, Amon_BB-d:49605, Amon_BW:49609</t>
  </si>
  <si>
    <t>Amon_GL-Y1:54134, Amon_GL-Y2:54134</t>
  </si>
  <si>
    <t>Amon_BB-d:54500, Amon_BW:54505, Amon_CH:54499</t>
  </si>
  <si>
    <t>Amon_MV:54623, Amon_BW:54626</t>
  </si>
  <si>
    <t>Amon_GL-Y1:56712, Amon_GL-Y2:56712</t>
  </si>
  <si>
    <t>Amon_GL-Y1:59012</t>
  </si>
  <si>
    <t>Amon_GL-Y1:59245, Amon_GL-Y2:59245</t>
  </si>
  <si>
    <t>Amon_CT:62816</t>
  </si>
  <si>
    <t>SSR</t>
  </si>
  <si>
    <t>Amon_GL-Y2:73632</t>
  </si>
  <si>
    <t>psbT</t>
  </si>
  <si>
    <t>Amon_GL-Y2:74654</t>
  </si>
  <si>
    <t>rpoA</t>
  </si>
  <si>
    <t>Amon_MV:77932, Amon_BW:77936</t>
  </si>
  <si>
    <t>rps11</t>
  </si>
  <si>
    <t>Amon_GL-Y1:79021, Amon_GL-Y2:79021</t>
  </si>
  <si>
    <t>infA</t>
  </si>
  <si>
    <t>Amon_DK:79704, Amon_MV:79705, Amon_BB-d:79709, Amon_BW:79709, Amon_CH:79702</t>
  </si>
  <si>
    <t>rpl14</t>
  </si>
  <si>
    <t>rpl22</t>
  </si>
  <si>
    <t>Amon_DK:83294</t>
  </si>
  <si>
    <t>Amon_AG:83479, Amon_DK:83480, Amon_BW:83485</t>
  </si>
  <si>
    <t>(IR)</t>
  </si>
  <si>
    <t>(IR) ycf1</t>
  </si>
  <si>
    <t>Amon_GL-Y1:108704, Amon_GL-Y2:108704</t>
  </si>
  <si>
    <t>ycf1</t>
  </si>
  <si>
    <t>Amon_BW:109600</t>
  </si>
  <si>
    <t>Amon_GL-Y2:112154</t>
  </si>
  <si>
    <t>Amon_GL-Y1:112750, Amon_GL-Y2:112750</t>
  </si>
  <si>
    <t>Amon_AG:113005, Amon_DK:113006, Amon_MV:113007, Amon_BB-d:113011, Amon_BW:113011</t>
  </si>
  <si>
    <t>ndhA</t>
  </si>
  <si>
    <t>Amon_AG:117338, Amon_MV:117340, Amon_BW:117344, Amon_CH:117337</t>
  </si>
  <si>
    <t>ndhI</t>
  </si>
  <si>
    <t>Amon_MV:117974, Amon_BW:117978</t>
  </si>
  <si>
    <t>Amon_MV:118120, Amon_BW:118124</t>
  </si>
  <si>
    <t>Amon_BW:118146</t>
  </si>
  <si>
    <t>Amon_MV:118206, Amon_BW:118210</t>
  </si>
  <si>
    <t>Amon_GL-Y1:118133, Amon_GL-Y2:118133</t>
  </si>
  <si>
    <t>Amon_GL-Y2:119853</t>
  </si>
  <si>
    <t>Amon_DK:120175 -!- Amon_GL-Y1:120082, Amon_GL-Y2:120082</t>
  </si>
  <si>
    <t>Amon_BB-d:124613</t>
  </si>
  <si>
    <t>Amon_CT:126147</t>
  </si>
  <si>
    <t>Site</t>
  </si>
  <si>
    <t>Amon_AG:14359, Amon_BB-d:14359, Amon_BW:14363</t>
  </si>
  <si>
    <t>Amon_GL-Y1:1269, Amon_GL-Y2:1269</t>
  </si>
  <si>
    <t>trnK</t>
  </si>
  <si>
    <t>Group-specific</t>
  </si>
  <si>
    <t xml:space="preserve">(IR) rrn16 </t>
  </si>
  <si>
    <t xml:space="preserve">(IR) trnA-UGC </t>
  </si>
  <si>
    <t>Major</t>
  </si>
  <si>
    <t>Minor</t>
  </si>
  <si>
    <t>GroupInternal</t>
  </si>
  <si>
    <t>TransitionTransversion</t>
  </si>
  <si>
    <t>CodingChange</t>
  </si>
  <si>
    <t>Thr&gt;Pro</t>
  </si>
  <si>
    <t>Glu&gt;Asp</t>
  </si>
  <si>
    <t>Lys&gt;Asn</t>
  </si>
  <si>
    <t>Ile&gt;Met</t>
  </si>
  <si>
    <t>Met&gt;Ile</t>
  </si>
  <si>
    <t>Gln&gt;Lys</t>
  </si>
  <si>
    <t>Phe&gt;Leu</t>
  </si>
  <si>
    <t>Alanine</t>
  </si>
  <si>
    <t>Ala</t>
  </si>
  <si>
    <t>Aliphatic</t>
  </si>
  <si>
    <t>Nonpolar</t>
  </si>
  <si>
    <t>Neutral</t>
  </si>
  <si>
    <t>GCN</t>
  </si>
  <si>
    <t>Arginine</t>
  </si>
  <si>
    <t>Arg</t>
  </si>
  <si>
    <t>R</t>
  </si>
  <si>
    <t>Fixed cation</t>
  </si>
  <si>
    <t>Basic polar</t>
  </si>
  <si>
    <t>Positive</t>
  </si>
  <si>
    <t>−4.5</t>
  </si>
  <si>
    <t>Asparagine</t>
  </si>
  <si>
    <t>Asn</t>
  </si>
  <si>
    <t>N</t>
  </si>
  <si>
    <t>Amide</t>
  </si>
  <si>
    <t>Polar</t>
  </si>
  <si>
    <t>−3.5</t>
  </si>
  <si>
    <t>AAY</t>
  </si>
  <si>
    <t>Aspartate</t>
  </si>
  <si>
    <t>Asp</t>
  </si>
  <si>
    <t>D</t>
  </si>
  <si>
    <t>Anion</t>
  </si>
  <si>
    <t>Brønsted base</t>
  </si>
  <si>
    <t>Negative</t>
  </si>
  <si>
    <t>GAY</t>
  </si>
  <si>
    <t>Cysteine</t>
  </si>
  <si>
    <t>Cys</t>
  </si>
  <si>
    <t>Thiol</t>
  </si>
  <si>
    <t>Brønsted acid</t>
  </si>
  <si>
    <t>UGY</t>
  </si>
  <si>
    <t>Glutamine</t>
  </si>
  <si>
    <t>Gln</t>
  </si>
  <si>
    <t>Q</t>
  </si>
  <si>
    <t>CAR</t>
  </si>
  <si>
    <t>Glutamate</t>
  </si>
  <si>
    <t>Glu</t>
  </si>
  <si>
    <t>E</t>
  </si>
  <si>
    <t>GAR</t>
  </si>
  <si>
    <t>Glycine</t>
  </si>
  <si>
    <t>Gly</t>
  </si>
  <si>
    <t>−0.4</t>
  </si>
  <si>
    <t>GGN</t>
  </si>
  <si>
    <t>Histidine</t>
  </si>
  <si>
    <t>His</t>
  </si>
  <si>
    <t>H</t>
  </si>
  <si>
    <t>Cationic</t>
  </si>
  <si>
    <t>Brønsted acid and base</t>
  </si>
  <si>
    <t>−3.2</t>
  </si>
  <si>
    <t>CAY</t>
  </si>
  <si>
    <t>Isoleucine</t>
  </si>
  <si>
    <t>Ile</t>
  </si>
  <si>
    <t>I</t>
  </si>
  <si>
    <t>AUH</t>
  </si>
  <si>
    <t>Leucine</t>
  </si>
  <si>
    <t>Leu</t>
  </si>
  <si>
    <t>L</t>
  </si>
  <si>
    <t>Lysine</t>
  </si>
  <si>
    <t>Lys</t>
  </si>
  <si>
    <t>K</t>
  </si>
  <si>
    <t>Cation</t>
  </si>
  <si>
    <t>−3.9</t>
  </si>
  <si>
    <t>AAR</t>
  </si>
  <si>
    <t>Methionine</t>
  </si>
  <si>
    <t>Met</t>
  </si>
  <si>
    <t>M</t>
  </si>
  <si>
    <t>Thioether</t>
  </si>
  <si>
    <t>AUG</t>
  </si>
  <si>
    <t>Phenylalanine</t>
  </si>
  <si>
    <t>Phe</t>
  </si>
  <si>
    <t>F</t>
  </si>
  <si>
    <t>Aromatic</t>
  </si>
  <si>
    <t>UUY</t>
  </si>
  <si>
    <t>Proline</t>
  </si>
  <si>
    <t>Pro</t>
  </si>
  <si>
    <t>P</t>
  </si>
  <si>
    <t>Cyclic</t>
  </si>
  <si>
    <t>−1.6</t>
  </si>
  <si>
    <t>CCN</t>
  </si>
  <si>
    <t>Serine</t>
  </si>
  <si>
    <t>Ser</t>
  </si>
  <si>
    <t>S</t>
  </si>
  <si>
    <t>Hydroxylic</t>
  </si>
  <si>
    <t>−0.8</t>
  </si>
  <si>
    <t>UCN, AGY</t>
  </si>
  <si>
    <t>Threonine</t>
  </si>
  <si>
    <t>Thr</t>
  </si>
  <si>
    <t>−0.7</t>
  </si>
  <si>
    <t>ACN</t>
  </si>
  <si>
    <t>Tryptophan</t>
  </si>
  <si>
    <t>Trp</t>
  </si>
  <si>
    <t>W</t>
  </si>
  <si>
    <t>−0.9</t>
  </si>
  <si>
    <t>UGG</t>
  </si>
  <si>
    <t>Tyrosine</t>
  </si>
  <si>
    <t>Tyr</t>
  </si>
  <si>
    <t>Y</t>
  </si>
  <si>
    <t>−1.3</t>
  </si>
  <si>
    <t>UAY</t>
  </si>
  <si>
    <t>Valine</t>
  </si>
  <si>
    <t>Val</t>
  </si>
  <si>
    <t>V</t>
  </si>
  <si>
    <t>GUN</t>
  </si>
  <si>
    <t>Asn&gt;Lys</t>
  </si>
  <si>
    <t>Gly&gt;Glu</t>
  </si>
  <si>
    <t>K&gt;Q</t>
  </si>
  <si>
    <t>T&gt;P</t>
  </si>
  <si>
    <t>E&gt;D</t>
  </si>
  <si>
    <t>K&gt;N</t>
  </si>
  <si>
    <t>E&gt;Q</t>
  </si>
  <si>
    <t>F&gt;I</t>
  </si>
  <si>
    <t>I&gt;M</t>
  </si>
  <si>
    <t>M&gt;I</t>
  </si>
  <si>
    <t>F&gt;L</t>
  </si>
  <si>
    <t>N&gt;K</t>
  </si>
  <si>
    <t>G&gt;E</t>
  </si>
  <si>
    <t>Y&gt;S</t>
  </si>
  <si>
    <t>https://pmc.ncbi.nlm.nih.gov/articles/PMC6763418/#Fig3</t>
  </si>
  <si>
    <t>all</t>
  </si>
  <si>
    <t>Amon_DK:49566</t>
  </si>
  <si>
    <t>Amon_GL-Y1:47243, Amon_GL-Y2:47243</t>
  </si>
  <si>
    <t>Amon_DK:60957, Amon_BW:60961</t>
  </si>
  <si>
    <t>Amon_DK:60958, Amon_BW:60962</t>
  </si>
  <si>
    <t>Amon_GL-Y1:80652, Amon_GL-Y2:80652 -A!- Amon_AG:80738, Amon_BB-d:80744, Amon_BW:80744</t>
  </si>
  <si>
    <t>Amon_GL-Y2:121677</t>
  </si>
  <si>
    <t>Variant Count</t>
  </si>
  <si>
    <t>Amon Count</t>
  </si>
  <si>
    <t>Class</t>
  </si>
  <si>
    <t>1 letter code</t>
  </si>
  <si>
    <t>3 letter code</t>
  </si>
  <si>
    <t>Chemical polarity</t>
  </si>
  <si>
    <t>Standard genetic coding</t>
  </si>
  <si>
    <t>Abundance in proteins [%]</t>
  </si>
  <si>
    <t>Net charge at pH 7.4</t>
  </si>
  <si>
    <t>Hydropho-bicity index</t>
  </si>
  <si>
    <t>10% Positive</t>
  </si>
  <si>
    <t>90% Neutral</t>
  </si>
  <si>
    <t>Molecular mass [Da]</t>
  </si>
  <si>
    <t>Overview of amino acid properties</t>
  </si>
  <si>
    <t>https://en.wikipedia.org/wiki/Amino_acid</t>
  </si>
  <si>
    <t>Similarity network of amino acid properties</t>
  </si>
  <si>
    <t>Dissimilarity (node distance) between original and alternate amino acid, change polymorphic within single samples or not</t>
  </si>
  <si>
    <t>Changes</t>
  </si>
  <si>
    <t>Average node distances</t>
  </si>
  <si>
    <t>MGR, CGY</t>
  </si>
  <si>
    <t>YUR, CUY</t>
  </si>
  <si>
    <r>
      <t xml:space="preserve">Changes in amino acid properties caused by plastome coding SNPs in </t>
    </r>
    <r>
      <rPr>
        <i/>
        <sz val="16"/>
        <color theme="1"/>
        <rFont val="Calibri"/>
        <family val="2"/>
        <scheme val="minor"/>
      </rPr>
      <t>A. montana</t>
    </r>
  </si>
  <si>
    <r>
      <t xml:space="preserve">Alignment of all </t>
    </r>
    <r>
      <rPr>
        <i/>
        <sz val="16"/>
        <color theme="1"/>
        <rFont val="Calibri (Textkörper)_x0000_"/>
      </rPr>
      <t>Arnica montana</t>
    </r>
    <r>
      <rPr>
        <sz val="16"/>
        <color theme="1"/>
        <rFont val="Calibri"/>
        <family val="2"/>
        <scheme val="minor"/>
      </rPr>
      <t xml:space="preserve"> samples (AM) - all Variants</t>
    </r>
  </si>
  <si>
    <r>
      <t xml:space="preserve">Backmapping data for select </t>
    </r>
    <r>
      <rPr>
        <i/>
        <sz val="16"/>
        <color theme="1"/>
        <rFont val="Calibri"/>
        <family val="2"/>
        <scheme val="minor"/>
      </rPr>
      <t>Arnica montana</t>
    </r>
    <r>
      <rPr>
        <sz val="16"/>
        <color theme="1"/>
        <rFont val="Calibri"/>
        <family val="2"/>
        <scheme val="minor"/>
      </rPr>
      <t xml:space="preserve"> samples - all Variants</t>
    </r>
  </si>
  <si>
    <t>Data_ID</t>
  </si>
  <si>
    <t>Amon_AG</t>
  </si>
  <si>
    <t>Amon_DK</t>
  </si>
  <si>
    <t>Amon_MV</t>
  </si>
  <si>
    <t>Amon_BB</t>
  </si>
  <si>
    <t>Amon_BB-d</t>
  </si>
  <si>
    <t>Amon_BW</t>
  </si>
  <si>
    <t>Amon_CH</t>
  </si>
  <si>
    <t>Amon_CT</t>
  </si>
  <si>
    <t>Amon_GL</t>
  </si>
  <si>
    <t>Amon_GL-d</t>
  </si>
  <si>
    <t>Amon_GL-71</t>
  </si>
  <si>
    <t>Amon_GL-72</t>
  </si>
  <si>
    <t>Amon_GL-73</t>
  </si>
  <si>
    <t>Amon_GL-74</t>
  </si>
  <si>
    <t>Amon_GL-Y1</t>
  </si>
  <si>
    <t>Amon_GL-Y2</t>
  </si>
  <si>
    <t>Aang_FI</t>
  </si>
  <si>
    <t>Agri_AK</t>
  </si>
  <si>
    <t>Ales_AK</t>
  </si>
  <si>
    <t>Auna_AK</t>
  </si>
  <si>
    <t>Ecan_CT</t>
  </si>
  <si>
    <t>Gtul_MX</t>
  </si>
  <si>
    <t>Vcar_CA</t>
  </si>
  <si>
    <t>Assembly</t>
  </si>
  <si>
    <t>Backmapping</t>
  </si>
  <si>
    <t>BackmappingQC</t>
  </si>
  <si>
    <t>CPUs</t>
  </si>
  <si>
    <t>Standardization Annotation</t>
  </si>
  <si>
    <t>Annotation Quality Control</t>
  </si>
  <si>
    <t>Build Reference Annotation Backmapping</t>
  </si>
  <si>
    <t>Backmapping Genome Coverage</t>
  </si>
  <si>
    <t>Backmapping Visualization</t>
  </si>
  <si>
    <t>Annotation Metadata</t>
  </si>
  <si>
    <t>Reads [bp]</t>
  </si>
  <si>
    <t>Pairs [M]</t>
  </si>
  <si>
    <t>Filtered [M]</t>
  </si>
  <si>
    <t>Duplicates [%]</t>
  </si>
  <si>
    <t>150</t>
  </si>
  <si>
    <t>w</t>
  </si>
  <si>
    <t>Reads mapped</t>
  </si>
  <si>
    <t>Mapped [%]</t>
  </si>
  <si>
    <t>Time elapsed</t>
  </si>
  <si>
    <t>Memory [KB]</t>
  </si>
  <si>
    <t>Trim Reads</t>
  </si>
  <si>
    <t>NB: Memory use is usually not recorded for jobs which ran less than 10 seconds.</t>
  </si>
  <si>
    <t>other</t>
  </si>
  <si>
    <t>IB/CNE: amino acid changes associated with the split between Iberian samples and Central and Northern European samples</t>
  </si>
  <si>
    <t>IB/CNE</t>
  </si>
  <si>
    <t>Change</t>
  </si>
  <si>
    <t>Code</t>
  </si>
  <si>
    <t>Node distance</t>
  </si>
  <si>
    <t>ENA reference</t>
  </si>
  <si>
    <t>TransItionTransVersion</t>
  </si>
  <si>
    <t>ERZ26880185</t>
  </si>
  <si>
    <t>ERZ27314310</t>
  </si>
  <si>
    <t>ERZ27314913</t>
  </si>
  <si>
    <t>ERZ27314912</t>
  </si>
  <si>
    <t>ERZ27314911</t>
  </si>
  <si>
    <t>ERZ27314923</t>
  </si>
  <si>
    <t>ERZ27314922</t>
  </si>
  <si>
    <t>ERZ27314921</t>
  </si>
  <si>
    <t>ERZ27314920</t>
  </si>
  <si>
    <t>ERZ27314919</t>
  </si>
  <si>
    <t>ERZ27314918</t>
  </si>
  <si>
    <t>ERZ27314917</t>
  </si>
  <si>
    <t>ERZ27314916</t>
  </si>
  <si>
    <t>ERZ27314915</t>
  </si>
  <si>
    <t>ERZ27314914</t>
  </si>
  <si>
    <t>modified from Wikipedia "Amino acid" [2025/03], based on:</t>
  </si>
  <si>
    <t>Kyte J, Doolittle RF (May 1982). "A simple method for displaying the hydropathic character of a protein". Journal of Molecular Biology. 157 (1): 105–132. doi:10.1016/0022-2836(82)90515-0</t>
  </si>
  <si>
    <t>Freifelder D (1983). Physical Biochemistry (2nd ed.). W. H. Freeman and Company. ISBN 978-0-7167-1315-9</t>
  </si>
  <si>
    <t>Kozlowski LP (January 2017). "Proteome-pI: proteome isoelectric point database". Nucleic Acids Research. 45 (D1): D1112 – D1116. doi:10.1093/nar/gkw978</t>
  </si>
  <si>
    <t>Hausman RE, Cooper GM (2004). The cell: a molecular approach. Washington, D.C.: ASM Press. p. 51. ISBN 978-0-87893-214-6.</t>
  </si>
  <si>
    <t>modified from Stephenson &amp; Freeland 2013, Figure 3</t>
  </si>
  <si>
    <t>ERZ27321240</t>
  </si>
  <si>
    <t>ERZ27321241</t>
  </si>
  <si>
    <t>ERZ27321242</t>
  </si>
  <si>
    <t>ERZ27321243</t>
  </si>
  <si>
    <t>ERZ27321244</t>
  </si>
  <si>
    <t>ERZ27321245</t>
  </si>
  <si>
    <t>ERZ27321246</t>
  </si>
  <si>
    <t>ERZ27321247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</si>
</sst>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"/>
    <numFmt numFmtId="165" formatCode="0.0%"/>
    <numFmt numFmtId="166" formatCode="_-* #,##0\ _€_-;\-* #,##0\ _€_-;_-* &quot;-&quot;??\ _€_-;_-@_-"/>
  </numFmts>
  <fonts count="2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202122"/>
      <name val="Arial"/>
      <family val="2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6"/>
      <color theme="1"/>
      <name val="Calibri (Textkörper)_x0000_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4"/>
      <name val="Calibri (Textkörper)_x0000_"/>
    </font>
    <font>
      <sz val="12"/>
      <color theme="4"/>
      <name val="Calibri (Textkörper)_x0000_"/>
    </font>
    <font>
      <sz val="12"/>
      <color theme="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vertical="top"/>
    </xf>
    <xf numFmtId="2" fontId="1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2" fontId="0" fillId="0" borderId="0" xfId="0" applyNumberFormat="1"/>
    <xf numFmtId="49" fontId="0" fillId="0" borderId="0" xfId="0" applyNumberFormat="1"/>
    <xf numFmtId="0" fontId="10" fillId="0" borderId="0" xfId="0" applyFont="1"/>
    <xf numFmtId="0" fontId="0" fillId="0" borderId="0" xfId="0" applyFill="1"/>
    <xf numFmtId="0" fontId="1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49" fontId="11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0" xfId="0" applyNumberFormat="1"/>
    <xf numFmtId="0" fontId="11" fillId="0" borderId="0" xfId="0" applyNumberFormat="1" applyFont="1"/>
    <xf numFmtId="0" fontId="11" fillId="7" borderId="0" xfId="0" applyNumberFormat="1" applyFont="1" applyFill="1"/>
    <xf numFmtId="165" fontId="0" fillId="0" borderId="0" xfId="0" applyNumberFormat="1"/>
    <xf numFmtId="0" fontId="0" fillId="8" borderId="0" xfId="0" applyFill="1"/>
    <xf numFmtId="49" fontId="0" fillId="9" borderId="0" xfId="0" applyNumberFormat="1" applyFill="1"/>
    <xf numFmtId="49" fontId="0" fillId="2" borderId="0" xfId="0" applyNumberFormat="1" applyFill="1"/>
    <xf numFmtId="49" fontId="0" fillId="10" borderId="0" xfId="0" applyNumberFormat="1" applyFill="1"/>
    <xf numFmtId="49" fontId="0" fillId="11" borderId="0" xfId="0" applyNumberFormat="1" applyFill="1"/>
    <xf numFmtId="49" fontId="11" fillId="9" borderId="0" xfId="0" applyNumberFormat="1" applyFont="1" applyFill="1"/>
    <xf numFmtId="0" fontId="12" fillId="12" borderId="0" xfId="0" applyFont="1" applyFill="1"/>
    <xf numFmtId="0" fontId="13" fillId="0" borderId="0" xfId="0" applyFont="1"/>
    <xf numFmtId="49" fontId="1" fillId="0" borderId="0" xfId="0" applyNumberFormat="1" applyFont="1"/>
    <xf numFmtId="0" fontId="1" fillId="6" borderId="0" xfId="0" applyFont="1" applyFill="1"/>
    <xf numFmtId="165" fontId="1" fillId="0" borderId="0" xfId="0" applyNumberFormat="1" applyFont="1"/>
    <xf numFmtId="0" fontId="1" fillId="0" borderId="0" xfId="0" applyNumberFormat="1" applyFont="1"/>
    <xf numFmtId="49" fontId="12" fillId="0" borderId="0" xfId="0" applyNumberFormat="1" applyFont="1"/>
    <xf numFmtId="0" fontId="12" fillId="0" borderId="0" xfId="0" applyNumberFormat="1" applyFont="1"/>
    <xf numFmtId="0" fontId="12" fillId="0" borderId="0" xfId="0" applyFont="1"/>
    <xf numFmtId="0" fontId="12" fillId="7" borderId="0" xfId="0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13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4" fillId="0" borderId="0" xfId="0" applyFont="1"/>
    <xf numFmtId="0" fontId="11" fillId="0" borderId="0" xfId="0" applyFont="1" applyAlignment="1">
      <alignment wrapText="1"/>
    </xf>
    <xf numFmtId="49" fontId="0" fillId="0" borderId="0" xfId="0" applyNumberFormat="1" applyFont="1"/>
    <xf numFmtId="0" fontId="0" fillId="0" borderId="0" xfId="0" applyFont="1"/>
    <xf numFmtId="165" fontId="0" fillId="0" borderId="0" xfId="0" applyNumberFormat="1" applyFont="1"/>
    <xf numFmtId="0" fontId="0" fillId="0" borderId="0" xfId="0" applyNumberFormat="1" applyFont="1"/>
    <xf numFmtId="0" fontId="17" fillId="0" borderId="0" xfId="0" applyNumberFormat="1" applyFont="1"/>
    <xf numFmtId="0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NumberFormat="1" applyFont="1" applyAlignment="1">
      <alignment horizontal="right"/>
    </xf>
    <xf numFmtId="21" fontId="0" fillId="4" borderId="0" xfId="0" applyNumberFormat="1" applyFill="1"/>
    <xf numFmtId="0" fontId="1" fillId="0" borderId="0" xfId="0" applyFont="1" applyAlignment="1">
      <alignment vertical="center" wrapText="1"/>
    </xf>
    <xf numFmtId="21" fontId="0" fillId="12" borderId="0" xfId="0" applyNumberFormat="1" applyFill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6" fontId="0" fillId="0" borderId="0" xfId="1" applyNumberFormat="1" applyFont="1"/>
    <xf numFmtId="0" fontId="21" fillId="0" borderId="0" xfId="0" applyFont="1" applyAlignment="1">
      <alignment horizontal="right"/>
    </xf>
    <xf numFmtId="2" fontId="22" fillId="0" borderId="0" xfId="0" applyNumberFormat="1" applyFont="1"/>
    <xf numFmtId="2" fontId="21" fillId="0" borderId="0" xfId="0" applyNumberFormat="1" applyFont="1"/>
    <xf numFmtId="2" fontId="21" fillId="0" borderId="0" xfId="0" applyNumberFormat="1" applyFont="1" applyFill="1" applyAlignment="1">
      <alignment horizontal="right" vertical="top"/>
    </xf>
    <xf numFmtId="2" fontId="21" fillId="0" borderId="0" xfId="0" applyNumberFormat="1" applyFont="1" applyFill="1"/>
    <xf numFmtId="166" fontId="19" fillId="0" borderId="0" xfId="1" applyNumberFormat="1" applyFont="1"/>
    <xf numFmtId="166" fontId="19" fillId="0" borderId="0" xfId="1" applyNumberFormat="1" applyFont="1" applyAlignment="1">
      <alignment horizontal="right"/>
    </xf>
    <xf numFmtId="0" fontId="19" fillId="0" borderId="0" xfId="0" applyFont="1"/>
    <xf numFmtId="166" fontId="21" fillId="0" borderId="0" xfId="1" applyNumberFormat="1" applyFont="1" applyAlignment="1">
      <alignment horizontal="right"/>
    </xf>
    <xf numFmtId="166" fontId="21" fillId="0" borderId="0" xfId="1" applyNumberFormat="1" applyFont="1"/>
    <xf numFmtId="166" fontId="21" fillId="0" borderId="0" xfId="1" applyNumberFormat="1" applyFont="1" applyFill="1"/>
    <xf numFmtId="0" fontId="17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2" fontId="20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8" fillId="2" borderId="0" xfId="0" applyFont="1" applyFill="1"/>
    <xf numFmtId="0" fontId="0" fillId="2" borderId="0" xfId="0" applyFill="1" applyAlignment="1">
      <alignment horizontal="left"/>
    </xf>
    <xf numFmtId="2" fontId="0" fillId="2" borderId="0" xfId="0" applyNumberForma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/>
    <xf numFmtId="3" fontId="22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13" fillId="0" borderId="0" xfId="0" applyFont="1" applyAlignment="1">
      <alignment vertical="top" wrapText="1"/>
    </xf>
  </cellXfs>
  <cellStyles count="2">
    <cellStyle name="Komma" xfId="1" builtinId="3"/>
    <cellStyle name="Standard" xfId="0" builtinId="0"/>
  </cellStyles>
  <dxfs count="20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37</xdr:row>
      <xdr:rowOff>50801</xdr:rowOff>
    </xdr:from>
    <xdr:to>
      <xdr:col>8</xdr:col>
      <xdr:colOff>4234</xdr:colOff>
      <xdr:row>49</xdr:row>
      <xdr:rowOff>12701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CEC15D9-CED5-A04E-AFDE-BEF247AB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tretch>
          <a:fillRect/>
        </a:stretch>
      </xdr:blipFill>
      <xdr:spPr>
        <a:xfrm>
          <a:off x="152401" y="7924801"/>
          <a:ext cx="6946900" cy="24003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M_AllPolymorphisms" connectionId="1" xr16:uid="{A61E2053-3CC5-B640-84C8-CFBF4B0B643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1B9-E511-E544-A3DB-A4B95FFBDDEB}">
  <dimension ref="A1:AD55"/>
  <sheetViews>
    <sheetView tabSelected="1" zoomScale="88" workbookViewId="0">
      <selection activeCell="B12" sqref="B12"/>
    </sheetView>
  </sheetViews>
  <sheetFormatPr baseColWidth="10" defaultRowHeight="16"/>
  <cols>
    <col min="1" max="2" width="13.1640625" customWidth="1"/>
    <col min="3" max="3" width="10.1640625" bestFit="1" customWidth="1"/>
    <col min="4" max="4" width="8.83203125" bestFit="1" customWidth="1"/>
    <col min="5" max="5" width="11.33203125" bestFit="1" customWidth="1"/>
    <col min="6" max="10" width="13.1640625" customWidth="1"/>
    <col min="11" max="11" width="5.83203125" bestFit="1" customWidth="1"/>
    <col min="12" max="12" width="6.83203125" bestFit="1" customWidth="1"/>
    <col min="13" max="21" width="13.1640625" customWidth="1"/>
    <col min="22" max="22" width="13.1640625" style="13" customWidth="1"/>
    <col min="23" max="30" width="13.1640625" customWidth="1"/>
  </cols>
  <sheetData>
    <row r="1" spans="1:30" s="66" customFormat="1" ht="32" customHeight="1">
      <c r="G1" s="98" t="s">
        <v>826</v>
      </c>
      <c r="H1" s="98"/>
      <c r="I1" s="98" t="s">
        <v>806</v>
      </c>
      <c r="J1" s="98"/>
      <c r="K1" s="68"/>
      <c r="L1" s="68"/>
      <c r="M1" s="98" t="s">
        <v>810</v>
      </c>
      <c r="N1" s="98"/>
      <c r="O1" s="98" t="s">
        <v>811</v>
      </c>
      <c r="P1" s="98"/>
      <c r="Q1" s="98" t="s">
        <v>812</v>
      </c>
      <c r="R1" s="98"/>
      <c r="S1" s="98" t="s">
        <v>807</v>
      </c>
      <c r="T1" s="98"/>
      <c r="U1" s="68"/>
      <c r="V1" s="69"/>
      <c r="W1" s="98" t="s">
        <v>808</v>
      </c>
      <c r="X1" s="98"/>
      <c r="Y1" s="98" t="s">
        <v>813</v>
      </c>
      <c r="Z1" s="98"/>
      <c r="AA1" s="98" t="s">
        <v>814</v>
      </c>
      <c r="AB1" s="98"/>
      <c r="AC1" s="98" t="s">
        <v>815</v>
      </c>
      <c r="AD1" s="98"/>
    </row>
    <row r="2" spans="1:30">
      <c r="C2" s="64"/>
      <c r="D2" s="64"/>
      <c r="E2" s="64"/>
      <c r="F2" s="64" t="s">
        <v>809</v>
      </c>
      <c r="G2" s="99">
        <v>16</v>
      </c>
      <c r="H2" s="99"/>
      <c r="I2" s="99">
        <v>16</v>
      </c>
      <c r="J2" s="99"/>
      <c r="K2" s="62"/>
      <c r="L2" s="62"/>
      <c r="M2" s="99">
        <v>1</v>
      </c>
      <c r="N2" s="99"/>
      <c r="O2" s="99">
        <v>1</v>
      </c>
      <c r="P2" s="99"/>
      <c r="Q2" s="99">
        <v>8</v>
      </c>
      <c r="R2" s="99"/>
      <c r="S2" s="99">
        <v>8</v>
      </c>
      <c r="T2" s="99"/>
      <c r="U2" s="63"/>
      <c r="V2" s="70"/>
      <c r="W2" s="99">
        <v>1</v>
      </c>
      <c r="X2" s="99"/>
      <c r="Y2" s="99">
        <v>1</v>
      </c>
      <c r="Z2" s="99"/>
      <c r="AA2" s="99">
        <v>1</v>
      </c>
      <c r="AB2" s="99"/>
      <c r="AC2" s="99">
        <v>1</v>
      </c>
      <c r="AD2" s="99"/>
    </row>
    <row r="3" spans="1:30" s="86" customFormat="1">
      <c r="A3" s="83" t="s">
        <v>782</v>
      </c>
      <c r="B3" s="83" t="s">
        <v>834</v>
      </c>
      <c r="C3" s="84" t="s">
        <v>816</v>
      </c>
      <c r="D3" s="85" t="s">
        <v>817</v>
      </c>
      <c r="E3" s="85" t="s">
        <v>818</v>
      </c>
      <c r="F3" s="85" t="s">
        <v>819</v>
      </c>
      <c r="G3" s="86" t="s">
        <v>824</v>
      </c>
      <c r="H3" s="86" t="s">
        <v>825</v>
      </c>
      <c r="I3" s="86" t="s">
        <v>824</v>
      </c>
      <c r="J3" s="86" t="s">
        <v>825</v>
      </c>
      <c r="K3" s="84" t="s">
        <v>640</v>
      </c>
      <c r="L3" s="84" t="s">
        <v>821</v>
      </c>
      <c r="M3" s="86" t="s">
        <v>824</v>
      </c>
      <c r="N3" s="86" t="s">
        <v>825</v>
      </c>
      <c r="O3" s="86" t="s">
        <v>824</v>
      </c>
      <c r="P3" s="86" t="s">
        <v>825</v>
      </c>
      <c r="Q3" s="86" t="s">
        <v>824</v>
      </c>
      <c r="R3" s="86" t="s">
        <v>825</v>
      </c>
      <c r="S3" s="86" t="s">
        <v>824</v>
      </c>
      <c r="T3" s="86" t="s">
        <v>825</v>
      </c>
      <c r="U3" s="87" t="s">
        <v>822</v>
      </c>
      <c r="V3" s="88" t="s">
        <v>823</v>
      </c>
      <c r="W3" s="86" t="s">
        <v>824</v>
      </c>
      <c r="X3" s="86" t="s">
        <v>825</v>
      </c>
      <c r="Y3" s="86" t="s">
        <v>824</v>
      </c>
      <c r="Z3" s="86" t="s">
        <v>825</v>
      </c>
      <c r="AA3" s="86" t="s">
        <v>824</v>
      </c>
      <c r="AB3" s="86" t="s">
        <v>825</v>
      </c>
      <c r="AC3" s="86" t="s">
        <v>824</v>
      </c>
      <c r="AD3" s="86" t="s">
        <v>825</v>
      </c>
    </row>
    <row r="4" spans="1:30">
      <c r="A4" s="61" t="s">
        <v>799</v>
      </c>
      <c r="B4" s="61" t="s">
        <v>844</v>
      </c>
      <c r="C4" s="72" t="s">
        <v>480</v>
      </c>
      <c r="D4" s="74">
        <f>7.655176/2</f>
        <v>3.827588</v>
      </c>
      <c r="E4" s="74">
        <f>7.507436/2</f>
        <v>3.7537180000000001</v>
      </c>
      <c r="F4" s="74">
        <v>1.2074510000000001</v>
      </c>
      <c r="G4" s="67">
        <v>5.2083333333333333E-4</v>
      </c>
      <c r="H4" s="71">
        <v>1828772</v>
      </c>
      <c r="I4" s="65">
        <v>1.0092592592592592E-2</v>
      </c>
      <c r="J4" s="71">
        <v>3641692</v>
      </c>
      <c r="K4" s="80">
        <v>24</v>
      </c>
      <c r="L4" s="80">
        <v>66</v>
      </c>
      <c r="M4" s="65">
        <v>6.9444444444444444E-5</v>
      </c>
      <c r="N4" s="77">
        <v>0</v>
      </c>
      <c r="O4" s="65">
        <v>3.2407407407407406E-4</v>
      </c>
      <c r="P4" s="78">
        <v>123996</v>
      </c>
      <c r="Q4" s="65">
        <v>4.1666666666666669E-4</v>
      </c>
      <c r="R4" s="77">
        <v>66292</v>
      </c>
      <c r="S4" s="65">
        <v>5.0925925925925921E-4</v>
      </c>
      <c r="T4" s="71">
        <v>135420</v>
      </c>
      <c r="U4" s="97">
        <v>268175</v>
      </c>
      <c r="V4" s="73">
        <v>7.0063705916101737</v>
      </c>
      <c r="W4" s="65">
        <v>1.9212962962962962E-3</v>
      </c>
      <c r="X4" s="71">
        <v>920612</v>
      </c>
      <c r="Y4" s="65">
        <v>2.0833333333333335E-4</v>
      </c>
      <c r="Z4" s="71">
        <v>54936</v>
      </c>
      <c r="AA4" s="65">
        <v>4.2824074074074075E-4</v>
      </c>
      <c r="AB4" s="71">
        <v>161332</v>
      </c>
      <c r="AC4" s="65">
        <v>1.3888888888888889E-4</v>
      </c>
      <c r="AD4" s="77">
        <v>60864</v>
      </c>
    </row>
    <row r="5" spans="1:30">
      <c r="A5" s="26" t="s">
        <v>800</v>
      </c>
      <c r="B5" s="61" t="s">
        <v>843</v>
      </c>
      <c r="C5" s="72" t="s">
        <v>480</v>
      </c>
      <c r="D5" s="74">
        <f>8.906242/2</f>
        <v>4.4531210000000003</v>
      </c>
      <c r="E5" s="74">
        <f>8.775112/2</f>
        <v>4.387556</v>
      </c>
      <c r="F5" s="74">
        <v>1.000383</v>
      </c>
      <c r="G5" s="65">
        <v>6.2500000000000001E-4</v>
      </c>
      <c r="H5" s="71">
        <v>1961676</v>
      </c>
      <c r="I5" s="65">
        <v>1.6111111111111111E-2</v>
      </c>
      <c r="J5" s="71">
        <v>4167628</v>
      </c>
      <c r="K5" s="80">
        <v>30</v>
      </c>
      <c r="L5" s="80">
        <v>65</v>
      </c>
      <c r="M5" s="65">
        <v>1.273148148148148E-4</v>
      </c>
      <c r="N5" s="77">
        <v>92556</v>
      </c>
      <c r="O5" s="65">
        <v>6.2500000000000001E-4</v>
      </c>
      <c r="P5" s="78">
        <v>130768</v>
      </c>
      <c r="Q5" s="65">
        <v>3.9351851851851852E-4</v>
      </c>
      <c r="R5" s="77">
        <v>97752</v>
      </c>
      <c r="S5" s="65">
        <v>3.4722222222222224E-4</v>
      </c>
      <c r="T5" s="71">
        <v>2709016</v>
      </c>
      <c r="U5" s="97">
        <v>271769</v>
      </c>
      <c r="V5" s="73">
        <v>6.1028882889101812</v>
      </c>
      <c r="W5" s="65">
        <v>1.2384259259259258E-3</v>
      </c>
      <c r="X5" s="71">
        <v>1772656</v>
      </c>
      <c r="Y5" s="65">
        <v>2.3148148148148146E-4</v>
      </c>
      <c r="Z5" s="71">
        <v>54944</v>
      </c>
      <c r="AA5" s="65">
        <v>8.1018518518518516E-5</v>
      </c>
      <c r="AB5" s="71">
        <v>121176</v>
      </c>
      <c r="AC5" s="65">
        <v>1.3888888888888889E-4</v>
      </c>
      <c r="AD5" s="77">
        <v>60484</v>
      </c>
    </row>
    <row r="6" spans="1:30">
      <c r="A6" s="26" t="s">
        <v>801</v>
      </c>
      <c r="B6" s="61" t="s">
        <v>842</v>
      </c>
      <c r="C6" s="72" t="s">
        <v>480</v>
      </c>
      <c r="D6" s="74">
        <f>8.4374/2</f>
        <v>4.2187000000000001</v>
      </c>
      <c r="E6" s="74">
        <f>8.352576/2</f>
        <v>4.1762879999999996</v>
      </c>
      <c r="F6" s="74">
        <v>0.39714300000000002</v>
      </c>
      <c r="G6" s="65">
        <v>6.7129629629629625E-4</v>
      </c>
      <c r="H6" s="71">
        <v>2057192</v>
      </c>
      <c r="I6" s="65">
        <v>1.4988425925925926E-2</v>
      </c>
      <c r="J6" s="71">
        <v>6255800</v>
      </c>
      <c r="K6" s="80">
        <v>30</v>
      </c>
      <c r="L6" s="80">
        <v>65</v>
      </c>
      <c r="M6" s="65">
        <v>1.0416666666666667E-4</v>
      </c>
      <c r="N6" s="77">
        <v>0</v>
      </c>
      <c r="O6" s="65">
        <v>3.2407407407407406E-4</v>
      </c>
      <c r="P6" s="78">
        <v>124000</v>
      </c>
      <c r="Q6" s="65">
        <v>1.8518518518518518E-4</v>
      </c>
      <c r="R6" s="77">
        <v>77444</v>
      </c>
      <c r="S6" s="65">
        <v>3.5879629629629635E-4</v>
      </c>
      <c r="T6" s="71">
        <v>135356</v>
      </c>
      <c r="U6" s="97">
        <v>127115</v>
      </c>
      <c r="V6" s="73">
        <v>3.0131320074904591</v>
      </c>
      <c r="W6" s="65">
        <v>1.4930555555555556E-3</v>
      </c>
      <c r="X6" s="71">
        <v>921228</v>
      </c>
      <c r="Y6" s="65">
        <v>1.9675925925925926E-4</v>
      </c>
      <c r="Z6" s="71">
        <v>326180</v>
      </c>
      <c r="AA6" s="65">
        <v>6.5972222222222213E-4</v>
      </c>
      <c r="AB6" s="71">
        <v>185560</v>
      </c>
      <c r="AC6" s="65">
        <v>1.3888888888888889E-4</v>
      </c>
      <c r="AD6" s="77">
        <v>60864</v>
      </c>
    </row>
    <row r="7" spans="1:30">
      <c r="A7" s="61" t="s">
        <v>783</v>
      </c>
      <c r="B7" s="61" t="s">
        <v>850</v>
      </c>
      <c r="C7" s="72" t="s">
        <v>480</v>
      </c>
      <c r="D7" s="75">
        <f>6.7363/2</f>
        <v>3.36815</v>
      </c>
      <c r="E7" s="75">
        <f>6.63445/2</f>
        <v>3.3172250000000001</v>
      </c>
      <c r="F7" s="75">
        <v>0.45800000000000002</v>
      </c>
      <c r="G7" s="67">
        <v>4.7453703703703704E-4</v>
      </c>
      <c r="H7" s="71">
        <v>1875732</v>
      </c>
      <c r="I7" s="65">
        <v>1.2534722222222223E-2</v>
      </c>
      <c r="J7" s="71">
        <v>3352848</v>
      </c>
      <c r="K7" s="81">
        <v>30</v>
      </c>
      <c r="L7" s="81">
        <v>66</v>
      </c>
      <c r="M7" s="65">
        <v>5.7870370370370366E-5</v>
      </c>
      <c r="N7" s="77">
        <v>0</v>
      </c>
      <c r="O7" s="65">
        <v>6.2500000000000001E-4</v>
      </c>
      <c r="P7" s="78">
        <v>130768</v>
      </c>
      <c r="Q7" s="65">
        <v>1.6203703703703703E-4</v>
      </c>
      <c r="R7" s="77">
        <v>60024</v>
      </c>
      <c r="S7" s="65">
        <v>1.0069444444444444E-3</v>
      </c>
      <c r="T7" s="71">
        <v>135368</v>
      </c>
      <c r="U7" s="97">
        <v>103988</v>
      </c>
      <c r="V7" s="73">
        <v>3.0873921885901758</v>
      </c>
      <c r="W7" s="65">
        <v>1.1226851851851851E-3</v>
      </c>
      <c r="X7" s="71">
        <v>920864</v>
      </c>
      <c r="Y7" s="65">
        <v>1.8518518518518518E-4</v>
      </c>
      <c r="Z7" s="71">
        <v>54940</v>
      </c>
      <c r="AA7" s="65">
        <v>1.2731481481481483E-3</v>
      </c>
      <c r="AB7" s="71">
        <v>166872</v>
      </c>
      <c r="AC7" s="65">
        <v>1.3888888888888889E-4</v>
      </c>
      <c r="AD7" s="77">
        <v>66348</v>
      </c>
    </row>
    <row r="8" spans="1:30">
      <c r="A8" s="26" t="s">
        <v>786</v>
      </c>
      <c r="B8" s="61" t="s">
        <v>847</v>
      </c>
      <c r="C8" s="72" t="s">
        <v>820</v>
      </c>
      <c r="D8" s="76">
        <f>1.351019*1000/2</f>
        <v>675.5095</v>
      </c>
      <c r="E8" s="74">
        <f>1.297122*1000/2</f>
        <v>648.56100000000004</v>
      </c>
      <c r="F8" s="76">
        <v>4.6790000000000003</v>
      </c>
      <c r="G8" s="65">
        <v>6.9826388888888882E-2</v>
      </c>
      <c r="H8" s="71">
        <v>7651912</v>
      </c>
      <c r="I8" s="65">
        <v>4.2442129629629628E-2</v>
      </c>
      <c r="J8" s="71">
        <v>15693292</v>
      </c>
      <c r="K8" s="80">
        <v>30</v>
      </c>
      <c r="L8" s="80">
        <v>112</v>
      </c>
      <c r="M8" s="65">
        <v>7.5231481481481471E-4</v>
      </c>
      <c r="N8" s="77">
        <v>89912</v>
      </c>
      <c r="O8" s="65">
        <v>9.4907407407407408E-4</v>
      </c>
      <c r="P8" s="78">
        <v>130132</v>
      </c>
      <c r="Q8" s="65">
        <v>3.2407407407407406E-4</v>
      </c>
      <c r="R8" s="77">
        <v>66320</v>
      </c>
      <c r="S8" s="65">
        <v>0.35612268518518514</v>
      </c>
      <c r="T8" s="71">
        <v>179660</v>
      </c>
      <c r="U8" s="97">
        <v>68724649</v>
      </c>
      <c r="V8" s="73">
        <v>10.173750184120282</v>
      </c>
      <c r="W8" s="65">
        <v>0.35348379629629628</v>
      </c>
      <c r="X8" s="71">
        <v>984100</v>
      </c>
      <c r="Y8" s="65">
        <v>3.4143518518518517E-2</v>
      </c>
      <c r="Z8" s="71">
        <v>54960</v>
      </c>
      <c r="AA8" s="65">
        <v>3.37962962962963E-3</v>
      </c>
      <c r="AB8" s="71">
        <v>167776</v>
      </c>
      <c r="AC8" s="65">
        <v>8.1018518518518516E-5</v>
      </c>
      <c r="AD8" s="77">
        <v>0</v>
      </c>
    </row>
    <row r="9" spans="1:30">
      <c r="A9" s="26" t="s">
        <v>787</v>
      </c>
      <c r="B9" s="61" t="s">
        <v>837</v>
      </c>
      <c r="C9" s="72" t="s">
        <v>820</v>
      </c>
      <c r="D9" s="76">
        <f>72.331174/2</f>
        <v>36.165587000000002</v>
      </c>
      <c r="E9" s="76">
        <f>70.226678/2</f>
        <v>35.113339000000003</v>
      </c>
      <c r="F9" s="76">
        <v>0.23699999999999999</v>
      </c>
      <c r="G9" s="65">
        <v>3.9814814814814817E-3</v>
      </c>
      <c r="H9" s="71">
        <v>1951608</v>
      </c>
      <c r="I9" s="65">
        <v>8.6192129629629632E-2</v>
      </c>
      <c r="J9" s="71">
        <v>10310232</v>
      </c>
      <c r="K9" s="80">
        <v>30</v>
      </c>
      <c r="L9" s="80">
        <v>90</v>
      </c>
      <c r="M9" s="65">
        <v>8.1018518518518516E-5</v>
      </c>
      <c r="N9" s="77">
        <v>0</v>
      </c>
      <c r="O9" s="65">
        <v>9.2592592592592588E-5</v>
      </c>
      <c r="P9" s="78">
        <v>0</v>
      </c>
      <c r="Q9" s="65">
        <v>7.0601851851851847E-4</v>
      </c>
      <c r="R9" s="77">
        <v>198024</v>
      </c>
      <c r="S9" s="65">
        <v>2.028935185185185E-2</v>
      </c>
      <c r="T9" s="71">
        <v>176404</v>
      </c>
      <c r="U9" s="97">
        <v>129764</v>
      </c>
      <c r="V9" s="73">
        <v>0.35880518129015854</v>
      </c>
      <c r="W9" s="65">
        <v>1.2407407407407409E-2</v>
      </c>
      <c r="X9" s="71">
        <v>12049240</v>
      </c>
      <c r="Y9" s="65">
        <v>1.7245370370370372E-3</v>
      </c>
      <c r="Z9" s="71">
        <v>54976</v>
      </c>
      <c r="AA9" s="65">
        <v>1.7824074074074072E-3</v>
      </c>
      <c r="AB9" s="71">
        <v>142252</v>
      </c>
      <c r="AC9" s="65">
        <v>8.1018518518518516E-5</v>
      </c>
      <c r="AD9" s="77">
        <v>0</v>
      </c>
    </row>
    <row r="10" spans="1:30">
      <c r="A10" s="26" t="s">
        <v>788</v>
      </c>
      <c r="B10" s="61" t="s">
        <v>846</v>
      </c>
      <c r="C10" s="72" t="s">
        <v>820</v>
      </c>
      <c r="D10" s="76">
        <f>36.598602/2</f>
        <v>18.299301</v>
      </c>
      <c r="E10" s="76">
        <f>35.384464/2</f>
        <v>17.692232000000001</v>
      </c>
      <c r="F10" s="76">
        <v>2.0750000000000002</v>
      </c>
      <c r="G10" s="65">
        <v>5.7986111111111112E-3</v>
      </c>
      <c r="H10" s="71">
        <v>2611024</v>
      </c>
      <c r="I10" s="65">
        <v>7.7175925925925926E-2</v>
      </c>
      <c r="J10" s="71">
        <v>17910156</v>
      </c>
      <c r="K10" s="80">
        <v>30</v>
      </c>
      <c r="L10" s="80">
        <v>112</v>
      </c>
      <c r="M10" s="65">
        <v>8.1018518518518516E-5</v>
      </c>
      <c r="N10" s="77">
        <v>0</v>
      </c>
      <c r="O10" s="65">
        <v>8.1018518518518516E-5</v>
      </c>
      <c r="P10" s="78">
        <v>0</v>
      </c>
      <c r="Q10" s="65">
        <v>8.1018518518518516E-5</v>
      </c>
      <c r="R10" s="77">
        <v>0</v>
      </c>
      <c r="S10" s="65">
        <v>9.6990740740740735E-3</v>
      </c>
      <c r="T10" s="71">
        <v>5030812</v>
      </c>
      <c r="U10" s="97">
        <v>406703</v>
      </c>
      <c r="V10" s="73">
        <v>2.2225056574565332</v>
      </c>
      <c r="W10" s="65">
        <v>6.7129629629629622E-3</v>
      </c>
      <c r="X10" s="71">
        <v>7080796</v>
      </c>
      <c r="Y10" s="65">
        <v>9.6064814814814808E-4</v>
      </c>
      <c r="Z10" s="71">
        <v>54976</v>
      </c>
      <c r="AA10" s="65">
        <v>1.6099537037037037E-2</v>
      </c>
      <c r="AB10" s="71">
        <v>164064</v>
      </c>
      <c r="AC10" s="65">
        <v>6.9444444444444444E-5</v>
      </c>
      <c r="AD10" s="77">
        <v>0</v>
      </c>
    </row>
    <row r="11" spans="1:30">
      <c r="A11" s="26" t="s">
        <v>789</v>
      </c>
      <c r="B11" s="61" t="s">
        <v>845</v>
      </c>
      <c r="C11" s="72" t="s">
        <v>820</v>
      </c>
      <c r="D11" s="76">
        <f>10.704132/2</f>
        <v>5.3520659999999998</v>
      </c>
      <c r="E11" s="76">
        <f>10.70101/2</f>
        <v>5.3505050000000001</v>
      </c>
      <c r="F11" s="76">
        <v>0.17699999999999999</v>
      </c>
      <c r="G11" s="65">
        <v>1.3194444444444443E-3</v>
      </c>
      <c r="H11" s="71">
        <v>1569560</v>
      </c>
      <c r="I11" s="65">
        <v>6.1921296296296299E-3</v>
      </c>
      <c r="J11" s="71">
        <v>8678756</v>
      </c>
      <c r="K11" s="82">
        <v>11</v>
      </c>
      <c r="L11" s="82">
        <v>85</v>
      </c>
      <c r="M11" s="65">
        <v>2.7777777777777779E-3</v>
      </c>
      <c r="N11" s="77">
        <v>94776</v>
      </c>
      <c r="O11" s="65">
        <v>1.273148148148148E-4</v>
      </c>
      <c r="P11" s="78">
        <v>74972</v>
      </c>
      <c r="Q11" s="65">
        <v>1.7152777777777777E-2</v>
      </c>
      <c r="R11" s="77">
        <v>82660</v>
      </c>
      <c r="S11" s="65">
        <v>4.9768518518518521E-4</v>
      </c>
      <c r="T11" s="71">
        <v>127512</v>
      </c>
      <c r="U11" s="97">
        <v>297377</v>
      </c>
      <c r="V11" s="73">
        <v>5.5563029304945051</v>
      </c>
      <c r="W11" s="65">
        <v>1.5682870370370371E-2</v>
      </c>
      <c r="X11" s="71">
        <v>921356</v>
      </c>
      <c r="Y11" s="65">
        <v>3.5879629629629635E-4</v>
      </c>
      <c r="Z11" s="71">
        <v>54964</v>
      </c>
      <c r="AA11" s="65">
        <v>5.2083333333333333E-4</v>
      </c>
      <c r="AB11" s="71">
        <v>162308</v>
      </c>
      <c r="AC11" s="65">
        <v>9.2592592592592588E-5</v>
      </c>
      <c r="AD11" s="77">
        <v>0</v>
      </c>
    </row>
    <row r="12" spans="1:30">
      <c r="A12" s="26" t="s">
        <v>790</v>
      </c>
      <c r="B12" s="61" t="s">
        <v>836</v>
      </c>
      <c r="C12" s="72" t="s">
        <v>820</v>
      </c>
      <c r="D12" s="76">
        <f>9.54179/2</f>
        <v>4.7708950000000003</v>
      </c>
      <c r="E12" s="76">
        <f>8.789518/2</f>
        <v>4.3947589999999996</v>
      </c>
      <c r="F12" s="76">
        <v>2.5139999999999998</v>
      </c>
      <c r="G12" s="65">
        <v>6.9444444444444447E-4</v>
      </c>
      <c r="H12" s="71">
        <v>2034856</v>
      </c>
      <c r="I12" s="65">
        <v>2.8958333333333336E-2</v>
      </c>
      <c r="J12" s="71">
        <v>14928024</v>
      </c>
      <c r="K12" s="80">
        <v>30</v>
      </c>
      <c r="L12" s="80">
        <v>84</v>
      </c>
      <c r="M12" s="65">
        <v>1.6203703703703703E-4</v>
      </c>
      <c r="N12" s="77">
        <v>82756</v>
      </c>
      <c r="O12" s="65">
        <v>2.199074074074074E-4</v>
      </c>
      <c r="P12" s="78">
        <v>103316</v>
      </c>
      <c r="Q12" s="65">
        <v>2.6620370370370372E-4</v>
      </c>
      <c r="R12" s="77">
        <v>66352</v>
      </c>
      <c r="S12" s="65">
        <v>4.3981481481481481E-4</v>
      </c>
      <c r="T12" s="71">
        <v>142436</v>
      </c>
      <c r="U12" s="97">
        <v>151732</v>
      </c>
      <c r="V12" s="73">
        <v>3.1803676249424897</v>
      </c>
      <c r="W12" s="65">
        <v>1.7245370370370372E-3</v>
      </c>
      <c r="X12" s="71">
        <v>2488648</v>
      </c>
      <c r="Y12" s="65">
        <v>2.3148148148148146E-4</v>
      </c>
      <c r="Z12" s="71">
        <v>61396</v>
      </c>
      <c r="AA12" s="65">
        <v>3.5879629629629635E-4</v>
      </c>
      <c r="AB12" s="71">
        <v>307728</v>
      </c>
      <c r="AC12" s="65">
        <v>1.25E-3</v>
      </c>
      <c r="AD12" s="77">
        <v>126044</v>
      </c>
    </row>
    <row r="13" spans="1:30">
      <c r="A13" s="26" t="s">
        <v>784</v>
      </c>
      <c r="B13" s="61" t="s">
        <v>849</v>
      </c>
      <c r="C13" s="72" t="s">
        <v>820</v>
      </c>
      <c r="D13" s="76">
        <f>16.16284/2</f>
        <v>8.0814199999999996</v>
      </c>
      <c r="E13" s="76">
        <f>15.128752/2</f>
        <v>7.5643760000000002</v>
      </c>
      <c r="F13" s="76">
        <v>2.137</v>
      </c>
      <c r="G13" s="65">
        <v>1.2152777777777778E-3</v>
      </c>
      <c r="H13" s="71">
        <v>2371548</v>
      </c>
      <c r="I13" s="65">
        <v>0.14799768518518519</v>
      </c>
      <c r="J13" s="71">
        <v>39848864</v>
      </c>
      <c r="K13" s="82">
        <v>27</v>
      </c>
      <c r="L13" s="82">
        <v>65</v>
      </c>
      <c r="M13" s="65">
        <v>5.5555555555555556E-4</v>
      </c>
      <c r="N13" s="77">
        <v>89420</v>
      </c>
      <c r="O13" s="65">
        <v>7.7546296296296304E-4</v>
      </c>
      <c r="P13" s="78">
        <v>124400</v>
      </c>
      <c r="Q13" s="65">
        <v>8.564814814814815E-4</v>
      </c>
      <c r="R13" s="77">
        <v>77300</v>
      </c>
      <c r="S13" s="65">
        <v>7.291666666666667E-4</v>
      </c>
      <c r="T13" s="71">
        <v>148544</v>
      </c>
      <c r="U13" s="97">
        <v>351794</v>
      </c>
      <c r="V13" s="73">
        <v>4.3531211099039524</v>
      </c>
      <c r="W13" s="65">
        <v>2.6620370370370374E-3</v>
      </c>
      <c r="X13" s="71">
        <v>917400</v>
      </c>
      <c r="Y13" s="65">
        <v>3.3564814814814812E-4</v>
      </c>
      <c r="Z13" s="71">
        <v>54940</v>
      </c>
      <c r="AA13" s="65">
        <v>1.3773148148148147E-3</v>
      </c>
      <c r="AB13" s="71">
        <v>162272</v>
      </c>
      <c r="AC13" s="65">
        <v>1.2037037037037038E-3</v>
      </c>
      <c r="AD13" s="77">
        <v>126804</v>
      </c>
    </row>
    <row r="14" spans="1:30">
      <c r="A14" s="26" t="s">
        <v>791</v>
      </c>
      <c r="B14" s="61" t="s">
        <v>857</v>
      </c>
      <c r="C14" s="72" t="s">
        <v>820</v>
      </c>
      <c r="D14" s="76">
        <f>723.299666/2</f>
        <v>361.649833</v>
      </c>
      <c r="E14" s="76">
        <f>709.565946/2</f>
        <v>354.78297300000003</v>
      </c>
      <c r="F14" s="76">
        <v>2.294</v>
      </c>
      <c r="G14" s="65">
        <v>3.8738425925925926E-2</v>
      </c>
      <c r="H14" s="71">
        <v>5167908</v>
      </c>
      <c r="I14" s="65">
        <v>6.6666666666666666E-2</v>
      </c>
      <c r="J14" s="71">
        <v>17390464</v>
      </c>
      <c r="K14" s="80">
        <v>30</v>
      </c>
      <c r="L14" s="80">
        <v>112</v>
      </c>
      <c r="M14" s="65">
        <v>9.2592592592592588E-5</v>
      </c>
      <c r="N14" s="77">
        <v>0</v>
      </c>
      <c r="O14" s="65">
        <v>8.1018518518518516E-5</v>
      </c>
      <c r="P14" s="78">
        <v>0</v>
      </c>
      <c r="Q14" s="65">
        <v>1.6203703703703703E-4</v>
      </c>
      <c r="R14" s="77">
        <v>165276</v>
      </c>
      <c r="S14" s="65">
        <v>0.21430555555555555</v>
      </c>
      <c r="T14" s="71">
        <v>178704</v>
      </c>
      <c r="U14" s="97">
        <v>19795373</v>
      </c>
      <c r="V14" s="73">
        <v>5.4736297915005538</v>
      </c>
      <c r="W14" s="65">
        <v>0.13540509259259259</v>
      </c>
      <c r="X14" s="71">
        <v>967380</v>
      </c>
      <c r="Y14" s="65">
        <v>1.4699074074074074E-2</v>
      </c>
      <c r="Z14" s="71">
        <v>62696</v>
      </c>
      <c r="AA14" s="65">
        <v>1.2268518518518518E-3</v>
      </c>
      <c r="AB14" s="71">
        <v>171692</v>
      </c>
      <c r="AC14" s="65">
        <v>6.9444444444444444E-5</v>
      </c>
      <c r="AD14" s="77">
        <v>0</v>
      </c>
    </row>
    <row r="15" spans="1:30">
      <c r="A15" s="26" t="s">
        <v>793</v>
      </c>
      <c r="B15" s="61" t="s">
        <v>859</v>
      </c>
      <c r="C15" s="72" t="s">
        <v>820</v>
      </c>
      <c r="D15" s="76">
        <f>379.018314/2</f>
        <v>189.50915699999999</v>
      </c>
      <c r="E15" s="76">
        <f>372.422586/2</f>
        <v>186.21129300000001</v>
      </c>
      <c r="F15" s="76">
        <v>1.881613</v>
      </c>
      <c r="G15" s="65">
        <v>2.0104166666666666E-2</v>
      </c>
      <c r="H15" s="71">
        <v>3620524</v>
      </c>
      <c r="I15" s="65">
        <v>6.896990740740741E-2</v>
      </c>
      <c r="J15" s="71">
        <v>17380520</v>
      </c>
      <c r="K15" s="80">
        <v>30</v>
      </c>
      <c r="L15" s="80">
        <v>112</v>
      </c>
      <c r="M15" s="65">
        <v>6.9444444444444444E-5</v>
      </c>
      <c r="N15" s="77">
        <v>0</v>
      </c>
      <c r="O15" s="65">
        <v>8.1018518518518516E-5</v>
      </c>
      <c r="P15" s="78">
        <v>0</v>
      </c>
      <c r="Q15" s="65">
        <v>5.7870370370370366E-5</v>
      </c>
      <c r="R15" s="77">
        <v>0</v>
      </c>
      <c r="S15" s="65">
        <v>2.6122685185185183E-2</v>
      </c>
      <c r="T15" s="71">
        <v>142692</v>
      </c>
      <c r="U15" s="97">
        <v>10381908</v>
      </c>
      <c r="V15" s="73">
        <v>5.478314696951557</v>
      </c>
      <c r="W15" s="65">
        <v>6.6932870370370365E-2</v>
      </c>
      <c r="X15" s="71">
        <v>976404</v>
      </c>
      <c r="Y15" s="65">
        <v>6.7361111111111103E-3</v>
      </c>
      <c r="Z15" s="71">
        <v>54964</v>
      </c>
      <c r="AA15" s="65">
        <v>7.7546296296296304E-4</v>
      </c>
      <c r="AB15" s="71">
        <v>160860</v>
      </c>
      <c r="AC15" s="65">
        <v>6.9444444444444444E-5</v>
      </c>
      <c r="AD15" s="77">
        <v>0</v>
      </c>
    </row>
    <row r="16" spans="1:30">
      <c r="A16" s="26" t="s">
        <v>794</v>
      </c>
      <c r="B16" s="61" t="s">
        <v>860</v>
      </c>
      <c r="C16" s="72" t="s">
        <v>820</v>
      </c>
      <c r="D16" s="76">
        <f>384.397222/2</f>
        <v>192.198611</v>
      </c>
      <c r="E16" s="76">
        <f>378.438166/2</f>
        <v>189.21908300000001</v>
      </c>
      <c r="F16" s="76">
        <v>2.1348889999999998</v>
      </c>
      <c r="G16" s="65">
        <v>2.0902777777777781E-2</v>
      </c>
      <c r="H16" s="71">
        <v>3694908</v>
      </c>
      <c r="I16" s="65">
        <v>6.1921296296296301E-2</v>
      </c>
      <c r="J16" s="71">
        <v>16761272</v>
      </c>
      <c r="K16" s="80">
        <v>30</v>
      </c>
      <c r="L16" s="80">
        <v>112</v>
      </c>
      <c r="M16" s="65">
        <v>5.7870370370370366E-5</v>
      </c>
      <c r="N16" s="77">
        <v>24</v>
      </c>
      <c r="O16" s="65">
        <v>1.3888888888888889E-4</v>
      </c>
      <c r="P16" s="78">
        <v>129068</v>
      </c>
      <c r="Q16" s="65">
        <v>8.1018518518518516E-5</v>
      </c>
      <c r="R16" s="77">
        <v>0</v>
      </c>
      <c r="S16" s="65">
        <v>9.9745370370370359E-2</v>
      </c>
      <c r="T16" s="71">
        <v>179028</v>
      </c>
      <c r="U16" s="97">
        <v>10550595</v>
      </c>
      <c r="V16" s="73">
        <v>5.4894231259558888</v>
      </c>
      <c r="W16" s="65">
        <v>6.7986111111111108E-2</v>
      </c>
      <c r="X16" s="71">
        <v>975160</v>
      </c>
      <c r="Y16" s="65">
        <v>6.7245370370370367E-3</v>
      </c>
      <c r="Z16" s="71">
        <v>62696</v>
      </c>
      <c r="AA16" s="65">
        <v>4.2824074074074075E-4</v>
      </c>
      <c r="AB16" s="71">
        <v>274412</v>
      </c>
      <c r="AC16" s="65">
        <v>9.2592592592592588E-5</v>
      </c>
      <c r="AD16" s="77">
        <v>0</v>
      </c>
    </row>
    <row r="17" spans="1:30">
      <c r="A17" s="26" t="s">
        <v>795</v>
      </c>
      <c r="B17" s="61" t="s">
        <v>861</v>
      </c>
      <c r="C17" s="72" t="s">
        <v>820</v>
      </c>
      <c r="D17" s="76">
        <f>380.178802/2</f>
        <v>190.08940100000001</v>
      </c>
      <c r="E17" s="76">
        <f>370.217392/2</f>
        <v>185.10869600000001</v>
      </c>
      <c r="F17" s="76">
        <f>1.892307</f>
        <v>1.892307</v>
      </c>
      <c r="G17" s="65">
        <v>1.9039351851851852E-2</v>
      </c>
      <c r="H17" s="71">
        <v>8082604</v>
      </c>
      <c r="I17" s="65">
        <v>6.6354166666666659E-2</v>
      </c>
      <c r="J17" s="71">
        <v>16493504</v>
      </c>
      <c r="K17" s="80">
        <v>30</v>
      </c>
      <c r="L17" s="80">
        <v>112</v>
      </c>
      <c r="M17" s="65">
        <v>5.7870370370370366E-5</v>
      </c>
      <c r="N17" s="77">
        <v>0</v>
      </c>
      <c r="O17" s="65">
        <v>6.018518518518519E-4</v>
      </c>
      <c r="P17" s="78">
        <v>113868</v>
      </c>
      <c r="Q17" s="65">
        <v>2.199074074074074E-4</v>
      </c>
      <c r="R17" s="77">
        <v>53940</v>
      </c>
      <c r="S17" s="65">
        <v>0.10605324074074074</v>
      </c>
      <c r="T17" s="71">
        <v>183424</v>
      </c>
      <c r="U17" s="97">
        <v>10320601</v>
      </c>
      <c r="V17" s="73">
        <v>5.4293405869588698</v>
      </c>
      <c r="W17" s="65">
        <v>0.10883101851851852</v>
      </c>
      <c r="X17" s="71">
        <v>975092</v>
      </c>
      <c r="Y17" s="65">
        <v>6.4930555555555549E-3</v>
      </c>
      <c r="Z17" s="71">
        <v>54968</v>
      </c>
      <c r="AA17" s="65">
        <v>7.6388888888888893E-4</v>
      </c>
      <c r="AB17" s="71">
        <v>162236</v>
      </c>
      <c r="AC17" s="65">
        <v>1.3888888888888889E-4</v>
      </c>
      <c r="AD17" s="77">
        <v>66352</v>
      </c>
    </row>
    <row r="18" spans="1:30">
      <c r="A18" s="26" t="s">
        <v>796</v>
      </c>
      <c r="B18" s="61" t="s">
        <v>862</v>
      </c>
      <c r="C18" s="72" t="s">
        <v>820</v>
      </c>
      <c r="D18" s="76">
        <f>369.677502/2</f>
        <v>184.838751</v>
      </c>
      <c r="E18" s="76">
        <f>363.68577/2</f>
        <v>181.842885</v>
      </c>
      <c r="F18" s="76">
        <v>2.7907630000000001</v>
      </c>
      <c r="G18" s="65">
        <v>2.0254629629629629E-2</v>
      </c>
      <c r="H18" s="71">
        <v>3877684</v>
      </c>
      <c r="I18" s="65">
        <v>6.6967592592592592E-2</v>
      </c>
      <c r="J18" s="71">
        <v>17324640</v>
      </c>
      <c r="K18" s="80">
        <v>30</v>
      </c>
      <c r="L18" s="80">
        <v>112</v>
      </c>
      <c r="M18" s="65">
        <v>3.6689814814814814E-3</v>
      </c>
      <c r="N18" s="77">
        <v>51144</v>
      </c>
      <c r="O18" s="65">
        <v>9.2592592592592588E-5</v>
      </c>
      <c r="P18" s="78">
        <v>0</v>
      </c>
      <c r="Q18" s="65">
        <v>2.2592592592592591E-2</v>
      </c>
      <c r="R18" s="77">
        <v>66528</v>
      </c>
      <c r="S18" s="65">
        <v>0.10793981481481481</v>
      </c>
      <c r="T18" s="71">
        <v>184020</v>
      </c>
      <c r="U18" s="97">
        <v>10171592</v>
      </c>
      <c r="V18" s="73">
        <v>5.5029543020445963</v>
      </c>
      <c r="W18" s="65">
        <v>8.8402777777777775E-2</v>
      </c>
      <c r="X18" s="71">
        <v>979884</v>
      </c>
      <c r="Y18" s="65">
        <v>6.5509259259259262E-3</v>
      </c>
      <c r="Z18" s="71">
        <v>54968</v>
      </c>
      <c r="AA18" s="65">
        <v>7.7546296296296304E-4</v>
      </c>
      <c r="AB18" s="71">
        <v>162128</v>
      </c>
      <c r="AC18" s="65">
        <v>2.7777777777777778E-4</v>
      </c>
      <c r="AD18" s="77">
        <v>127472</v>
      </c>
    </row>
    <row r="19" spans="1:30">
      <c r="A19" s="26" t="s">
        <v>792</v>
      </c>
      <c r="B19" s="61" t="s">
        <v>858</v>
      </c>
      <c r="C19" s="72" t="s">
        <v>820</v>
      </c>
      <c r="D19" s="76">
        <f>449.658556/2</f>
        <v>224.82927799999999</v>
      </c>
      <c r="E19" s="76">
        <f>441.877808/2</f>
        <v>220.93890400000001</v>
      </c>
      <c r="F19" s="76">
        <v>1.881613</v>
      </c>
      <c r="G19" s="65">
        <v>2.417824074074074E-2</v>
      </c>
      <c r="H19" s="71">
        <v>3429668</v>
      </c>
      <c r="I19" s="65">
        <v>9.9062499999999998E-2</v>
      </c>
      <c r="J19" s="71">
        <v>30514060</v>
      </c>
      <c r="K19" s="82">
        <v>40</v>
      </c>
      <c r="L19" s="82">
        <v>100</v>
      </c>
      <c r="M19" s="65">
        <v>1.1574074074074073E-3</v>
      </c>
      <c r="N19" s="77">
        <v>89480</v>
      </c>
      <c r="O19" s="65">
        <v>1.4930555555555556E-3</v>
      </c>
      <c r="P19" s="78">
        <v>126556</v>
      </c>
      <c r="Q19" s="65">
        <v>3.0092592592592595E-4</v>
      </c>
      <c r="R19" s="77">
        <v>91492</v>
      </c>
      <c r="S19" s="65">
        <v>2.1296296296296299E-2</v>
      </c>
      <c r="T19" s="71">
        <v>138116</v>
      </c>
      <c r="U19" s="97">
        <v>388765</v>
      </c>
      <c r="V19" s="73">
        <v>0.17291564668904022</v>
      </c>
      <c r="W19" s="65">
        <v>0.11664351851851852</v>
      </c>
      <c r="X19" s="71">
        <v>984784</v>
      </c>
      <c r="Y19" s="65">
        <v>1.105324074074074E-2</v>
      </c>
      <c r="Z19" s="71">
        <v>66472</v>
      </c>
      <c r="AA19" s="65">
        <v>3.4027777777777784E-3</v>
      </c>
      <c r="AB19" s="71">
        <v>400236</v>
      </c>
      <c r="AC19" s="65">
        <v>3.5879629629629635E-4</v>
      </c>
      <c r="AD19" s="77">
        <v>135388</v>
      </c>
    </row>
    <row r="20" spans="1:30">
      <c r="A20" s="26" t="s">
        <v>797</v>
      </c>
      <c r="B20" s="61" t="s">
        <v>863</v>
      </c>
      <c r="C20" s="72" t="s">
        <v>820</v>
      </c>
      <c r="D20" s="76">
        <f>120.75133/2</f>
        <v>60.375664999999998</v>
      </c>
      <c r="E20" s="76">
        <f>118.293732/2</f>
        <v>59.146866000000003</v>
      </c>
      <c r="F20" s="76">
        <v>2.22255</v>
      </c>
      <c r="G20" s="65">
        <v>5.4513888888888884E-3</v>
      </c>
      <c r="H20" s="71">
        <v>2482976</v>
      </c>
      <c r="I20" s="65">
        <v>6.2002314814814809E-2</v>
      </c>
      <c r="J20" s="71">
        <v>16595120</v>
      </c>
      <c r="K20" s="80">
        <v>30</v>
      </c>
      <c r="L20" s="80">
        <v>112</v>
      </c>
      <c r="M20" s="65">
        <v>1.5046296296296297E-4</v>
      </c>
      <c r="N20" s="77">
        <v>88312</v>
      </c>
      <c r="O20" s="65">
        <v>6.018518518518519E-4</v>
      </c>
      <c r="P20" s="78">
        <v>113872</v>
      </c>
      <c r="Q20" s="65">
        <v>1.6203703703703703E-4</v>
      </c>
      <c r="R20" s="77">
        <v>66424</v>
      </c>
      <c r="S20" s="65">
        <v>5.2199074074074066E-3</v>
      </c>
      <c r="T20" s="71">
        <v>149876</v>
      </c>
      <c r="U20" s="97">
        <v>3312765</v>
      </c>
      <c r="V20" s="73">
        <v>5.4869209308087949</v>
      </c>
      <c r="W20" s="65">
        <v>0.11893518518518519</v>
      </c>
      <c r="X20" s="71">
        <v>967240</v>
      </c>
      <c r="Y20" s="65">
        <v>2.2222222222222222E-3</v>
      </c>
      <c r="Z20" s="71">
        <v>433740</v>
      </c>
      <c r="AA20" s="65">
        <v>1.269675925925926E-2</v>
      </c>
      <c r="AB20" s="71">
        <v>162840</v>
      </c>
      <c r="AC20" s="65">
        <v>1.3888888888888889E-4</v>
      </c>
      <c r="AD20" s="77">
        <v>62004</v>
      </c>
    </row>
    <row r="21" spans="1:30">
      <c r="A21" s="26" t="s">
        <v>798</v>
      </c>
      <c r="B21" s="61" t="s">
        <v>864</v>
      </c>
      <c r="C21" s="72" t="s">
        <v>820</v>
      </c>
      <c r="D21" s="76">
        <f>122.320154/2</f>
        <v>61.160077000000001</v>
      </c>
      <c r="E21" s="76">
        <f>119.85319/2</f>
        <v>59.926594999999999</v>
      </c>
      <c r="F21" s="76">
        <v>2.1868509999999999</v>
      </c>
      <c r="G21" s="65">
        <v>5.7523148148148143E-3</v>
      </c>
      <c r="H21" s="71">
        <v>12279464</v>
      </c>
      <c r="I21" s="65">
        <v>7.1689814814814817E-2</v>
      </c>
      <c r="J21" s="71">
        <v>16414224</v>
      </c>
      <c r="K21" s="80">
        <v>30</v>
      </c>
      <c r="L21" s="80">
        <v>112</v>
      </c>
      <c r="M21" s="65">
        <v>5.7870370370370366E-5</v>
      </c>
      <c r="N21" s="77">
        <v>0</v>
      </c>
      <c r="O21" s="65">
        <v>6.3657407407407402E-4</v>
      </c>
      <c r="P21" s="78">
        <v>130772</v>
      </c>
      <c r="Q21" s="65">
        <v>6.4814814814814813E-3</v>
      </c>
      <c r="R21" s="77">
        <v>66436</v>
      </c>
      <c r="S21" s="65">
        <v>7.5358796296296285E-2</v>
      </c>
      <c r="T21" s="71">
        <v>147920</v>
      </c>
      <c r="U21" s="97">
        <v>3357055</v>
      </c>
      <c r="V21" s="73">
        <v>5.488964639465709</v>
      </c>
      <c r="W21" s="65">
        <v>4.7615740740740743E-2</v>
      </c>
      <c r="X21" s="71">
        <v>971316</v>
      </c>
      <c r="Y21" s="65">
        <v>2.4421296296296296E-3</v>
      </c>
      <c r="Z21" s="71">
        <v>54940</v>
      </c>
      <c r="AA21" s="65">
        <v>2.5462962962962961E-4</v>
      </c>
      <c r="AB21" s="71">
        <v>162732</v>
      </c>
      <c r="AC21" s="65">
        <v>1.3888888888888889E-4</v>
      </c>
      <c r="AD21" s="77">
        <v>59996</v>
      </c>
    </row>
    <row r="22" spans="1:30">
      <c r="A22" s="26" t="s">
        <v>785</v>
      </c>
      <c r="B22" s="61" t="s">
        <v>848</v>
      </c>
      <c r="C22" s="72" t="s">
        <v>820</v>
      </c>
      <c r="D22" s="76">
        <f>45.724458/2</f>
        <v>22.862228999999999</v>
      </c>
      <c r="E22" s="76">
        <f>44.544268/2</f>
        <v>22.272134000000001</v>
      </c>
      <c r="F22" s="76">
        <v>2.948</v>
      </c>
      <c r="G22" s="65">
        <v>2.7199074074074074E-3</v>
      </c>
      <c r="H22" s="71">
        <v>2301032</v>
      </c>
      <c r="I22" s="65">
        <v>0.12290509259259259</v>
      </c>
      <c r="J22" s="71">
        <v>63487816</v>
      </c>
      <c r="K22" s="81">
        <v>30</v>
      </c>
      <c r="L22" s="81">
        <v>85</v>
      </c>
      <c r="M22" s="65">
        <v>6.8287037037037025E-4</v>
      </c>
      <c r="N22" s="77">
        <v>89360</v>
      </c>
      <c r="O22" s="65">
        <v>8.449074074074075E-4</v>
      </c>
      <c r="P22" s="78">
        <v>123264</v>
      </c>
      <c r="Q22" s="65">
        <v>1.273148148148148E-4</v>
      </c>
      <c r="R22" s="77">
        <v>134300</v>
      </c>
      <c r="S22" s="65">
        <v>3.0787037037037037E-3</v>
      </c>
      <c r="T22" s="71">
        <v>10237704</v>
      </c>
      <c r="U22" s="97">
        <v>2357363</v>
      </c>
      <c r="V22" s="73">
        <v>10.311168696630588</v>
      </c>
      <c r="W22" s="65">
        <v>1.1851851851851851E-2</v>
      </c>
      <c r="X22" s="71">
        <v>939192</v>
      </c>
      <c r="Y22" s="65">
        <v>1.8865740740740742E-3</v>
      </c>
      <c r="Z22" s="71">
        <v>76708</v>
      </c>
      <c r="AA22" s="65">
        <v>1.9212962962962962E-3</v>
      </c>
      <c r="AB22" s="71">
        <v>163284</v>
      </c>
      <c r="AC22" s="65">
        <v>1.3888888888888889E-4</v>
      </c>
      <c r="AD22" s="77">
        <v>114872</v>
      </c>
    </row>
    <row r="23" spans="1:30">
      <c r="A23" s="26" t="s">
        <v>802</v>
      </c>
      <c r="B23" s="61" t="s">
        <v>841</v>
      </c>
      <c r="C23" s="72" t="s">
        <v>480</v>
      </c>
      <c r="D23" s="74">
        <f>12.240628/2</f>
        <v>6.1203139999999996</v>
      </c>
      <c r="E23" s="74">
        <f>12.126344/2</f>
        <v>6.0631719999999998</v>
      </c>
      <c r="F23" s="74">
        <v>0.35040399999999999</v>
      </c>
      <c r="G23" s="65">
        <v>5.9027777777777778E-4</v>
      </c>
      <c r="H23" s="71">
        <v>1984372</v>
      </c>
      <c r="I23" s="65">
        <v>8.8541666666666664E-3</v>
      </c>
      <c r="J23" s="71">
        <v>10673384</v>
      </c>
      <c r="K23" s="82">
        <v>12</v>
      </c>
      <c r="L23" s="82">
        <v>85</v>
      </c>
      <c r="M23" s="65">
        <v>1.736111111111111E-3</v>
      </c>
      <c r="N23" s="77">
        <v>84608</v>
      </c>
      <c r="O23" s="65">
        <v>1.261574074074074E-3</v>
      </c>
      <c r="P23" s="78">
        <v>125396</v>
      </c>
      <c r="Q23" s="65">
        <v>9.2592592592592588E-5</v>
      </c>
      <c r="R23" s="77">
        <v>0</v>
      </c>
      <c r="S23" s="65">
        <v>4.6296296296296293E-4</v>
      </c>
      <c r="T23" s="71">
        <v>128376</v>
      </c>
      <c r="U23" s="97">
        <v>183701</v>
      </c>
      <c r="V23" s="73">
        <v>3.0014963284563505</v>
      </c>
      <c r="W23" s="65">
        <v>2.6041666666666665E-3</v>
      </c>
      <c r="X23" s="71">
        <v>972648</v>
      </c>
      <c r="Y23" s="65">
        <v>5.6712962962962956E-4</v>
      </c>
      <c r="Z23" s="71">
        <v>59316</v>
      </c>
      <c r="AA23" s="65">
        <v>1.5856481481481479E-3</v>
      </c>
      <c r="AB23" s="71">
        <v>164904</v>
      </c>
      <c r="AC23" s="65">
        <v>8.449074074074075E-4</v>
      </c>
      <c r="AD23" s="77">
        <v>125216</v>
      </c>
    </row>
    <row r="24" spans="1:30">
      <c r="A24" s="61" t="s">
        <v>803</v>
      </c>
      <c r="B24" s="61" t="s">
        <v>839</v>
      </c>
      <c r="C24" s="72" t="s">
        <v>820</v>
      </c>
      <c r="D24" s="74">
        <f>7.98143/2</f>
        <v>3.9907149999999998</v>
      </c>
      <c r="E24" s="74">
        <f>7.472586/2</f>
        <v>3.7362929999999999</v>
      </c>
      <c r="F24" s="74">
        <v>3.100149</v>
      </c>
      <c r="G24" s="67">
        <v>6.018518518518519E-4</v>
      </c>
      <c r="H24" s="71">
        <v>2101188</v>
      </c>
      <c r="I24" s="65">
        <v>1.4305555555555557E-2</v>
      </c>
      <c r="J24" s="71">
        <v>6508228</v>
      </c>
      <c r="K24" s="80">
        <v>30</v>
      </c>
      <c r="L24" s="80">
        <v>112</v>
      </c>
      <c r="M24" s="65">
        <v>2.4305555555555552E-4</v>
      </c>
      <c r="N24" s="77">
        <v>76588</v>
      </c>
      <c r="O24" s="65">
        <v>3.2407407407407406E-4</v>
      </c>
      <c r="P24" s="78">
        <v>124000</v>
      </c>
      <c r="Q24" s="65">
        <v>6.9444444444444444E-5</v>
      </c>
      <c r="R24" s="77">
        <v>0</v>
      </c>
      <c r="S24" s="65">
        <v>4.0509259259259258E-4</v>
      </c>
      <c r="T24" s="71">
        <v>148280</v>
      </c>
      <c r="U24" s="97">
        <v>373521</v>
      </c>
      <c r="V24" s="73">
        <v>9.3597513227579512</v>
      </c>
      <c r="W24" s="65">
        <v>1.423611111111111E-3</v>
      </c>
      <c r="X24" s="71">
        <v>956552</v>
      </c>
      <c r="Y24" s="65">
        <v>7.407407407407407E-4</v>
      </c>
      <c r="Z24" s="71">
        <v>76840</v>
      </c>
      <c r="AA24" s="65">
        <v>1.0185185185185186E-3</v>
      </c>
      <c r="AB24" s="71">
        <v>156960</v>
      </c>
      <c r="AC24" s="65">
        <v>1.3888888888888889E-4</v>
      </c>
      <c r="AD24" s="77">
        <v>61956</v>
      </c>
    </row>
    <row r="25" spans="1:30">
      <c r="A25" s="26" t="s">
        <v>804</v>
      </c>
      <c r="B25" s="61" t="s">
        <v>838</v>
      </c>
      <c r="C25" s="72" t="s">
        <v>820</v>
      </c>
      <c r="D25" s="74">
        <f>44.799412/2</f>
        <v>22.399705999999998</v>
      </c>
      <c r="E25" s="74">
        <f>43.097838/2</f>
        <v>21.548919000000001</v>
      </c>
      <c r="F25" s="74">
        <f>1.559002</f>
        <v>1.559002</v>
      </c>
      <c r="G25" s="65">
        <v>2.4305555555555556E-3</v>
      </c>
      <c r="H25" s="71">
        <v>2749176</v>
      </c>
      <c r="I25" s="65">
        <v>3.6134259259259262E-2</v>
      </c>
      <c r="J25" s="71">
        <v>12741484</v>
      </c>
      <c r="K25" s="80">
        <v>17</v>
      </c>
      <c r="L25" s="80">
        <v>111</v>
      </c>
      <c r="M25" s="65">
        <v>6.9444444444444444E-5</v>
      </c>
      <c r="N25" s="77">
        <v>0</v>
      </c>
      <c r="O25" s="65">
        <v>9.2592592592592588E-5</v>
      </c>
      <c r="P25" s="78">
        <v>0</v>
      </c>
      <c r="Q25" s="65">
        <v>6.9444444444444444E-5</v>
      </c>
      <c r="R25" s="77">
        <v>0</v>
      </c>
      <c r="S25" s="65">
        <v>9.1666666666666667E-3</v>
      </c>
      <c r="T25" s="71">
        <v>141528</v>
      </c>
      <c r="U25" s="97">
        <v>1785540</v>
      </c>
      <c r="V25" s="73">
        <v>7.9712653371432642</v>
      </c>
      <c r="W25" s="65">
        <v>8.0671296296296307E-3</v>
      </c>
      <c r="X25" s="71">
        <v>939076</v>
      </c>
      <c r="Y25" s="65">
        <v>8.9120370370370362E-4</v>
      </c>
      <c r="Z25" s="71">
        <v>54972</v>
      </c>
      <c r="AA25" s="65">
        <v>3.7037037037037035E-4</v>
      </c>
      <c r="AB25" s="71">
        <v>376704</v>
      </c>
      <c r="AC25" s="65">
        <v>8.1018518518518516E-5</v>
      </c>
      <c r="AD25" s="77">
        <v>0</v>
      </c>
    </row>
    <row r="26" spans="1:30">
      <c r="A26" s="26" t="s">
        <v>805</v>
      </c>
      <c r="B26" s="61" t="s">
        <v>840</v>
      </c>
      <c r="C26" s="72" t="s">
        <v>820</v>
      </c>
      <c r="D26" s="74">
        <f>33.14601/2</f>
        <v>16.573004999999998</v>
      </c>
      <c r="E26" s="74">
        <f>31.43542/2</f>
        <v>15.71771</v>
      </c>
      <c r="F26" s="74">
        <v>1.6880710000000001</v>
      </c>
      <c r="G26" s="65">
        <v>2.2916666666666667E-3</v>
      </c>
      <c r="H26" s="71">
        <v>6679936</v>
      </c>
      <c r="I26" s="65">
        <v>2.8275462962962964E-2</v>
      </c>
      <c r="J26" s="71">
        <v>30048892</v>
      </c>
      <c r="K26" s="80">
        <v>30</v>
      </c>
      <c r="L26" s="80">
        <v>110</v>
      </c>
      <c r="M26" s="65">
        <v>8.9120370370370362E-4</v>
      </c>
      <c r="N26" s="77">
        <v>92224</v>
      </c>
      <c r="O26" s="65">
        <v>1.5740740740740741E-3</v>
      </c>
      <c r="P26" s="78">
        <v>130232</v>
      </c>
      <c r="Q26" s="65">
        <v>2.7777777777777778E-4</v>
      </c>
      <c r="R26" s="77">
        <v>59376</v>
      </c>
      <c r="S26" s="65">
        <v>1.6435185185185183E-3</v>
      </c>
      <c r="T26" s="71">
        <v>137036</v>
      </c>
      <c r="U26" s="97">
        <v>1388038</v>
      </c>
      <c r="V26" s="73">
        <v>8.3752946433069937</v>
      </c>
      <c r="W26" s="65">
        <v>6.3773148148148148E-3</v>
      </c>
      <c r="X26" s="71">
        <v>957588</v>
      </c>
      <c r="Y26" s="65">
        <v>1.0763888888888889E-3</v>
      </c>
      <c r="Z26" s="71">
        <v>77464</v>
      </c>
      <c r="AA26" s="65">
        <v>2.3495370370370371E-3</v>
      </c>
      <c r="AB26" s="71">
        <v>155988</v>
      </c>
      <c r="AC26" s="65">
        <v>1.25E-3</v>
      </c>
      <c r="AD26" s="77">
        <v>127520</v>
      </c>
    </row>
    <row r="28" spans="1:30">
      <c r="A28" s="79" t="s">
        <v>827</v>
      </c>
      <c r="B28" s="79"/>
    </row>
    <row r="32" spans="1:30">
      <c r="A32" s="60"/>
      <c r="B32" s="60"/>
    </row>
    <row r="33" spans="1:2">
      <c r="A33" s="61"/>
      <c r="B33" s="61"/>
    </row>
    <row r="34" spans="1:2">
      <c r="A34" s="26"/>
      <c r="B34" s="26"/>
    </row>
    <row r="35" spans="1:2">
      <c r="A35" s="26"/>
      <c r="B35" s="26"/>
    </row>
    <row r="36" spans="1:2">
      <c r="A36" s="61"/>
      <c r="B36" s="61"/>
    </row>
    <row r="37" spans="1:2">
      <c r="A37" s="26"/>
      <c r="B37" s="26"/>
    </row>
    <row r="38" spans="1:2">
      <c r="A38" s="26"/>
      <c r="B38" s="26"/>
    </row>
    <row r="39" spans="1:2">
      <c r="A39" s="26"/>
      <c r="B39" s="26"/>
    </row>
    <row r="40" spans="1:2">
      <c r="A40" s="26"/>
      <c r="B40" s="26"/>
    </row>
    <row r="41" spans="1:2">
      <c r="A41" s="26"/>
      <c r="B41" s="26"/>
    </row>
    <row r="42" spans="1:2">
      <c r="A42" s="26"/>
      <c r="B42" s="26"/>
    </row>
    <row r="43" spans="1:2">
      <c r="A43" s="26"/>
      <c r="B43" s="26"/>
    </row>
    <row r="44" spans="1:2">
      <c r="A44" s="26"/>
      <c r="B44" s="26"/>
    </row>
    <row r="45" spans="1:2">
      <c r="A45" s="26"/>
      <c r="B45" s="26"/>
    </row>
    <row r="46" spans="1:2">
      <c r="A46" s="26"/>
      <c r="B46" s="26"/>
    </row>
    <row r="47" spans="1:2">
      <c r="A47" s="26"/>
      <c r="B47" s="26"/>
    </row>
    <row r="48" spans="1:2">
      <c r="A48" s="26"/>
      <c r="B48" s="26"/>
    </row>
    <row r="49" spans="1:2">
      <c r="A49" s="26"/>
      <c r="B49" s="26"/>
    </row>
    <row r="50" spans="1:2">
      <c r="A50" s="26"/>
      <c r="B50" s="26"/>
    </row>
    <row r="51" spans="1:2">
      <c r="A51" s="26"/>
      <c r="B51" s="26"/>
    </row>
    <row r="52" spans="1:2">
      <c r="A52" s="26"/>
      <c r="B52" s="26"/>
    </row>
    <row r="53" spans="1:2">
      <c r="A53" s="61"/>
      <c r="B53" s="61"/>
    </row>
    <row r="54" spans="1:2">
      <c r="A54" s="26"/>
      <c r="B54" s="26"/>
    </row>
    <row r="55" spans="1:2">
      <c r="A55" s="26"/>
      <c r="B55" s="26"/>
    </row>
  </sheetData>
  <sortState ref="A33:D55">
    <sortCondition ref="A33:A55"/>
  </sortState>
  <mergeCells count="20">
    <mergeCell ref="S2:T2"/>
    <mergeCell ref="W2:X2"/>
    <mergeCell ref="Y2:Z2"/>
    <mergeCell ref="AA2:AB2"/>
    <mergeCell ref="AC2:AD2"/>
    <mergeCell ref="G2:H2"/>
    <mergeCell ref="I2:J2"/>
    <mergeCell ref="M2:N2"/>
    <mergeCell ref="O2:P2"/>
    <mergeCell ref="Q2:R2"/>
    <mergeCell ref="W1:X1"/>
    <mergeCell ref="Y1:Z1"/>
    <mergeCell ref="AA1:AB1"/>
    <mergeCell ref="AC1:AD1"/>
    <mergeCell ref="G1:H1"/>
    <mergeCell ref="I1:J1"/>
    <mergeCell ref="M1:N1"/>
    <mergeCell ref="O1:P1"/>
    <mergeCell ref="Q1:R1"/>
    <mergeCell ref="S1:T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C07F-DCBF-9C45-8172-5EA047A381D7}">
  <dimension ref="B2:H75"/>
  <sheetViews>
    <sheetView zoomScale="68" workbookViewId="0">
      <selection activeCell="H22" sqref="H22"/>
    </sheetView>
  </sheetViews>
  <sheetFormatPr baseColWidth="10" defaultRowHeight="16"/>
  <cols>
    <col min="1" max="1" width="3.83203125" customWidth="1"/>
    <col min="2" max="2" width="4.5" bestFit="1" customWidth="1"/>
    <col min="3" max="3" width="18.33203125" customWidth="1"/>
    <col min="4" max="4" width="16.6640625" customWidth="1"/>
    <col min="5" max="5" width="7.6640625" bestFit="1" customWidth="1"/>
    <col min="6" max="6" width="10.5" style="1" customWidth="1"/>
    <col min="7" max="7" width="4.6640625" style="9" customWidth="1"/>
    <col min="8" max="8" width="39.1640625" customWidth="1"/>
  </cols>
  <sheetData>
    <row r="2" spans="2:8" ht="19">
      <c r="B2" s="100" t="s">
        <v>99</v>
      </c>
      <c r="C2" s="101"/>
      <c r="D2" s="101"/>
      <c r="E2" s="101"/>
      <c r="F2" s="101"/>
      <c r="G2" s="101"/>
      <c r="H2" s="101"/>
    </row>
    <row r="3" spans="2:8" ht="7" customHeight="1"/>
    <row r="4" spans="2:8" s="2" customFormat="1">
      <c r="B4" s="2" t="s">
        <v>94</v>
      </c>
      <c r="C4" s="2" t="s">
        <v>0</v>
      </c>
      <c r="D4" s="2" t="s">
        <v>1</v>
      </c>
      <c r="E4" s="2" t="s">
        <v>80</v>
      </c>
      <c r="F4" s="4" t="s">
        <v>2</v>
      </c>
      <c r="G4" s="11" t="s">
        <v>93</v>
      </c>
      <c r="H4" s="2" t="s">
        <v>18</v>
      </c>
    </row>
    <row r="5" spans="2:8">
      <c r="B5" t="s">
        <v>95</v>
      </c>
      <c r="C5" t="s">
        <v>3</v>
      </c>
      <c r="D5" t="s">
        <v>4</v>
      </c>
      <c r="E5">
        <v>267</v>
      </c>
      <c r="F5" s="1">
        <v>2</v>
      </c>
      <c r="G5" s="9">
        <f>F5/E5*100</f>
        <v>0.74906367041198507</v>
      </c>
    </row>
    <row r="6" spans="2:8">
      <c r="B6" t="s">
        <v>95</v>
      </c>
      <c r="C6" t="s">
        <v>84</v>
      </c>
      <c r="D6" t="s">
        <v>5</v>
      </c>
      <c r="E6">
        <v>72</v>
      </c>
      <c r="F6" s="1">
        <v>1</v>
      </c>
      <c r="G6" s="9">
        <f t="shared" ref="G6:G15" si="0">F6/E6*100</f>
        <v>1.3888888888888888</v>
      </c>
    </row>
    <row r="7" spans="2:8">
      <c r="B7" t="s">
        <v>95</v>
      </c>
      <c r="C7" t="s">
        <v>85</v>
      </c>
      <c r="D7" t="s">
        <v>6</v>
      </c>
      <c r="E7">
        <v>1153</v>
      </c>
      <c r="F7" s="1">
        <v>1</v>
      </c>
      <c r="G7" s="9">
        <f t="shared" si="0"/>
        <v>8.6730268863833476E-2</v>
      </c>
    </row>
    <row r="8" spans="2:8">
      <c r="B8" s="18" t="s">
        <v>95</v>
      </c>
      <c r="C8" s="96" t="s">
        <v>86</v>
      </c>
      <c r="D8" s="18" t="s">
        <v>6</v>
      </c>
      <c r="E8" s="18">
        <v>190</v>
      </c>
      <c r="F8" s="91">
        <v>1</v>
      </c>
      <c r="G8" s="92">
        <f t="shared" si="0"/>
        <v>0.52631578947368418</v>
      </c>
      <c r="H8" s="18"/>
    </row>
    <row r="9" spans="2:8">
      <c r="B9" t="s">
        <v>95</v>
      </c>
      <c r="C9" t="s">
        <v>7</v>
      </c>
      <c r="D9" t="s">
        <v>10</v>
      </c>
      <c r="E9">
        <v>1511</v>
      </c>
      <c r="F9" s="1">
        <v>1</v>
      </c>
      <c r="G9" s="9">
        <f t="shared" si="0"/>
        <v>6.6181336863004633E-2</v>
      </c>
    </row>
    <row r="10" spans="2:8">
      <c r="B10" t="s">
        <v>95</v>
      </c>
      <c r="C10" t="s">
        <v>8</v>
      </c>
      <c r="D10" t="s">
        <v>4</v>
      </c>
      <c r="E10">
        <v>576</v>
      </c>
      <c r="F10" s="1">
        <v>1</v>
      </c>
      <c r="G10" s="9">
        <f t="shared" si="0"/>
        <v>0.1736111111111111</v>
      </c>
    </row>
    <row r="11" spans="2:8">
      <c r="B11" s="18" t="s">
        <v>95</v>
      </c>
      <c r="C11" s="95" t="s">
        <v>9</v>
      </c>
      <c r="D11" s="18" t="s">
        <v>10</v>
      </c>
      <c r="E11" s="18">
        <v>1458</v>
      </c>
      <c r="F11" s="91">
        <v>1</v>
      </c>
      <c r="G11" s="92">
        <f t="shared" si="0"/>
        <v>6.858710562414265E-2</v>
      </c>
      <c r="H11" s="18" t="s">
        <v>15</v>
      </c>
    </row>
    <row r="12" spans="2:8">
      <c r="B12" t="s">
        <v>96</v>
      </c>
      <c r="C12" t="s">
        <v>11</v>
      </c>
      <c r="D12" t="s">
        <v>4</v>
      </c>
      <c r="E12">
        <v>781</v>
      </c>
      <c r="F12" s="1">
        <v>1</v>
      </c>
      <c r="G12" s="9">
        <f t="shared" si="0"/>
        <v>0.12804097311139565</v>
      </c>
    </row>
    <row r="13" spans="2:8">
      <c r="B13" s="18" t="s">
        <v>97</v>
      </c>
      <c r="C13" s="90" t="s">
        <v>12</v>
      </c>
      <c r="D13" s="18" t="s">
        <v>10</v>
      </c>
      <c r="E13" s="18">
        <v>1503</v>
      </c>
      <c r="F13" s="91">
        <v>1</v>
      </c>
      <c r="G13" s="92">
        <f t="shared" si="0"/>
        <v>6.65335994677312E-2</v>
      </c>
      <c r="H13" s="18"/>
    </row>
    <row r="14" spans="2:8">
      <c r="B14" s="18" t="s">
        <v>97</v>
      </c>
      <c r="C14" s="93" t="s">
        <v>13</v>
      </c>
      <c r="D14" s="18" t="s">
        <v>10</v>
      </c>
      <c r="E14" s="18">
        <v>969</v>
      </c>
      <c r="F14" s="91">
        <v>1</v>
      </c>
      <c r="G14" s="92">
        <f t="shared" si="0"/>
        <v>0.10319917440660474</v>
      </c>
      <c r="H14" s="18" t="s">
        <v>16</v>
      </c>
    </row>
    <row r="15" spans="2:8">
      <c r="B15" s="18" t="s">
        <v>97</v>
      </c>
      <c r="C15" s="94" t="s">
        <v>14</v>
      </c>
      <c r="D15" s="18" t="s">
        <v>10</v>
      </c>
      <c r="E15" s="18">
        <v>2226</v>
      </c>
      <c r="F15" s="91">
        <v>2</v>
      </c>
      <c r="G15" s="92">
        <f t="shared" si="0"/>
        <v>8.9847259658580425E-2</v>
      </c>
      <c r="H15" s="18"/>
    </row>
    <row r="17" spans="2:8" ht="19">
      <c r="B17" s="101" t="s">
        <v>79</v>
      </c>
      <c r="C17" s="101"/>
      <c r="D17" s="101"/>
      <c r="E17" s="101"/>
      <c r="F17" s="101"/>
      <c r="G17" s="101"/>
      <c r="H17" s="101"/>
    </row>
    <row r="18" spans="2:8" ht="7" customHeight="1">
      <c r="C18" s="3"/>
    </row>
    <row r="19" spans="2:8">
      <c r="B19" s="2" t="s">
        <v>94</v>
      </c>
      <c r="C19" s="2" t="s">
        <v>0</v>
      </c>
      <c r="D19" s="2" t="s">
        <v>1</v>
      </c>
      <c r="E19" s="2" t="s">
        <v>80</v>
      </c>
      <c r="F19" s="4" t="s">
        <v>2</v>
      </c>
      <c r="G19" s="11" t="s">
        <v>93</v>
      </c>
      <c r="H19" s="2" t="s">
        <v>81</v>
      </c>
    </row>
    <row r="20" spans="2:8">
      <c r="B20" t="s">
        <v>95</v>
      </c>
      <c r="C20" t="s">
        <v>17</v>
      </c>
      <c r="D20" t="s">
        <v>10</v>
      </c>
      <c r="E20">
        <v>1062</v>
      </c>
      <c r="F20" s="1">
        <v>1</v>
      </c>
      <c r="G20" s="9">
        <f>F20/E20*100</f>
        <v>9.4161958568738227E-2</v>
      </c>
    </row>
    <row r="21" spans="2:8">
      <c r="B21" t="s">
        <v>95</v>
      </c>
      <c r="C21" t="s">
        <v>24</v>
      </c>
      <c r="D21" t="s">
        <v>20</v>
      </c>
      <c r="E21">
        <v>1515</v>
      </c>
      <c r="F21" s="1">
        <v>4</v>
      </c>
      <c r="G21" s="9">
        <f t="shared" ref="G21:G71" si="1">F21/E21*100</f>
        <v>0.264026402640264</v>
      </c>
    </row>
    <row r="22" spans="2:8">
      <c r="B22" t="s">
        <v>95</v>
      </c>
      <c r="C22" t="s">
        <v>19</v>
      </c>
      <c r="D22" t="s">
        <v>87</v>
      </c>
      <c r="E22">
        <v>741</v>
      </c>
      <c r="F22" s="1">
        <v>1</v>
      </c>
      <c r="G22" s="9">
        <f t="shared" si="1"/>
        <v>0.1349527665317139</v>
      </c>
    </row>
    <row r="23" spans="2:8">
      <c r="B23" t="s">
        <v>95</v>
      </c>
      <c r="C23" t="s">
        <v>21</v>
      </c>
      <c r="D23" t="s">
        <v>6</v>
      </c>
      <c r="E23">
        <v>408</v>
      </c>
      <c r="F23" s="1">
        <v>2</v>
      </c>
      <c r="G23" s="9">
        <f t="shared" si="1"/>
        <v>0.49019607843137253</v>
      </c>
    </row>
    <row r="24" spans="2:8">
      <c r="B24" t="s">
        <v>95</v>
      </c>
      <c r="C24" t="s">
        <v>88</v>
      </c>
      <c r="D24" t="s">
        <v>6</v>
      </c>
      <c r="E24">
        <v>755</v>
      </c>
      <c r="F24" s="1">
        <v>3</v>
      </c>
      <c r="G24" s="9">
        <f t="shared" si="1"/>
        <v>0.39735099337748342</v>
      </c>
    </row>
    <row r="25" spans="2:8">
      <c r="B25" t="s">
        <v>95</v>
      </c>
      <c r="C25" t="s">
        <v>23</v>
      </c>
      <c r="D25" t="s">
        <v>10</v>
      </c>
      <c r="E25">
        <v>3183</v>
      </c>
      <c r="F25" s="1">
        <v>1</v>
      </c>
      <c r="G25" s="9">
        <f t="shared" si="1"/>
        <v>3.1416902293433864E-2</v>
      </c>
      <c r="H25" t="s">
        <v>22</v>
      </c>
    </row>
    <row r="26" spans="2:8">
      <c r="B26" t="s">
        <v>95</v>
      </c>
      <c r="C26" t="s">
        <v>25</v>
      </c>
      <c r="D26" t="s">
        <v>4</v>
      </c>
      <c r="E26">
        <v>736</v>
      </c>
      <c r="F26" s="1">
        <v>1</v>
      </c>
      <c r="G26" s="9">
        <f t="shared" si="1"/>
        <v>0.1358695652173913</v>
      </c>
    </row>
    <row r="27" spans="2:8">
      <c r="B27" t="s">
        <v>95</v>
      </c>
      <c r="C27" t="s">
        <v>26</v>
      </c>
      <c r="D27" t="s">
        <v>10</v>
      </c>
      <c r="E27">
        <v>4134</v>
      </c>
      <c r="F27" s="1">
        <v>3</v>
      </c>
      <c r="G27" s="9">
        <f t="shared" si="1"/>
        <v>7.2568940493468792E-2</v>
      </c>
      <c r="H27" t="s">
        <v>27</v>
      </c>
    </row>
    <row r="28" spans="2:8">
      <c r="B28" t="s">
        <v>95</v>
      </c>
      <c r="C28" t="s">
        <v>28</v>
      </c>
      <c r="D28" t="s">
        <v>6</v>
      </c>
      <c r="E28">
        <v>214</v>
      </c>
      <c r="F28" s="1">
        <v>1</v>
      </c>
      <c r="G28" s="9">
        <f t="shared" si="1"/>
        <v>0.46728971962616817</v>
      </c>
    </row>
    <row r="29" spans="2:8">
      <c r="B29" t="s">
        <v>95</v>
      </c>
      <c r="C29" t="s">
        <v>29</v>
      </c>
      <c r="D29" t="s">
        <v>6</v>
      </c>
      <c r="E29">
        <v>1171</v>
      </c>
      <c r="F29" s="1">
        <v>2</v>
      </c>
      <c r="G29" s="9">
        <f t="shared" si="1"/>
        <v>0.17079419299743809</v>
      </c>
    </row>
    <row r="30" spans="2:8">
      <c r="B30" s="18" t="s">
        <v>95</v>
      </c>
      <c r="C30" s="96" t="s">
        <v>89</v>
      </c>
      <c r="D30" s="18" t="s">
        <v>4</v>
      </c>
      <c r="E30" s="18">
        <v>728</v>
      </c>
      <c r="F30" s="91">
        <v>1</v>
      </c>
      <c r="G30" s="92">
        <f t="shared" si="1"/>
        <v>0.13736263736263737</v>
      </c>
      <c r="H30" s="18"/>
    </row>
    <row r="31" spans="2:8">
      <c r="B31" t="s">
        <v>95</v>
      </c>
      <c r="C31" t="s">
        <v>90</v>
      </c>
      <c r="D31" t="s">
        <v>6</v>
      </c>
      <c r="E31">
        <v>1194</v>
      </c>
      <c r="F31" s="1">
        <v>1</v>
      </c>
      <c r="G31" s="9">
        <f t="shared" si="1"/>
        <v>8.3752093802345065E-2</v>
      </c>
    </row>
    <row r="32" spans="2:8">
      <c r="B32" t="s">
        <v>95</v>
      </c>
      <c r="C32" t="s">
        <v>41</v>
      </c>
      <c r="D32" t="s">
        <v>6</v>
      </c>
      <c r="E32">
        <v>154</v>
      </c>
      <c r="F32" s="1">
        <v>1</v>
      </c>
      <c r="G32" s="9">
        <f t="shared" si="1"/>
        <v>0.64935064935064934</v>
      </c>
    </row>
    <row r="33" spans="2:8">
      <c r="B33" t="s">
        <v>95</v>
      </c>
      <c r="C33" t="s">
        <v>42</v>
      </c>
      <c r="D33" t="s">
        <v>10</v>
      </c>
      <c r="E33">
        <v>303</v>
      </c>
      <c r="F33" s="1">
        <v>1</v>
      </c>
      <c r="G33" s="9">
        <f t="shared" si="1"/>
        <v>0.33003300330033003</v>
      </c>
    </row>
    <row r="34" spans="2:8">
      <c r="B34" t="s">
        <v>95</v>
      </c>
      <c r="C34" t="s">
        <v>43</v>
      </c>
      <c r="D34" t="s">
        <v>31</v>
      </c>
      <c r="E34">
        <v>746</v>
      </c>
      <c r="F34" s="1">
        <v>1</v>
      </c>
      <c r="G34" s="9">
        <f t="shared" si="1"/>
        <v>0.13404825737265416</v>
      </c>
    </row>
    <row r="35" spans="2:8">
      <c r="B35" t="s">
        <v>95</v>
      </c>
      <c r="C35" t="s">
        <v>44</v>
      </c>
      <c r="D35" t="s">
        <v>6</v>
      </c>
      <c r="E35">
        <v>902</v>
      </c>
      <c r="F35" s="1">
        <v>2</v>
      </c>
      <c r="G35" s="9">
        <f t="shared" si="1"/>
        <v>0.22172949002217296</v>
      </c>
    </row>
    <row r="36" spans="2:8">
      <c r="B36" t="s">
        <v>95</v>
      </c>
      <c r="C36" t="s">
        <v>45</v>
      </c>
      <c r="D36" t="s">
        <v>6</v>
      </c>
      <c r="E36">
        <v>305</v>
      </c>
      <c r="F36" s="1">
        <v>1</v>
      </c>
      <c r="G36" s="9">
        <f t="shared" si="1"/>
        <v>0.32786885245901637</v>
      </c>
    </row>
    <row r="37" spans="2:8">
      <c r="B37" t="s">
        <v>95</v>
      </c>
      <c r="C37" t="s">
        <v>91</v>
      </c>
      <c r="D37" t="s">
        <v>10</v>
      </c>
      <c r="E37">
        <v>73</v>
      </c>
      <c r="F37" s="1">
        <v>1</v>
      </c>
      <c r="G37" s="9">
        <f t="shared" si="1"/>
        <v>1.3698630136986301</v>
      </c>
    </row>
    <row r="38" spans="2:8">
      <c r="B38" t="s">
        <v>95</v>
      </c>
      <c r="C38" t="s">
        <v>46</v>
      </c>
      <c r="D38" t="s">
        <v>6</v>
      </c>
      <c r="E38">
        <v>561</v>
      </c>
      <c r="F38" s="1">
        <v>1</v>
      </c>
      <c r="G38" s="9">
        <f t="shared" si="1"/>
        <v>0.17825311942959002</v>
      </c>
    </row>
    <row r="39" spans="2:8">
      <c r="B39" t="s">
        <v>95</v>
      </c>
      <c r="C39" t="s">
        <v>47</v>
      </c>
      <c r="D39" t="s">
        <v>4</v>
      </c>
      <c r="E39">
        <v>438</v>
      </c>
      <c r="F39" s="1">
        <v>1</v>
      </c>
      <c r="G39" s="9">
        <f t="shared" si="1"/>
        <v>0.22831050228310501</v>
      </c>
    </row>
    <row r="40" spans="2:8">
      <c r="B40" t="s">
        <v>95</v>
      </c>
      <c r="C40" t="s">
        <v>48</v>
      </c>
      <c r="D40" t="s">
        <v>6</v>
      </c>
      <c r="E40">
        <v>419</v>
      </c>
      <c r="F40" s="1">
        <v>1</v>
      </c>
      <c r="G40" s="9">
        <f t="shared" si="1"/>
        <v>0.23866348448687352</v>
      </c>
    </row>
    <row r="41" spans="2:8">
      <c r="B41" t="s">
        <v>95</v>
      </c>
      <c r="C41" t="s">
        <v>49</v>
      </c>
      <c r="D41" t="s">
        <v>6</v>
      </c>
      <c r="E41">
        <v>51</v>
      </c>
      <c r="F41" s="1">
        <v>2</v>
      </c>
      <c r="G41" s="9">
        <f t="shared" si="1"/>
        <v>3.9215686274509802</v>
      </c>
    </row>
    <row r="42" spans="2:8">
      <c r="B42" t="s">
        <v>95</v>
      </c>
      <c r="C42" t="s">
        <v>50</v>
      </c>
      <c r="D42" t="s">
        <v>10</v>
      </c>
      <c r="E42">
        <v>1467</v>
      </c>
      <c r="F42" s="1">
        <v>1</v>
      </c>
      <c r="G42" s="9">
        <f t="shared" si="1"/>
        <v>6.8166325835037497E-2</v>
      </c>
      <c r="H42" t="s">
        <v>32</v>
      </c>
    </row>
    <row r="43" spans="2:8">
      <c r="B43" t="s">
        <v>95</v>
      </c>
      <c r="C43" t="s">
        <v>51</v>
      </c>
      <c r="D43" t="s">
        <v>6</v>
      </c>
      <c r="E43">
        <v>751</v>
      </c>
      <c r="F43" s="1">
        <v>3</v>
      </c>
      <c r="G43" s="9">
        <f t="shared" si="1"/>
        <v>0.39946737683089217</v>
      </c>
    </row>
    <row r="44" spans="2:8">
      <c r="B44" s="18" t="s">
        <v>95</v>
      </c>
      <c r="C44" s="95" t="s">
        <v>52</v>
      </c>
      <c r="D44" s="18" t="s">
        <v>10</v>
      </c>
      <c r="E44" s="18">
        <v>1458</v>
      </c>
      <c r="F44" s="91">
        <v>1</v>
      </c>
      <c r="G44" s="92">
        <f t="shared" si="1"/>
        <v>6.858710562414265E-2</v>
      </c>
      <c r="H44" s="18" t="s">
        <v>33</v>
      </c>
    </row>
    <row r="45" spans="2:8">
      <c r="B45" t="s">
        <v>95</v>
      </c>
      <c r="C45" t="s">
        <v>53</v>
      </c>
      <c r="D45" t="s">
        <v>6</v>
      </c>
      <c r="E45">
        <v>538</v>
      </c>
      <c r="F45" s="1">
        <v>2</v>
      </c>
      <c r="G45" s="9">
        <f t="shared" si="1"/>
        <v>0.37174721189591076</v>
      </c>
    </row>
    <row r="46" spans="2:8">
      <c r="B46" t="s">
        <v>95</v>
      </c>
      <c r="C46" t="s">
        <v>54</v>
      </c>
      <c r="D46" t="s">
        <v>6</v>
      </c>
      <c r="E46">
        <v>697</v>
      </c>
      <c r="F46" s="1">
        <v>1</v>
      </c>
      <c r="G46" s="9">
        <f t="shared" si="1"/>
        <v>0.14347202295552369</v>
      </c>
    </row>
    <row r="47" spans="2:8">
      <c r="B47" t="s">
        <v>95</v>
      </c>
      <c r="C47" t="s">
        <v>55</v>
      </c>
      <c r="D47" t="s">
        <v>6</v>
      </c>
      <c r="E47">
        <v>391</v>
      </c>
      <c r="F47" s="1">
        <v>1</v>
      </c>
      <c r="G47" s="9">
        <f t="shared" si="1"/>
        <v>0.25575447570332482</v>
      </c>
    </row>
    <row r="48" spans="2:8">
      <c r="B48" t="s">
        <v>95</v>
      </c>
      <c r="C48" t="s">
        <v>56</v>
      </c>
      <c r="D48" t="s">
        <v>6</v>
      </c>
      <c r="E48">
        <v>828</v>
      </c>
      <c r="F48" s="1" t="s">
        <v>30</v>
      </c>
      <c r="G48" s="9">
        <f>2/E48*100</f>
        <v>0.24154589371980675</v>
      </c>
    </row>
    <row r="49" spans="2:8">
      <c r="B49" t="s">
        <v>95</v>
      </c>
      <c r="C49" t="s">
        <v>57</v>
      </c>
      <c r="D49" t="s">
        <v>6</v>
      </c>
      <c r="E49">
        <v>801</v>
      </c>
      <c r="F49" s="1">
        <v>1</v>
      </c>
      <c r="G49" s="9">
        <f t="shared" si="1"/>
        <v>0.12484394506866417</v>
      </c>
    </row>
    <row r="50" spans="2:8">
      <c r="B50" t="s">
        <v>95</v>
      </c>
      <c r="C50" t="s">
        <v>58</v>
      </c>
      <c r="D50" t="s">
        <v>6</v>
      </c>
      <c r="E50">
        <v>248</v>
      </c>
      <c r="F50" s="1">
        <v>1</v>
      </c>
      <c r="G50" s="9">
        <f t="shared" si="1"/>
        <v>0.40322580645161288</v>
      </c>
    </row>
    <row r="51" spans="2:8">
      <c r="B51" t="s">
        <v>95</v>
      </c>
      <c r="C51" t="s">
        <v>59</v>
      </c>
      <c r="D51" t="s">
        <v>6</v>
      </c>
      <c r="E51">
        <v>188</v>
      </c>
      <c r="F51" s="1">
        <v>1</v>
      </c>
      <c r="G51" s="9">
        <f t="shared" si="1"/>
        <v>0.53191489361702127</v>
      </c>
    </row>
    <row r="52" spans="2:8">
      <c r="B52" t="s">
        <v>95</v>
      </c>
      <c r="C52" t="s">
        <v>60</v>
      </c>
      <c r="D52" t="s">
        <v>4</v>
      </c>
      <c r="E52">
        <v>772</v>
      </c>
      <c r="F52" s="1">
        <v>2</v>
      </c>
      <c r="G52" s="9">
        <f t="shared" si="1"/>
        <v>0.2590673575129534</v>
      </c>
    </row>
    <row r="53" spans="2:8">
      <c r="B53" t="s">
        <v>95</v>
      </c>
      <c r="C53" t="s">
        <v>61</v>
      </c>
      <c r="D53" t="s">
        <v>10</v>
      </c>
      <c r="E53">
        <v>1008</v>
      </c>
      <c r="F53" s="1">
        <v>1</v>
      </c>
      <c r="G53" s="9">
        <f t="shared" si="1"/>
        <v>9.9206349206349201E-2</v>
      </c>
    </row>
    <row r="54" spans="2:8">
      <c r="B54" t="s">
        <v>95</v>
      </c>
      <c r="C54" t="s">
        <v>62</v>
      </c>
      <c r="D54" t="s">
        <v>10</v>
      </c>
      <c r="E54">
        <v>411</v>
      </c>
      <c r="F54" s="1">
        <v>1</v>
      </c>
      <c r="G54" s="9">
        <f t="shared" si="1"/>
        <v>0.24330900243309003</v>
      </c>
      <c r="H54" t="s">
        <v>34</v>
      </c>
    </row>
    <row r="55" spans="2:8">
      <c r="B55" t="s">
        <v>95</v>
      </c>
      <c r="C55" t="s">
        <v>63</v>
      </c>
      <c r="D55" t="s">
        <v>10</v>
      </c>
      <c r="E55">
        <v>234</v>
      </c>
      <c r="F55" s="1">
        <v>1</v>
      </c>
      <c r="G55" s="9">
        <f t="shared" si="1"/>
        <v>0.42735042735042739</v>
      </c>
    </row>
    <row r="56" spans="2:8">
      <c r="B56" t="s">
        <v>95</v>
      </c>
      <c r="C56" t="s">
        <v>64</v>
      </c>
      <c r="D56" t="s">
        <v>10</v>
      </c>
      <c r="E56">
        <v>369</v>
      </c>
      <c r="F56" s="1">
        <v>1</v>
      </c>
      <c r="G56" s="9">
        <f t="shared" si="1"/>
        <v>0.27100271002710025</v>
      </c>
    </row>
    <row r="57" spans="2:8">
      <c r="B57" t="s">
        <v>95</v>
      </c>
      <c r="C57" t="s">
        <v>65</v>
      </c>
      <c r="D57" t="s">
        <v>10</v>
      </c>
      <c r="E57">
        <v>465</v>
      </c>
      <c r="F57" s="1">
        <v>2</v>
      </c>
      <c r="G57" s="9">
        <f t="shared" si="1"/>
        <v>0.43010752688172044</v>
      </c>
      <c r="H57" t="s">
        <v>35</v>
      </c>
    </row>
    <row r="58" spans="2:8">
      <c r="B58" t="s">
        <v>96</v>
      </c>
      <c r="C58" t="s">
        <v>66</v>
      </c>
      <c r="D58" t="s">
        <v>39</v>
      </c>
      <c r="E58">
        <v>1491</v>
      </c>
      <c r="F58" s="1">
        <v>1</v>
      </c>
      <c r="G58" s="9">
        <f t="shared" si="1"/>
        <v>6.70690811535882E-2</v>
      </c>
    </row>
    <row r="59" spans="2:8">
      <c r="B59" t="s">
        <v>96</v>
      </c>
      <c r="C59" t="s">
        <v>67</v>
      </c>
      <c r="D59" t="s">
        <v>4</v>
      </c>
      <c r="E59">
        <v>821</v>
      </c>
      <c r="F59" s="1">
        <v>1</v>
      </c>
      <c r="G59" s="9">
        <f t="shared" si="1"/>
        <v>0.12180267965895249</v>
      </c>
    </row>
    <row r="60" spans="2:8" s="6" customFormat="1" ht="34">
      <c r="B60" s="12" t="s">
        <v>98</v>
      </c>
      <c r="C60" s="6" t="s">
        <v>68</v>
      </c>
      <c r="D60" s="6" t="s">
        <v>10</v>
      </c>
      <c r="E60" s="6">
        <v>5073</v>
      </c>
      <c r="F60" s="7">
        <v>8</v>
      </c>
      <c r="G60" s="10">
        <f t="shared" si="1"/>
        <v>0.1576976148235758</v>
      </c>
      <c r="H60" s="8" t="s">
        <v>36</v>
      </c>
    </row>
    <row r="61" spans="2:8">
      <c r="B61" t="s">
        <v>97</v>
      </c>
      <c r="C61" t="s">
        <v>69</v>
      </c>
      <c r="D61" t="s">
        <v>6</v>
      </c>
      <c r="E61">
        <v>393</v>
      </c>
      <c r="F61" s="1">
        <v>1</v>
      </c>
      <c r="G61" s="9">
        <f t="shared" si="1"/>
        <v>0.2544529262086514</v>
      </c>
    </row>
    <row r="62" spans="2:8">
      <c r="B62" t="s">
        <v>97</v>
      </c>
      <c r="C62" t="s">
        <v>70</v>
      </c>
      <c r="D62" t="s">
        <v>4</v>
      </c>
      <c r="E62">
        <v>1061</v>
      </c>
      <c r="F62" s="1">
        <v>4</v>
      </c>
      <c r="G62" s="9">
        <f t="shared" si="1"/>
        <v>0.3770028275212064</v>
      </c>
    </row>
    <row r="63" spans="2:8">
      <c r="B63" t="s">
        <v>97</v>
      </c>
      <c r="C63" t="s">
        <v>70</v>
      </c>
      <c r="D63" t="s">
        <v>40</v>
      </c>
      <c r="E63">
        <v>539</v>
      </c>
      <c r="F63" s="1">
        <v>1</v>
      </c>
      <c r="G63" s="9">
        <f t="shared" si="1"/>
        <v>0.1855287569573284</v>
      </c>
    </row>
    <row r="64" spans="2:8">
      <c r="B64" t="s">
        <v>97</v>
      </c>
      <c r="C64" t="s">
        <v>71</v>
      </c>
      <c r="D64" t="s">
        <v>10</v>
      </c>
      <c r="E64">
        <v>501</v>
      </c>
      <c r="F64" s="1">
        <v>1</v>
      </c>
      <c r="G64" s="9">
        <f t="shared" si="1"/>
        <v>0.19960079840319359</v>
      </c>
    </row>
    <row r="65" spans="2:8">
      <c r="B65" t="s">
        <v>97</v>
      </c>
      <c r="C65" t="s">
        <v>72</v>
      </c>
      <c r="D65" t="s">
        <v>6</v>
      </c>
      <c r="E65">
        <v>352</v>
      </c>
      <c r="F65" s="1">
        <v>4</v>
      </c>
      <c r="G65" s="9">
        <f t="shared" si="1"/>
        <v>1.1363636363636365</v>
      </c>
    </row>
    <row r="66" spans="2:8">
      <c r="B66" t="s">
        <v>97</v>
      </c>
      <c r="C66" t="s">
        <v>73</v>
      </c>
      <c r="D66" t="s">
        <v>6</v>
      </c>
      <c r="E66">
        <v>116</v>
      </c>
      <c r="F66" s="1">
        <v>1</v>
      </c>
      <c r="G66" s="9">
        <f t="shared" si="1"/>
        <v>0.86206896551724133</v>
      </c>
    </row>
    <row r="67" spans="2:8">
      <c r="B67" s="18" t="s">
        <v>97</v>
      </c>
      <c r="C67" s="90" t="s">
        <v>74</v>
      </c>
      <c r="D67" s="18" t="s">
        <v>10</v>
      </c>
      <c r="E67" s="18">
        <v>1503</v>
      </c>
      <c r="F67" s="91">
        <v>1</v>
      </c>
      <c r="G67" s="92">
        <f t="shared" si="1"/>
        <v>6.65335994677312E-2</v>
      </c>
      <c r="H67" s="18"/>
    </row>
    <row r="68" spans="2:8">
      <c r="B68" s="18" t="s">
        <v>97</v>
      </c>
      <c r="C68" s="93" t="s">
        <v>75</v>
      </c>
      <c r="D68" s="18" t="s">
        <v>10</v>
      </c>
      <c r="E68" s="18">
        <v>969</v>
      </c>
      <c r="F68" s="91">
        <v>1</v>
      </c>
      <c r="G68" s="92">
        <f t="shared" si="1"/>
        <v>0.10319917440660474</v>
      </c>
      <c r="H68" s="18" t="s">
        <v>37</v>
      </c>
    </row>
    <row r="69" spans="2:8">
      <c r="B69" t="s">
        <v>97</v>
      </c>
      <c r="C69" t="s">
        <v>76</v>
      </c>
      <c r="D69" t="s">
        <v>6</v>
      </c>
      <c r="E69">
        <v>742</v>
      </c>
      <c r="F69" s="1">
        <v>3</v>
      </c>
      <c r="G69" s="9">
        <f t="shared" si="1"/>
        <v>0.40431266846361186</v>
      </c>
    </row>
    <row r="70" spans="2:8">
      <c r="B70" t="s">
        <v>97</v>
      </c>
      <c r="C70" t="s">
        <v>77</v>
      </c>
      <c r="D70" t="s">
        <v>6</v>
      </c>
      <c r="E70">
        <v>991</v>
      </c>
      <c r="F70" s="1">
        <v>2</v>
      </c>
      <c r="G70" s="9">
        <f t="shared" si="1"/>
        <v>0.20181634712411706</v>
      </c>
    </row>
    <row r="71" spans="2:8">
      <c r="B71" s="18" t="s">
        <v>97</v>
      </c>
      <c r="C71" s="94" t="s">
        <v>78</v>
      </c>
      <c r="D71" s="18" t="s">
        <v>10</v>
      </c>
      <c r="E71" s="18">
        <v>2226</v>
      </c>
      <c r="F71" s="91">
        <v>2</v>
      </c>
      <c r="G71" s="92">
        <f t="shared" si="1"/>
        <v>8.9847259658580425E-2</v>
      </c>
      <c r="H71" s="18" t="s">
        <v>38</v>
      </c>
    </row>
    <row r="73" spans="2:8">
      <c r="C73" t="s">
        <v>83</v>
      </c>
    </row>
    <row r="74" spans="2:8">
      <c r="C74" t="s">
        <v>82</v>
      </c>
    </row>
    <row r="75" spans="2:8">
      <c r="C75" t="s">
        <v>92</v>
      </c>
    </row>
  </sheetData>
  <mergeCells count="2">
    <mergeCell ref="B2:H2"/>
    <mergeCell ref="B17:H17"/>
  </mergeCells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2EAE-19FB-F345-A1CA-E015D59ED800}">
  <dimension ref="A1:Q87"/>
  <sheetViews>
    <sheetView zoomScale="75" workbookViewId="0">
      <selection activeCell="I83" sqref="I83"/>
    </sheetView>
  </sheetViews>
  <sheetFormatPr baseColWidth="10" defaultRowHeight="16"/>
  <cols>
    <col min="1" max="1" width="22.83203125" customWidth="1"/>
    <col min="2" max="2" width="7.1640625" customWidth="1"/>
    <col min="7" max="7" width="6" style="13" bestFit="1" customWidth="1"/>
    <col min="8" max="8" width="6" style="25" bestFit="1" customWidth="1"/>
    <col min="9" max="9" width="13" bestFit="1" customWidth="1"/>
    <col min="10" max="10" width="17.1640625" style="17" bestFit="1" customWidth="1"/>
    <col min="11" max="11" width="10.83203125" style="17"/>
    <col min="12" max="12" width="10.83203125" style="27"/>
    <col min="14" max="14" width="10.83203125" style="17"/>
    <col min="15" max="15" width="12.6640625" style="17" bestFit="1" customWidth="1"/>
    <col min="16" max="16" width="86.5" bestFit="1" customWidth="1"/>
  </cols>
  <sheetData>
    <row r="1" spans="1:17">
      <c r="A1" s="14" t="s">
        <v>108</v>
      </c>
      <c r="B1" s="14" t="s">
        <v>100</v>
      </c>
      <c r="C1" t="s">
        <v>101</v>
      </c>
      <c r="D1" t="s">
        <v>102</v>
      </c>
      <c r="E1" t="s">
        <v>103</v>
      </c>
      <c r="F1" s="14" t="s">
        <v>105</v>
      </c>
      <c r="G1" s="13" t="s">
        <v>620</v>
      </c>
      <c r="H1" s="25" t="s">
        <v>621</v>
      </c>
      <c r="I1" s="14" t="s">
        <v>617</v>
      </c>
      <c r="J1" s="23" t="s">
        <v>0</v>
      </c>
      <c r="K1" s="23" t="s">
        <v>1</v>
      </c>
      <c r="L1" s="27" t="s">
        <v>623</v>
      </c>
      <c r="M1" s="14" t="s">
        <v>552</v>
      </c>
      <c r="N1" s="17" t="s">
        <v>622</v>
      </c>
      <c r="O1" s="17" t="s">
        <v>624</v>
      </c>
      <c r="P1" s="17" t="s">
        <v>613</v>
      </c>
      <c r="Q1" s="17"/>
    </row>
    <row r="2" spans="1:17" s="15" customFormat="1">
      <c r="A2" s="14" t="s">
        <v>112</v>
      </c>
      <c r="B2" s="14" t="s">
        <v>120</v>
      </c>
      <c r="C2">
        <v>1280</v>
      </c>
      <c r="D2" s="22">
        <v>1280</v>
      </c>
      <c r="E2">
        <v>1</v>
      </c>
      <c r="F2" s="14" t="s">
        <v>117</v>
      </c>
      <c r="G2" s="26">
        <v>6</v>
      </c>
      <c r="H2" s="25">
        <f t="shared" ref="H2:H33" si="0">8-G2</f>
        <v>2</v>
      </c>
      <c r="I2">
        <v>1</v>
      </c>
      <c r="J2" s="23" t="s">
        <v>17</v>
      </c>
      <c r="K2" s="23" t="s">
        <v>10</v>
      </c>
      <c r="L2" s="27" t="str">
        <f t="shared" ref="L2:L33" si="1">IF(OR(B2="G/T", B2="T/G", B2="A/C", B2="C/A"),"I","V")</f>
        <v>I</v>
      </c>
      <c r="M2">
        <v>1</v>
      </c>
      <c r="N2" s="17">
        <f t="shared" ref="N2:N33" si="2">SUM(I2,M2)</f>
        <v>2</v>
      </c>
      <c r="O2" s="17">
        <v>0</v>
      </c>
      <c r="P2" s="17" t="s">
        <v>615</v>
      </c>
      <c r="Q2" s="17"/>
    </row>
    <row r="3" spans="1:17" s="15" customFormat="1">
      <c r="A3" s="14" t="s">
        <v>112</v>
      </c>
      <c r="B3" s="14" t="s">
        <v>138</v>
      </c>
      <c r="C3">
        <v>2631</v>
      </c>
      <c r="D3" s="22">
        <v>2631</v>
      </c>
      <c r="E3">
        <v>1</v>
      </c>
      <c r="F3" s="14" t="s">
        <v>117</v>
      </c>
      <c r="G3" s="26">
        <v>6</v>
      </c>
      <c r="H3" s="25">
        <f t="shared" si="0"/>
        <v>2</v>
      </c>
      <c r="I3">
        <v>1</v>
      </c>
      <c r="J3" s="23" t="s">
        <v>24</v>
      </c>
      <c r="K3" s="23" t="s">
        <v>10</v>
      </c>
      <c r="L3" s="27" t="str">
        <f t="shared" si="1"/>
        <v>I</v>
      </c>
      <c r="M3">
        <v>0</v>
      </c>
      <c r="N3" s="17">
        <f t="shared" si="2"/>
        <v>1</v>
      </c>
      <c r="O3" s="17">
        <v>0</v>
      </c>
      <c r="P3" s="17"/>
      <c r="Q3" s="17"/>
    </row>
    <row r="4" spans="1:17" s="15" customFormat="1">
      <c r="A4" s="14" t="s">
        <v>112</v>
      </c>
      <c r="B4" s="14" t="s">
        <v>120</v>
      </c>
      <c r="C4">
        <v>2663</v>
      </c>
      <c r="D4">
        <v>2663</v>
      </c>
      <c r="E4">
        <v>1</v>
      </c>
      <c r="F4" s="14" t="s">
        <v>117</v>
      </c>
      <c r="G4" s="26">
        <v>7</v>
      </c>
      <c r="H4" s="25">
        <f t="shared" si="0"/>
        <v>1</v>
      </c>
      <c r="I4">
        <v>0</v>
      </c>
      <c r="J4" s="23" t="s">
        <v>24</v>
      </c>
      <c r="K4" s="23" t="s">
        <v>10</v>
      </c>
      <c r="L4" s="27" t="str">
        <f t="shared" si="1"/>
        <v>I</v>
      </c>
      <c r="M4">
        <v>1</v>
      </c>
      <c r="N4" s="17">
        <f t="shared" si="2"/>
        <v>1</v>
      </c>
      <c r="O4" s="17">
        <v>0</v>
      </c>
      <c r="P4" s="17" t="s">
        <v>555</v>
      </c>
      <c r="Q4" s="17"/>
    </row>
    <row r="5" spans="1:17" s="15" customFormat="1">
      <c r="A5" s="14" t="s">
        <v>112</v>
      </c>
      <c r="B5" s="14" t="s">
        <v>143</v>
      </c>
      <c r="C5">
        <v>3236</v>
      </c>
      <c r="D5" s="22">
        <v>3236</v>
      </c>
      <c r="E5">
        <v>1</v>
      </c>
      <c r="F5" s="14" t="s">
        <v>117</v>
      </c>
      <c r="G5" s="26">
        <v>6</v>
      </c>
      <c r="H5" s="25">
        <f t="shared" si="0"/>
        <v>2</v>
      </c>
      <c r="I5">
        <v>1</v>
      </c>
      <c r="J5" s="23" t="s">
        <v>24</v>
      </c>
      <c r="K5" s="23" t="s">
        <v>10</v>
      </c>
      <c r="L5" s="28" t="str">
        <f t="shared" si="1"/>
        <v>V</v>
      </c>
      <c r="M5">
        <v>0</v>
      </c>
      <c r="N5" s="17">
        <f t="shared" si="2"/>
        <v>1</v>
      </c>
      <c r="O5" s="17">
        <v>0</v>
      </c>
      <c r="P5" s="17"/>
      <c r="Q5" s="17"/>
    </row>
    <row r="6" spans="1:17" s="15" customFormat="1">
      <c r="A6" s="14" t="s">
        <v>112</v>
      </c>
      <c r="B6" s="14" t="s">
        <v>144</v>
      </c>
      <c r="C6">
        <v>3738</v>
      </c>
      <c r="D6" s="22">
        <v>3738</v>
      </c>
      <c r="E6">
        <v>1</v>
      </c>
      <c r="F6" s="14" t="s">
        <v>117</v>
      </c>
      <c r="G6" s="26">
        <v>6</v>
      </c>
      <c r="H6" s="25">
        <f t="shared" si="0"/>
        <v>2</v>
      </c>
      <c r="I6">
        <v>1</v>
      </c>
      <c r="J6" s="23" t="s">
        <v>24</v>
      </c>
      <c r="K6" s="23" t="s">
        <v>10</v>
      </c>
      <c r="L6" s="28" t="str">
        <f t="shared" si="1"/>
        <v>V</v>
      </c>
      <c r="M6">
        <v>0</v>
      </c>
      <c r="N6" s="17">
        <f t="shared" si="2"/>
        <v>1</v>
      </c>
      <c r="O6" s="17">
        <v>0</v>
      </c>
      <c r="P6" s="17"/>
      <c r="Q6" s="17"/>
    </row>
    <row r="7" spans="1:17" s="15" customFormat="1">
      <c r="A7" s="14" t="s">
        <v>112</v>
      </c>
      <c r="B7" s="14" t="s">
        <v>127</v>
      </c>
      <c r="C7">
        <v>3943</v>
      </c>
      <c r="D7" s="22">
        <v>3943</v>
      </c>
      <c r="E7">
        <v>1</v>
      </c>
      <c r="F7" s="14" t="s">
        <v>117</v>
      </c>
      <c r="G7" s="26">
        <v>6</v>
      </c>
      <c r="H7" s="25">
        <f t="shared" si="0"/>
        <v>2</v>
      </c>
      <c r="I7">
        <v>1</v>
      </c>
      <c r="J7" s="23" t="s">
        <v>616</v>
      </c>
      <c r="K7" s="23" t="s">
        <v>4</v>
      </c>
      <c r="L7" s="28" t="str">
        <f t="shared" si="1"/>
        <v>V</v>
      </c>
      <c r="M7">
        <v>0</v>
      </c>
      <c r="N7" s="17">
        <f t="shared" si="2"/>
        <v>1</v>
      </c>
      <c r="O7" s="17">
        <v>0</v>
      </c>
      <c r="P7" s="17"/>
      <c r="Q7" s="17"/>
    </row>
    <row r="8" spans="1:17" s="15" customFormat="1">
      <c r="A8" s="14" t="s">
        <v>112</v>
      </c>
      <c r="B8" s="14" t="s">
        <v>120</v>
      </c>
      <c r="C8">
        <v>7890</v>
      </c>
      <c r="D8">
        <v>7890</v>
      </c>
      <c r="E8">
        <v>1</v>
      </c>
      <c r="F8" s="14" t="s">
        <v>117</v>
      </c>
      <c r="G8" s="26">
        <v>7</v>
      </c>
      <c r="H8" s="25">
        <f t="shared" si="0"/>
        <v>1</v>
      </c>
      <c r="I8">
        <v>0</v>
      </c>
      <c r="J8" s="17" t="s">
        <v>21</v>
      </c>
      <c r="K8" s="23" t="s">
        <v>6</v>
      </c>
      <c r="L8" s="27" t="str">
        <f t="shared" si="1"/>
        <v>I</v>
      </c>
      <c r="M8">
        <v>0</v>
      </c>
      <c r="N8" s="17">
        <f t="shared" si="2"/>
        <v>0</v>
      </c>
      <c r="O8" s="17">
        <v>0</v>
      </c>
      <c r="P8" s="17"/>
      <c r="Q8" s="17"/>
    </row>
    <row r="9" spans="1:17" s="15" customFormat="1">
      <c r="A9" s="14" t="s">
        <v>112</v>
      </c>
      <c r="B9" s="14" t="s">
        <v>124</v>
      </c>
      <c r="C9">
        <v>8146</v>
      </c>
      <c r="D9" s="22">
        <v>8146</v>
      </c>
      <c r="E9">
        <v>1</v>
      </c>
      <c r="F9" s="14" t="s">
        <v>117</v>
      </c>
      <c r="G9" s="26">
        <v>6</v>
      </c>
      <c r="H9" s="25">
        <f t="shared" si="0"/>
        <v>2</v>
      </c>
      <c r="I9">
        <v>1</v>
      </c>
      <c r="J9" s="17" t="s">
        <v>21</v>
      </c>
      <c r="K9" s="23" t="s">
        <v>6</v>
      </c>
      <c r="L9" s="27" t="str">
        <f t="shared" si="1"/>
        <v>I</v>
      </c>
      <c r="M9">
        <v>0</v>
      </c>
      <c r="N9" s="17">
        <f t="shared" si="2"/>
        <v>1</v>
      </c>
      <c r="O9" s="17">
        <v>0</v>
      </c>
      <c r="P9" s="17"/>
      <c r="Q9" s="17"/>
    </row>
    <row r="10" spans="1:17" s="15" customFormat="1">
      <c r="A10" s="14" t="s">
        <v>112</v>
      </c>
      <c r="B10" s="14" t="s">
        <v>120</v>
      </c>
      <c r="C10">
        <v>8967</v>
      </c>
      <c r="D10">
        <v>8967</v>
      </c>
      <c r="E10">
        <v>1</v>
      </c>
      <c r="F10" s="14" t="s">
        <v>117</v>
      </c>
      <c r="G10" s="26">
        <v>7</v>
      </c>
      <c r="H10" s="25">
        <f t="shared" si="0"/>
        <v>1</v>
      </c>
      <c r="I10">
        <v>0</v>
      </c>
      <c r="J10" s="17" t="s">
        <v>88</v>
      </c>
      <c r="K10" s="23" t="s">
        <v>6</v>
      </c>
      <c r="L10" s="27" t="str">
        <f t="shared" si="1"/>
        <v>I</v>
      </c>
      <c r="M10">
        <v>0</v>
      </c>
      <c r="N10" s="17">
        <f t="shared" si="2"/>
        <v>0</v>
      </c>
      <c r="O10" s="17">
        <v>0</v>
      </c>
      <c r="P10" s="17"/>
      <c r="Q10" s="17"/>
    </row>
    <row r="11" spans="1:17" s="15" customFormat="1">
      <c r="A11" s="14" t="s">
        <v>112</v>
      </c>
      <c r="B11" s="14" t="s">
        <v>128</v>
      </c>
      <c r="C11">
        <v>9247</v>
      </c>
      <c r="D11" s="22">
        <v>9247</v>
      </c>
      <c r="E11">
        <v>1</v>
      </c>
      <c r="F11" s="14" t="s">
        <v>117</v>
      </c>
      <c r="G11" s="26">
        <v>6</v>
      </c>
      <c r="H11" s="25">
        <f t="shared" si="0"/>
        <v>2</v>
      </c>
      <c r="I11">
        <v>1</v>
      </c>
      <c r="J11" s="17" t="s">
        <v>88</v>
      </c>
      <c r="K11" s="23" t="s">
        <v>6</v>
      </c>
      <c r="L11" s="27" t="str">
        <f t="shared" si="1"/>
        <v>I</v>
      </c>
      <c r="M11">
        <v>0</v>
      </c>
      <c r="N11" s="17">
        <f t="shared" si="2"/>
        <v>1</v>
      </c>
      <c r="O11" s="17">
        <v>0</v>
      </c>
      <c r="P11" s="17"/>
      <c r="Q11" s="17"/>
    </row>
    <row r="12" spans="1:17" s="15" customFormat="1">
      <c r="A12" s="14" t="s">
        <v>112</v>
      </c>
      <c r="B12" s="14" t="s">
        <v>143</v>
      </c>
      <c r="C12">
        <v>9338</v>
      </c>
      <c r="D12" s="22">
        <v>9338</v>
      </c>
      <c r="E12">
        <v>1</v>
      </c>
      <c r="F12" s="14" t="s">
        <v>117</v>
      </c>
      <c r="G12" s="26">
        <v>6</v>
      </c>
      <c r="H12" s="25">
        <f t="shared" si="0"/>
        <v>2</v>
      </c>
      <c r="I12">
        <v>1</v>
      </c>
      <c r="J12" s="17" t="s">
        <v>88</v>
      </c>
      <c r="K12" s="23" t="s">
        <v>6</v>
      </c>
      <c r="L12" s="28" t="str">
        <f t="shared" si="1"/>
        <v>V</v>
      </c>
      <c r="M12">
        <v>0</v>
      </c>
      <c r="N12" s="17">
        <f t="shared" si="2"/>
        <v>1</v>
      </c>
      <c r="O12" s="17">
        <v>0</v>
      </c>
      <c r="P12" s="17"/>
      <c r="Q12" s="17"/>
    </row>
    <row r="13" spans="1:17" s="15" customFormat="1">
      <c r="A13" s="14" t="s">
        <v>112</v>
      </c>
      <c r="B13" s="14" t="s">
        <v>124</v>
      </c>
      <c r="C13">
        <v>14376</v>
      </c>
      <c r="D13" s="22">
        <v>14376</v>
      </c>
      <c r="E13">
        <v>1</v>
      </c>
      <c r="F13" s="14" t="s">
        <v>117</v>
      </c>
      <c r="G13" s="26">
        <v>6</v>
      </c>
      <c r="H13" s="25">
        <f t="shared" si="0"/>
        <v>2</v>
      </c>
      <c r="I13">
        <v>1</v>
      </c>
      <c r="J13" s="17" t="s">
        <v>23</v>
      </c>
      <c r="K13" s="17" t="s">
        <v>10</v>
      </c>
      <c r="L13" s="27" t="str">
        <f t="shared" si="1"/>
        <v>I</v>
      </c>
      <c r="M13">
        <v>1</v>
      </c>
      <c r="N13" s="17">
        <f t="shared" si="2"/>
        <v>2</v>
      </c>
      <c r="O13" s="17" t="s">
        <v>22</v>
      </c>
      <c r="P13" s="17" t="s">
        <v>614</v>
      </c>
    </row>
    <row r="14" spans="1:17" s="15" customFormat="1">
      <c r="A14" s="14" t="s">
        <v>112</v>
      </c>
      <c r="B14" s="14" t="s">
        <v>120</v>
      </c>
      <c r="C14">
        <v>16930</v>
      </c>
      <c r="D14">
        <v>16930</v>
      </c>
      <c r="E14">
        <v>1</v>
      </c>
      <c r="F14" s="14" t="s">
        <v>117</v>
      </c>
      <c r="G14" s="26">
        <v>5</v>
      </c>
      <c r="H14" s="25">
        <f t="shared" si="0"/>
        <v>3</v>
      </c>
      <c r="I14">
        <v>0</v>
      </c>
      <c r="J14" s="17" t="s">
        <v>25</v>
      </c>
      <c r="K14" s="17" t="s">
        <v>4</v>
      </c>
      <c r="L14" s="27" t="str">
        <f t="shared" si="1"/>
        <v>I</v>
      </c>
      <c r="M14">
        <v>0</v>
      </c>
      <c r="N14" s="17">
        <f t="shared" si="2"/>
        <v>0</v>
      </c>
      <c r="O14" s="17">
        <v>0</v>
      </c>
      <c r="P14" s="17"/>
      <c r="Q14" s="17"/>
    </row>
    <row r="15" spans="1:17" s="15" customFormat="1">
      <c r="A15" s="14" t="s">
        <v>112</v>
      </c>
      <c r="B15" s="14" t="s">
        <v>124</v>
      </c>
      <c r="C15">
        <v>21377</v>
      </c>
      <c r="D15" s="22">
        <v>21377</v>
      </c>
      <c r="E15">
        <v>1</v>
      </c>
      <c r="F15" s="14" t="s">
        <v>117</v>
      </c>
      <c r="G15" s="26">
        <v>6</v>
      </c>
      <c r="H15" s="25">
        <f t="shared" si="0"/>
        <v>2</v>
      </c>
      <c r="I15">
        <v>1</v>
      </c>
      <c r="J15" s="23" t="s">
        <v>26</v>
      </c>
      <c r="K15" s="23" t="s">
        <v>10</v>
      </c>
      <c r="L15" s="27" t="str">
        <f t="shared" si="1"/>
        <v>I</v>
      </c>
      <c r="M15">
        <v>0</v>
      </c>
      <c r="N15" s="17">
        <f t="shared" si="2"/>
        <v>1</v>
      </c>
      <c r="O15" s="17" t="s">
        <v>625</v>
      </c>
      <c r="P15" s="17"/>
      <c r="Q15" s="17"/>
    </row>
    <row r="16" spans="1:17" s="15" customFormat="1">
      <c r="A16" s="14" t="s">
        <v>112</v>
      </c>
      <c r="B16" s="14" t="s">
        <v>126</v>
      </c>
      <c r="C16">
        <v>21664</v>
      </c>
      <c r="D16" s="22">
        <v>21664</v>
      </c>
      <c r="E16">
        <v>1</v>
      </c>
      <c r="F16" s="14" t="s">
        <v>117</v>
      </c>
      <c r="G16" s="26">
        <v>6</v>
      </c>
      <c r="H16" s="25">
        <f t="shared" si="0"/>
        <v>2</v>
      </c>
      <c r="I16">
        <v>1</v>
      </c>
      <c r="J16" s="23" t="s">
        <v>26</v>
      </c>
      <c r="K16" s="23" t="s">
        <v>10</v>
      </c>
      <c r="L16" s="28" t="str">
        <f t="shared" si="1"/>
        <v>V</v>
      </c>
      <c r="M16">
        <v>1</v>
      </c>
      <c r="N16" s="17">
        <f t="shared" si="2"/>
        <v>2</v>
      </c>
      <c r="O16" s="17">
        <v>0</v>
      </c>
      <c r="P16" s="17" t="s">
        <v>560</v>
      </c>
      <c r="Q16" s="17"/>
    </row>
    <row r="17" spans="1:17" s="15" customFormat="1">
      <c r="A17" s="14" t="s">
        <v>112</v>
      </c>
      <c r="B17" s="14" t="s">
        <v>123</v>
      </c>
      <c r="C17">
        <v>21715</v>
      </c>
      <c r="D17" s="22">
        <v>21715</v>
      </c>
      <c r="E17">
        <v>1</v>
      </c>
      <c r="F17" s="14" t="s">
        <v>117</v>
      </c>
      <c r="G17" s="26">
        <v>6</v>
      </c>
      <c r="H17" s="25">
        <f t="shared" si="0"/>
        <v>2</v>
      </c>
      <c r="I17">
        <v>1</v>
      </c>
      <c r="J17" s="23" t="s">
        <v>26</v>
      </c>
      <c r="K17" s="23" t="s">
        <v>10</v>
      </c>
      <c r="L17" s="28" t="str">
        <f t="shared" si="1"/>
        <v>V</v>
      </c>
      <c r="M17">
        <v>1</v>
      </c>
      <c r="N17" s="17">
        <f t="shared" si="2"/>
        <v>2</v>
      </c>
      <c r="O17" s="17" t="s">
        <v>626</v>
      </c>
      <c r="P17" s="17" t="s">
        <v>561</v>
      </c>
      <c r="Q17" s="17"/>
    </row>
    <row r="18" spans="1:17" s="15" customFormat="1">
      <c r="A18" s="14" t="s">
        <v>112</v>
      </c>
      <c r="B18" s="14" t="s">
        <v>120</v>
      </c>
      <c r="C18">
        <v>24415</v>
      </c>
      <c r="D18" s="22">
        <v>24415</v>
      </c>
      <c r="E18">
        <v>1</v>
      </c>
      <c r="F18" s="14" t="s">
        <v>117</v>
      </c>
      <c r="G18" s="26">
        <v>6</v>
      </c>
      <c r="H18" s="25">
        <f t="shared" si="0"/>
        <v>2</v>
      </c>
      <c r="I18">
        <v>1</v>
      </c>
      <c r="J18" t="s">
        <v>28</v>
      </c>
      <c r="K18" s="17" t="s">
        <v>6</v>
      </c>
      <c r="L18" s="27" t="str">
        <f t="shared" si="1"/>
        <v>I</v>
      </c>
      <c r="M18">
        <v>0</v>
      </c>
      <c r="N18" s="17">
        <f t="shared" si="2"/>
        <v>1</v>
      </c>
      <c r="O18" s="17">
        <v>0</v>
      </c>
      <c r="P18" s="17"/>
      <c r="Q18" s="17"/>
    </row>
    <row r="19" spans="1:17" s="15" customFormat="1">
      <c r="A19" s="14" t="s">
        <v>112</v>
      </c>
      <c r="B19" s="14" t="s">
        <v>126</v>
      </c>
      <c r="C19">
        <v>26066</v>
      </c>
      <c r="D19" s="22">
        <v>26066</v>
      </c>
      <c r="E19">
        <v>1</v>
      </c>
      <c r="F19" s="14" t="s">
        <v>117</v>
      </c>
      <c r="G19" s="26">
        <v>6</v>
      </c>
      <c r="H19" s="25">
        <f t="shared" si="0"/>
        <v>2</v>
      </c>
      <c r="I19">
        <v>1</v>
      </c>
      <c r="J19" t="s">
        <v>29</v>
      </c>
      <c r="K19" s="17" t="s">
        <v>6</v>
      </c>
      <c r="L19" s="28" t="str">
        <f t="shared" si="1"/>
        <v>V</v>
      </c>
      <c r="M19">
        <v>1</v>
      </c>
      <c r="N19" s="17">
        <f t="shared" si="2"/>
        <v>2</v>
      </c>
      <c r="O19" s="17">
        <v>0</v>
      </c>
      <c r="P19" s="17" t="s">
        <v>562</v>
      </c>
      <c r="Q19" s="17"/>
    </row>
    <row r="20" spans="1:17" s="15" customFormat="1">
      <c r="A20" s="14" t="s">
        <v>112</v>
      </c>
      <c r="B20" s="14" t="s">
        <v>120</v>
      </c>
      <c r="C20">
        <v>26195</v>
      </c>
      <c r="D20">
        <v>26195</v>
      </c>
      <c r="E20">
        <v>1</v>
      </c>
      <c r="F20" s="14" t="s">
        <v>117</v>
      </c>
      <c r="G20" s="26">
        <v>7</v>
      </c>
      <c r="H20" s="25">
        <f t="shared" si="0"/>
        <v>1</v>
      </c>
      <c r="I20">
        <v>0</v>
      </c>
      <c r="J20" t="s">
        <v>29</v>
      </c>
      <c r="K20" s="17" t="s">
        <v>6</v>
      </c>
      <c r="L20" s="27" t="str">
        <f t="shared" si="1"/>
        <v>I</v>
      </c>
      <c r="M20">
        <v>1</v>
      </c>
      <c r="N20" s="17">
        <f t="shared" si="2"/>
        <v>1</v>
      </c>
      <c r="O20" s="17">
        <v>0</v>
      </c>
      <c r="P20" s="17" t="s">
        <v>563</v>
      </c>
      <c r="Q20" s="17"/>
    </row>
    <row r="21" spans="1:17" s="15" customFormat="1">
      <c r="A21" s="14" t="s">
        <v>112</v>
      </c>
      <c r="B21" s="14" t="s">
        <v>144</v>
      </c>
      <c r="C21">
        <v>30870</v>
      </c>
      <c r="D21">
        <v>30870</v>
      </c>
      <c r="E21">
        <v>1</v>
      </c>
      <c r="F21" s="14" t="s">
        <v>117</v>
      </c>
      <c r="G21" s="26">
        <v>5</v>
      </c>
      <c r="H21" s="25">
        <f t="shared" si="0"/>
        <v>3</v>
      </c>
      <c r="I21">
        <v>0</v>
      </c>
      <c r="J21" s="17" t="s">
        <v>89</v>
      </c>
      <c r="K21" s="17" t="s">
        <v>4</v>
      </c>
      <c r="L21" s="28" t="str">
        <f t="shared" si="1"/>
        <v>V</v>
      </c>
      <c r="M21">
        <v>1</v>
      </c>
      <c r="N21" s="17">
        <f t="shared" si="2"/>
        <v>1</v>
      </c>
      <c r="O21" s="17">
        <v>0</v>
      </c>
      <c r="P21" s="17" t="s">
        <v>564</v>
      </c>
      <c r="Q21" s="17"/>
    </row>
    <row r="22" spans="1:17" s="15" customFormat="1">
      <c r="A22" s="14" t="s">
        <v>112</v>
      </c>
      <c r="B22" s="14" t="s">
        <v>126</v>
      </c>
      <c r="C22">
        <v>31819</v>
      </c>
      <c r="D22" s="22">
        <v>31819</v>
      </c>
      <c r="E22">
        <v>1</v>
      </c>
      <c r="F22" s="14" t="s">
        <v>117</v>
      </c>
      <c r="G22" s="26">
        <v>6</v>
      </c>
      <c r="H22" s="25">
        <f t="shared" si="0"/>
        <v>2</v>
      </c>
      <c r="I22">
        <v>1</v>
      </c>
      <c r="J22" t="s">
        <v>90</v>
      </c>
      <c r="K22" s="17" t="s">
        <v>6</v>
      </c>
      <c r="L22" s="28" t="str">
        <f t="shared" si="1"/>
        <v>V</v>
      </c>
      <c r="M22">
        <v>0</v>
      </c>
      <c r="N22" s="17">
        <f t="shared" si="2"/>
        <v>1</v>
      </c>
      <c r="O22" s="17">
        <v>0</v>
      </c>
      <c r="P22" s="17"/>
      <c r="Q22" s="17"/>
    </row>
    <row r="23" spans="1:17" s="15" customFormat="1">
      <c r="A23" s="14" t="s">
        <v>112</v>
      </c>
      <c r="B23" s="14" t="s">
        <v>126</v>
      </c>
      <c r="C23">
        <v>36530</v>
      </c>
      <c r="D23" s="22">
        <v>36530</v>
      </c>
      <c r="E23">
        <v>1</v>
      </c>
      <c r="F23" s="14" t="s">
        <v>117</v>
      </c>
      <c r="G23" s="26">
        <v>6</v>
      </c>
      <c r="H23" s="25">
        <f t="shared" si="0"/>
        <v>2</v>
      </c>
      <c r="I23">
        <v>1</v>
      </c>
      <c r="J23" t="s">
        <v>41</v>
      </c>
      <c r="K23" s="17" t="s">
        <v>6</v>
      </c>
      <c r="L23" s="28" t="str">
        <f t="shared" si="1"/>
        <v>V</v>
      </c>
      <c r="M23">
        <v>0</v>
      </c>
      <c r="N23" s="17">
        <f t="shared" si="2"/>
        <v>1</v>
      </c>
      <c r="O23" s="17">
        <v>0</v>
      </c>
      <c r="P23" s="17"/>
      <c r="Q23" s="17"/>
    </row>
    <row r="24" spans="1:17" s="15" customFormat="1">
      <c r="A24" s="14" t="s">
        <v>112</v>
      </c>
      <c r="B24" s="14" t="s">
        <v>128</v>
      </c>
      <c r="C24">
        <v>36648</v>
      </c>
      <c r="D24" s="22">
        <v>36648</v>
      </c>
      <c r="E24">
        <v>1</v>
      </c>
      <c r="F24" s="14" t="s">
        <v>117</v>
      </c>
      <c r="G24" s="26">
        <v>6</v>
      </c>
      <c r="H24" s="25">
        <f t="shared" si="0"/>
        <v>2</v>
      </c>
      <c r="I24">
        <v>1</v>
      </c>
      <c r="J24" t="s">
        <v>42</v>
      </c>
      <c r="K24" s="17" t="s">
        <v>10</v>
      </c>
      <c r="L24" s="27" t="str">
        <f t="shared" si="1"/>
        <v>I</v>
      </c>
      <c r="M24">
        <v>1</v>
      </c>
      <c r="N24" s="17">
        <f t="shared" si="2"/>
        <v>2</v>
      </c>
      <c r="O24" s="17">
        <v>0</v>
      </c>
      <c r="P24" s="17" t="s">
        <v>566</v>
      </c>
      <c r="Q24" s="17"/>
    </row>
    <row r="25" spans="1:17" s="15" customFormat="1">
      <c r="A25" s="14" t="s">
        <v>112</v>
      </c>
      <c r="B25" s="14" t="s">
        <v>116</v>
      </c>
      <c r="C25">
        <v>43152</v>
      </c>
      <c r="D25">
        <v>43152</v>
      </c>
      <c r="E25">
        <v>1</v>
      </c>
      <c r="F25" s="14" t="s">
        <v>117</v>
      </c>
      <c r="G25" s="26">
        <v>7</v>
      </c>
      <c r="H25" s="25">
        <f t="shared" si="0"/>
        <v>1</v>
      </c>
      <c r="I25">
        <v>0</v>
      </c>
      <c r="J25" t="s">
        <v>43</v>
      </c>
      <c r="K25" s="17" t="s">
        <v>31</v>
      </c>
      <c r="L25" s="28" t="str">
        <f t="shared" si="1"/>
        <v>V</v>
      </c>
      <c r="M25">
        <v>0</v>
      </c>
      <c r="N25" s="17">
        <f t="shared" si="2"/>
        <v>0</v>
      </c>
      <c r="O25" s="17">
        <v>0</v>
      </c>
      <c r="P25" s="17"/>
      <c r="Q25" s="17"/>
    </row>
    <row r="26" spans="1:17" s="15" customFormat="1">
      <c r="A26" s="14" t="s">
        <v>112</v>
      </c>
      <c r="B26" s="14" t="s">
        <v>143</v>
      </c>
      <c r="C26">
        <v>44336</v>
      </c>
      <c r="D26" s="22">
        <v>44336</v>
      </c>
      <c r="E26">
        <v>1</v>
      </c>
      <c r="F26" s="14" t="s">
        <v>117</v>
      </c>
      <c r="G26" s="26">
        <v>6</v>
      </c>
      <c r="H26" s="25">
        <f t="shared" si="0"/>
        <v>2</v>
      </c>
      <c r="I26">
        <v>1</v>
      </c>
      <c r="J26" t="s">
        <v>44</v>
      </c>
      <c r="K26" s="17" t="s">
        <v>6</v>
      </c>
      <c r="L26" s="28" t="str">
        <f t="shared" si="1"/>
        <v>V</v>
      </c>
      <c r="M26">
        <v>0</v>
      </c>
      <c r="N26" s="17">
        <f t="shared" si="2"/>
        <v>1</v>
      </c>
      <c r="O26" s="17">
        <v>0</v>
      </c>
      <c r="P26" s="17"/>
      <c r="Q26" s="17"/>
    </row>
    <row r="27" spans="1:17" s="15" customFormat="1">
      <c r="A27" s="14" t="s">
        <v>112</v>
      </c>
      <c r="B27" s="14" t="s">
        <v>143</v>
      </c>
      <c r="C27">
        <v>44373</v>
      </c>
      <c r="D27" s="22">
        <v>44373</v>
      </c>
      <c r="E27">
        <v>1</v>
      </c>
      <c r="F27" s="14" t="s">
        <v>117</v>
      </c>
      <c r="G27" s="26">
        <v>6</v>
      </c>
      <c r="H27" s="25">
        <f t="shared" si="0"/>
        <v>2</v>
      </c>
      <c r="I27">
        <v>1</v>
      </c>
      <c r="J27" t="s">
        <v>44</v>
      </c>
      <c r="K27" s="17" t="s">
        <v>6</v>
      </c>
      <c r="L27" s="28" t="str">
        <f t="shared" si="1"/>
        <v>V</v>
      </c>
      <c r="M27">
        <v>0</v>
      </c>
      <c r="N27" s="17">
        <f t="shared" si="2"/>
        <v>1</v>
      </c>
      <c r="O27" s="17">
        <v>0</v>
      </c>
      <c r="P27" s="17"/>
      <c r="Q27" s="17"/>
    </row>
    <row r="28" spans="1:17" s="15" customFormat="1">
      <c r="A28" s="14" t="s">
        <v>112</v>
      </c>
      <c r="B28" s="14" t="s">
        <v>116</v>
      </c>
      <c r="C28">
        <v>45442</v>
      </c>
      <c r="D28" s="22">
        <v>45442</v>
      </c>
      <c r="E28">
        <v>1</v>
      </c>
      <c r="F28" s="14" t="s">
        <v>117</v>
      </c>
      <c r="G28" s="26">
        <v>6</v>
      </c>
      <c r="H28" s="25">
        <f t="shared" si="0"/>
        <v>2</v>
      </c>
      <c r="I28">
        <v>1</v>
      </c>
      <c r="J28" t="s">
        <v>45</v>
      </c>
      <c r="K28" s="17" t="s">
        <v>6</v>
      </c>
      <c r="L28" s="28" t="str">
        <f t="shared" si="1"/>
        <v>V</v>
      </c>
      <c r="M28">
        <v>1</v>
      </c>
      <c r="N28" s="17">
        <f t="shared" si="2"/>
        <v>2</v>
      </c>
      <c r="O28" s="17">
        <v>0</v>
      </c>
      <c r="P28" s="17" t="s">
        <v>567</v>
      </c>
      <c r="Q28" s="17"/>
    </row>
    <row r="29" spans="1:17" s="15" customFormat="1">
      <c r="A29" s="14" t="s">
        <v>112</v>
      </c>
      <c r="B29" s="14" t="s">
        <v>144</v>
      </c>
      <c r="C29">
        <v>46471</v>
      </c>
      <c r="D29" s="22">
        <v>46471</v>
      </c>
      <c r="E29">
        <v>1</v>
      </c>
      <c r="F29" s="14" t="s">
        <v>117</v>
      </c>
      <c r="G29" s="26">
        <v>6</v>
      </c>
      <c r="H29" s="25">
        <f t="shared" si="0"/>
        <v>2</v>
      </c>
      <c r="I29">
        <v>1</v>
      </c>
      <c r="J29" t="s">
        <v>91</v>
      </c>
      <c r="K29" s="17" t="s">
        <v>5</v>
      </c>
      <c r="L29" s="28" t="str">
        <f t="shared" si="1"/>
        <v>V</v>
      </c>
      <c r="M29">
        <v>1</v>
      </c>
      <c r="N29" s="17">
        <f t="shared" si="2"/>
        <v>2</v>
      </c>
      <c r="O29" s="17">
        <v>0</v>
      </c>
      <c r="P29" s="17" t="s">
        <v>568</v>
      </c>
      <c r="Q29" s="17"/>
    </row>
    <row r="30" spans="1:17" s="15" customFormat="1">
      <c r="A30" s="14" t="s">
        <v>112</v>
      </c>
      <c r="B30" s="14" t="s">
        <v>143</v>
      </c>
      <c r="C30">
        <v>46675</v>
      </c>
      <c r="D30" s="22">
        <v>46675</v>
      </c>
      <c r="E30">
        <v>1</v>
      </c>
      <c r="F30" s="14" t="s">
        <v>117</v>
      </c>
      <c r="G30" s="26">
        <v>6</v>
      </c>
      <c r="H30" s="25">
        <f t="shared" si="0"/>
        <v>2</v>
      </c>
      <c r="I30">
        <v>1</v>
      </c>
      <c r="J30" t="s">
        <v>46</v>
      </c>
      <c r="K30" s="17" t="s">
        <v>6</v>
      </c>
      <c r="L30" s="28" t="str">
        <f t="shared" si="1"/>
        <v>V</v>
      </c>
      <c r="M30">
        <v>0</v>
      </c>
      <c r="N30" s="17">
        <f t="shared" si="2"/>
        <v>1</v>
      </c>
      <c r="O30" s="17">
        <v>0</v>
      </c>
      <c r="P30" s="17"/>
      <c r="Q30" s="17"/>
    </row>
    <row r="31" spans="1:17" s="15" customFormat="1">
      <c r="A31" s="14" t="s">
        <v>112</v>
      </c>
      <c r="B31" s="14" t="s">
        <v>145</v>
      </c>
      <c r="C31">
        <v>47329</v>
      </c>
      <c r="D31" s="22">
        <v>47329</v>
      </c>
      <c r="E31">
        <v>1</v>
      </c>
      <c r="F31" s="14" t="s">
        <v>117</v>
      </c>
      <c r="G31" s="26">
        <v>6</v>
      </c>
      <c r="H31" s="25">
        <f t="shared" si="0"/>
        <v>2</v>
      </c>
      <c r="I31">
        <v>1</v>
      </c>
      <c r="J31" t="s">
        <v>47</v>
      </c>
      <c r="K31" s="17" t="s">
        <v>4</v>
      </c>
      <c r="L31" s="28" t="str">
        <f t="shared" si="1"/>
        <v>V</v>
      </c>
      <c r="M31">
        <v>1</v>
      </c>
      <c r="N31" s="17">
        <f t="shared" si="2"/>
        <v>2</v>
      </c>
      <c r="O31" s="17">
        <v>0</v>
      </c>
      <c r="P31" s="17" t="s">
        <v>753</v>
      </c>
      <c r="Q31" s="17"/>
    </row>
    <row r="32" spans="1:17" s="15" customFormat="1">
      <c r="A32" s="14" t="s">
        <v>112</v>
      </c>
      <c r="B32" s="14" t="s">
        <v>124</v>
      </c>
      <c r="C32">
        <v>47864</v>
      </c>
      <c r="D32" s="22">
        <v>47864</v>
      </c>
      <c r="E32">
        <v>1</v>
      </c>
      <c r="F32" s="14" t="s">
        <v>117</v>
      </c>
      <c r="G32" s="26">
        <v>6</v>
      </c>
      <c r="H32" s="25">
        <f t="shared" si="0"/>
        <v>2</v>
      </c>
      <c r="I32">
        <v>1</v>
      </c>
      <c r="J32" t="s">
        <v>48</v>
      </c>
      <c r="K32" s="17" t="s">
        <v>6</v>
      </c>
      <c r="L32" s="27" t="str">
        <f t="shared" si="1"/>
        <v>I</v>
      </c>
      <c r="M32">
        <v>1</v>
      </c>
      <c r="N32" s="17">
        <f t="shared" si="2"/>
        <v>2</v>
      </c>
      <c r="O32" s="17">
        <v>0</v>
      </c>
      <c r="P32" s="17" t="s">
        <v>570</v>
      </c>
      <c r="Q32" s="17"/>
    </row>
    <row r="33" spans="1:17" s="15" customFormat="1">
      <c r="A33" s="14" t="s">
        <v>112</v>
      </c>
      <c r="B33" s="14" t="s">
        <v>136</v>
      </c>
      <c r="C33">
        <v>49620</v>
      </c>
      <c r="D33">
        <v>49620</v>
      </c>
      <c r="E33">
        <v>1</v>
      </c>
      <c r="F33" s="14" t="s">
        <v>117</v>
      </c>
      <c r="G33" s="26">
        <v>6</v>
      </c>
      <c r="H33" s="25">
        <f t="shared" si="0"/>
        <v>2</v>
      </c>
      <c r="I33">
        <v>0</v>
      </c>
      <c r="J33" t="s">
        <v>49</v>
      </c>
      <c r="K33" t="s">
        <v>6</v>
      </c>
      <c r="L33" s="28" t="str">
        <f t="shared" si="1"/>
        <v>V</v>
      </c>
      <c r="M33">
        <v>1</v>
      </c>
      <c r="N33" s="17">
        <f t="shared" si="2"/>
        <v>1</v>
      </c>
      <c r="O33" s="17">
        <v>0</v>
      </c>
      <c r="P33" s="17" t="s">
        <v>752</v>
      </c>
      <c r="Q33" s="17"/>
    </row>
    <row r="34" spans="1:17" s="15" customFormat="1">
      <c r="A34" s="14" t="s">
        <v>112</v>
      </c>
      <c r="B34" s="14" t="s">
        <v>144</v>
      </c>
      <c r="C34">
        <v>49659</v>
      </c>
      <c r="D34" s="22">
        <v>49659</v>
      </c>
      <c r="E34">
        <v>1</v>
      </c>
      <c r="F34" s="14" t="s">
        <v>117</v>
      </c>
      <c r="G34" s="26">
        <v>6</v>
      </c>
      <c r="H34" s="25">
        <f t="shared" ref="H34:H65" si="3">8-G34</f>
        <v>2</v>
      </c>
      <c r="I34">
        <v>1</v>
      </c>
      <c r="J34" t="s">
        <v>49</v>
      </c>
      <c r="K34" t="s">
        <v>6</v>
      </c>
      <c r="L34" s="28" t="str">
        <f t="shared" ref="L34:L65" si="4">IF(OR(B34="G/T", B34="T/G", B34="A/C", B34="C/A"),"I","V")</f>
        <v>V</v>
      </c>
      <c r="M34">
        <v>1</v>
      </c>
      <c r="N34" s="17">
        <f t="shared" ref="N34:N65" si="5">SUM(I34,M34)</f>
        <v>2</v>
      </c>
      <c r="O34" s="17">
        <v>0</v>
      </c>
      <c r="P34" s="17" t="s">
        <v>571</v>
      </c>
      <c r="Q34" s="17"/>
    </row>
    <row r="35" spans="1:17" s="15" customFormat="1">
      <c r="A35" s="14" t="s">
        <v>112</v>
      </c>
      <c r="B35" s="14" t="s">
        <v>123</v>
      </c>
      <c r="C35">
        <v>54074</v>
      </c>
      <c r="D35">
        <v>54074</v>
      </c>
      <c r="E35">
        <v>1</v>
      </c>
      <c r="F35" s="14" t="s">
        <v>117</v>
      </c>
      <c r="G35" s="26">
        <v>7</v>
      </c>
      <c r="H35" s="25">
        <f t="shared" si="3"/>
        <v>1</v>
      </c>
      <c r="I35">
        <v>0</v>
      </c>
      <c r="J35" t="s">
        <v>50</v>
      </c>
      <c r="K35" t="s">
        <v>10</v>
      </c>
      <c r="L35" s="28" t="str">
        <f t="shared" si="4"/>
        <v>V</v>
      </c>
      <c r="M35">
        <v>0</v>
      </c>
      <c r="N35" s="17">
        <f t="shared" si="5"/>
        <v>0</v>
      </c>
      <c r="O35" s="17" t="s">
        <v>627</v>
      </c>
      <c r="P35" s="17"/>
      <c r="Q35" s="17"/>
    </row>
    <row r="36" spans="1:17" s="15" customFormat="1">
      <c r="A36" s="14" t="s">
        <v>112</v>
      </c>
      <c r="B36" s="14" t="s">
        <v>116</v>
      </c>
      <c r="C36">
        <v>54240</v>
      </c>
      <c r="D36">
        <v>54240</v>
      </c>
      <c r="E36">
        <v>1</v>
      </c>
      <c r="F36" s="14" t="s">
        <v>117</v>
      </c>
      <c r="G36" s="26">
        <v>7</v>
      </c>
      <c r="H36" s="25">
        <f t="shared" si="3"/>
        <v>1</v>
      </c>
      <c r="I36">
        <v>0</v>
      </c>
      <c r="J36" t="s">
        <v>51</v>
      </c>
      <c r="K36" t="s">
        <v>6</v>
      </c>
      <c r="L36" s="28" t="str">
        <f t="shared" si="4"/>
        <v>V</v>
      </c>
      <c r="M36">
        <v>1</v>
      </c>
      <c r="N36" s="17">
        <f t="shared" si="5"/>
        <v>1</v>
      </c>
      <c r="O36" s="17">
        <v>0</v>
      </c>
      <c r="P36" s="17" t="s">
        <v>572</v>
      </c>
      <c r="Q36" s="17"/>
    </row>
    <row r="37" spans="1:17" s="15" customFormat="1">
      <c r="A37" s="14" t="s">
        <v>112</v>
      </c>
      <c r="B37" s="14" t="s">
        <v>145</v>
      </c>
      <c r="C37">
        <v>54555</v>
      </c>
      <c r="D37" s="22">
        <v>54555</v>
      </c>
      <c r="E37">
        <v>1</v>
      </c>
      <c r="F37" s="14" t="s">
        <v>117</v>
      </c>
      <c r="G37" s="26">
        <v>6</v>
      </c>
      <c r="H37" s="25">
        <f t="shared" si="3"/>
        <v>2</v>
      </c>
      <c r="I37">
        <v>1</v>
      </c>
      <c r="J37" t="s">
        <v>51</v>
      </c>
      <c r="K37" t="s">
        <v>6</v>
      </c>
      <c r="L37" s="28" t="str">
        <f t="shared" si="4"/>
        <v>V</v>
      </c>
      <c r="M37">
        <v>1</v>
      </c>
      <c r="N37" s="17">
        <f t="shared" si="5"/>
        <v>2</v>
      </c>
      <c r="O37" s="17">
        <v>0</v>
      </c>
      <c r="P37" s="17" t="s">
        <v>573</v>
      </c>
      <c r="Q37" s="17"/>
    </row>
    <row r="38" spans="1:17" s="15" customFormat="1">
      <c r="A38" s="14" t="s">
        <v>112</v>
      </c>
      <c r="B38" s="14" t="s">
        <v>126</v>
      </c>
      <c r="C38">
        <v>54678</v>
      </c>
      <c r="D38" s="22">
        <v>54678</v>
      </c>
      <c r="E38">
        <v>1</v>
      </c>
      <c r="F38" s="14" t="s">
        <v>117</v>
      </c>
      <c r="G38" s="26">
        <v>6</v>
      </c>
      <c r="H38" s="25">
        <f t="shared" si="3"/>
        <v>2</v>
      </c>
      <c r="I38">
        <v>1</v>
      </c>
      <c r="J38" t="s">
        <v>51</v>
      </c>
      <c r="K38" t="s">
        <v>6</v>
      </c>
      <c r="L38" s="28" t="str">
        <f t="shared" si="4"/>
        <v>V</v>
      </c>
      <c r="M38">
        <v>1</v>
      </c>
      <c r="N38" s="17">
        <f t="shared" si="5"/>
        <v>2</v>
      </c>
      <c r="O38" s="17">
        <v>0</v>
      </c>
      <c r="P38" s="17" t="s">
        <v>574</v>
      </c>
      <c r="Q38" s="17"/>
    </row>
    <row r="39" spans="1:17" s="15" customFormat="1">
      <c r="A39" s="14" t="s">
        <v>112</v>
      </c>
      <c r="B39" s="14" t="s">
        <v>123</v>
      </c>
      <c r="C39">
        <v>56291</v>
      </c>
      <c r="D39" s="22">
        <v>56291</v>
      </c>
      <c r="E39">
        <v>1</v>
      </c>
      <c r="F39" s="14" t="s">
        <v>117</v>
      </c>
      <c r="G39" s="26">
        <v>6</v>
      </c>
      <c r="H39" s="25">
        <f t="shared" si="3"/>
        <v>2</v>
      </c>
      <c r="I39">
        <v>1</v>
      </c>
      <c r="J39" s="17" t="s">
        <v>52</v>
      </c>
      <c r="K39" s="17" t="s">
        <v>10</v>
      </c>
      <c r="L39" s="28" t="str">
        <f t="shared" si="4"/>
        <v>V</v>
      </c>
      <c r="M39">
        <v>0</v>
      </c>
      <c r="N39" s="17">
        <f t="shared" si="5"/>
        <v>1</v>
      </c>
      <c r="O39" t="s">
        <v>33</v>
      </c>
      <c r="P39" s="17"/>
      <c r="Q39" s="17"/>
    </row>
    <row r="40" spans="1:17" s="15" customFormat="1">
      <c r="A40" s="14" t="s">
        <v>112</v>
      </c>
      <c r="B40" s="14" t="s">
        <v>124</v>
      </c>
      <c r="C40">
        <v>56626</v>
      </c>
      <c r="D40" s="22">
        <v>56626</v>
      </c>
      <c r="E40">
        <v>1</v>
      </c>
      <c r="F40" s="14" t="s">
        <v>117</v>
      </c>
      <c r="G40" s="26">
        <v>6</v>
      </c>
      <c r="H40" s="25">
        <f t="shared" si="3"/>
        <v>2</v>
      </c>
      <c r="I40">
        <v>1</v>
      </c>
      <c r="J40" t="s">
        <v>53</v>
      </c>
      <c r="K40" t="s">
        <v>6</v>
      </c>
      <c r="L40" s="27" t="str">
        <f t="shared" si="4"/>
        <v>I</v>
      </c>
      <c r="M40">
        <v>0</v>
      </c>
      <c r="N40" s="17">
        <f t="shared" si="5"/>
        <v>1</v>
      </c>
      <c r="O40" s="17">
        <v>0</v>
      </c>
      <c r="P40" s="17"/>
      <c r="Q40" s="17"/>
    </row>
    <row r="41" spans="1:17" s="15" customFormat="1">
      <c r="A41" s="14" t="s">
        <v>112</v>
      </c>
      <c r="B41" s="14" t="s">
        <v>124</v>
      </c>
      <c r="C41">
        <v>56819</v>
      </c>
      <c r="D41" s="22">
        <v>56819</v>
      </c>
      <c r="E41">
        <v>1</v>
      </c>
      <c r="F41" s="14" t="s">
        <v>117</v>
      </c>
      <c r="G41" s="26">
        <v>6</v>
      </c>
      <c r="H41" s="25">
        <f t="shared" si="3"/>
        <v>2</v>
      </c>
      <c r="I41">
        <v>1</v>
      </c>
      <c r="J41" t="s">
        <v>53</v>
      </c>
      <c r="K41" t="s">
        <v>6</v>
      </c>
      <c r="L41" s="27" t="str">
        <f t="shared" si="4"/>
        <v>I</v>
      </c>
      <c r="M41">
        <v>1</v>
      </c>
      <c r="N41" s="17">
        <f t="shared" si="5"/>
        <v>2</v>
      </c>
      <c r="O41" s="17">
        <v>0</v>
      </c>
      <c r="P41" s="17" t="s">
        <v>575</v>
      </c>
      <c r="Q41" s="17"/>
    </row>
    <row r="42" spans="1:17" s="15" customFormat="1">
      <c r="A42" s="14" t="s">
        <v>112</v>
      </c>
      <c r="B42" s="14" t="s">
        <v>124</v>
      </c>
      <c r="C42">
        <v>59119</v>
      </c>
      <c r="D42" s="22">
        <v>59119</v>
      </c>
      <c r="E42">
        <v>1</v>
      </c>
      <c r="F42" s="14" t="s">
        <v>117</v>
      </c>
      <c r="G42" s="26">
        <v>6</v>
      </c>
      <c r="H42" s="25">
        <f t="shared" si="3"/>
        <v>2</v>
      </c>
      <c r="I42">
        <v>1</v>
      </c>
      <c r="J42" t="s">
        <v>54</v>
      </c>
      <c r="K42" t="s">
        <v>6</v>
      </c>
      <c r="L42" s="27" t="str">
        <f t="shared" si="4"/>
        <v>I</v>
      </c>
      <c r="M42">
        <v>1</v>
      </c>
      <c r="N42" s="17">
        <f t="shared" si="5"/>
        <v>2</v>
      </c>
      <c r="O42" s="17">
        <v>0</v>
      </c>
      <c r="P42" s="17" t="s">
        <v>576</v>
      </c>
      <c r="Q42" s="17"/>
    </row>
    <row r="43" spans="1:17" s="15" customFormat="1">
      <c r="A43" s="14" t="s">
        <v>112</v>
      </c>
      <c r="B43" s="14" t="s">
        <v>127</v>
      </c>
      <c r="C43">
        <v>59352</v>
      </c>
      <c r="D43">
        <v>59352</v>
      </c>
      <c r="E43">
        <v>1</v>
      </c>
      <c r="F43" s="14" t="s">
        <v>117</v>
      </c>
      <c r="G43" s="26">
        <v>7</v>
      </c>
      <c r="H43" s="25">
        <f t="shared" si="3"/>
        <v>1</v>
      </c>
      <c r="I43">
        <v>0</v>
      </c>
      <c r="J43" t="s">
        <v>55</v>
      </c>
      <c r="K43" t="s">
        <v>6</v>
      </c>
      <c r="L43" s="28" t="str">
        <f t="shared" si="4"/>
        <v>V</v>
      </c>
      <c r="M43">
        <v>1</v>
      </c>
      <c r="N43" s="17">
        <f t="shared" si="5"/>
        <v>1</v>
      </c>
      <c r="O43" s="17">
        <v>0</v>
      </c>
      <c r="P43" s="17" t="s">
        <v>577</v>
      </c>
      <c r="Q43" s="17"/>
    </row>
    <row r="44" spans="1:17" s="15" customFormat="1">
      <c r="A44" s="14" t="s">
        <v>112</v>
      </c>
      <c r="B44" s="14" t="s">
        <v>138</v>
      </c>
      <c r="C44" s="22">
        <v>61025</v>
      </c>
      <c r="D44" s="22">
        <v>61025</v>
      </c>
      <c r="E44">
        <v>1</v>
      </c>
      <c r="F44" s="14" t="s">
        <v>117</v>
      </c>
      <c r="G44" s="26">
        <v>6</v>
      </c>
      <c r="H44" s="25">
        <f t="shared" si="3"/>
        <v>2</v>
      </c>
      <c r="I44">
        <v>1</v>
      </c>
      <c r="J44" t="s">
        <v>56</v>
      </c>
      <c r="K44" t="s">
        <v>6</v>
      </c>
      <c r="L44" s="27" t="str">
        <f t="shared" si="4"/>
        <v>I</v>
      </c>
      <c r="M44">
        <v>1</v>
      </c>
      <c r="N44" s="17">
        <f t="shared" si="5"/>
        <v>2</v>
      </c>
      <c r="O44" s="17">
        <v>0</v>
      </c>
      <c r="P44" s="17" t="s">
        <v>754</v>
      </c>
      <c r="Q44" s="17"/>
    </row>
    <row r="45" spans="1:17" s="15" customFormat="1">
      <c r="A45" s="14" t="s">
        <v>112</v>
      </c>
      <c r="B45" s="14" t="s">
        <v>127</v>
      </c>
      <c r="C45" s="22">
        <v>61026</v>
      </c>
      <c r="D45" s="22">
        <v>61026</v>
      </c>
      <c r="E45">
        <v>1</v>
      </c>
      <c r="F45" s="14" t="s">
        <v>117</v>
      </c>
      <c r="G45" s="26">
        <v>6</v>
      </c>
      <c r="H45" s="25">
        <f t="shared" si="3"/>
        <v>2</v>
      </c>
      <c r="I45">
        <v>1</v>
      </c>
      <c r="J45" t="s">
        <v>56</v>
      </c>
      <c r="K45" t="s">
        <v>6</v>
      </c>
      <c r="L45" s="28" t="str">
        <f t="shared" si="4"/>
        <v>V</v>
      </c>
      <c r="M45">
        <v>1</v>
      </c>
      <c r="N45" s="17">
        <f t="shared" si="5"/>
        <v>2</v>
      </c>
      <c r="O45" s="17">
        <v>0</v>
      </c>
      <c r="P45" s="17" t="s">
        <v>755</v>
      </c>
      <c r="Q45" s="17"/>
    </row>
    <row r="46" spans="1:17" s="15" customFormat="1">
      <c r="A46" s="14" t="s">
        <v>112</v>
      </c>
      <c r="B46" s="14" t="s">
        <v>124</v>
      </c>
      <c r="C46">
        <v>62930</v>
      </c>
      <c r="D46">
        <v>62930</v>
      </c>
      <c r="E46">
        <v>1</v>
      </c>
      <c r="F46" s="14" t="s">
        <v>117</v>
      </c>
      <c r="G46" s="26">
        <v>7</v>
      </c>
      <c r="H46" s="25">
        <f t="shared" si="3"/>
        <v>1</v>
      </c>
      <c r="I46">
        <v>0</v>
      </c>
      <c r="J46" t="s">
        <v>57</v>
      </c>
      <c r="K46" t="s">
        <v>6</v>
      </c>
      <c r="L46" s="27" t="str">
        <f t="shared" si="4"/>
        <v>I</v>
      </c>
      <c r="M46">
        <v>1</v>
      </c>
      <c r="N46" s="17">
        <f t="shared" si="5"/>
        <v>1</v>
      </c>
      <c r="O46" s="17">
        <v>0</v>
      </c>
      <c r="P46" s="17" t="s">
        <v>578</v>
      </c>
      <c r="Q46" s="17"/>
    </row>
    <row r="47" spans="1:17" s="15" customFormat="1">
      <c r="A47" s="14" t="s">
        <v>112</v>
      </c>
      <c r="B47" s="14" t="s">
        <v>124</v>
      </c>
      <c r="C47">
        <v>68235</v>
      </c>
      <c r="D47">
        <v>68235</v>
      </c>
      <c r="E47">
        <v>1</v>
      </c>
      <c r="F47" s="14" t="s">
        <v>117</v>
      </c>
      <c r="G47" s="26">
        <v>7</v>
      </c>
      <c r="H47" s="25">
        <f t="shared" si="3"/>
        <v>1</v>
      </c>
      <c r="I47">
        <v>0</v>
      </c>
      <c r="J47" t="s">
        <v>58</v>
      </c>
      <c r="K47" t="s">
        <v>6</v>
      </c>
      <c r="L47" s="27" t="str">
        <f t="shared" si="4"/>
        <v>I</v>
      </c>
      <c r="M47">
        <v>0</v>
      </c>
      <c r="N47" s="17">
        <f t="shared" si="5"/>
        <v>0</v>
      </c>
      <c r="O47" s="17">
        <v>0</v>
      </c>
      <c r="P47" s="17"/>
      <c r="Q47" s="17"/>
    </row>
    <row r="48" spans="1:17" s="15" customFormat="1">
      <c r="A48" s="14" t="s">
        <v>112</v>
      </c>
      <c r="B48" s="14" t="s">
        <v>126</v>
      </c>
      <c r="C48">
        <v>73790</v>
      </c>
      <c r="D48" s="22">
        <v>73790</v>
      </c>
      <c r="E48">
        <v>1</v>
      </c>
      <c r="F48" s="14" t="s">
        <v>117</v>
      </c>
      <c r="G48" s="26">
        <v>6</v>
      </c>
      <c r="H48" s="25">
        <f t="shared" si="3"/>
        <v>2</v>
      </c>
      <c r="I48">
        <v>1</v>
      </c>
      <c r="J48" t="s">
        <v>59</v>
      </c>
      <c r="K48" t="s">
        <v>6</v>
      </c>
      <c r="L48" s="28" t="str">
        <f t="shared" si="4"/>
        <v>V</v>
      </c>
      <c r="M48">
        <v>1</v>
      </c>
      <c r="N48" s="17">
        <f t="shared" si="5"/>
        <v>2</v>
      </c>
      <c r="O48" s="17">
        <v>0</v>
      </c>
      <c r="P48" s="17" t="s">
        <v>580</v>
      </c>
      <c r="Q48" s="17"/>
    </row>
    <row r="49" spans="1:17" s="15" customFormat="1">
      <c r="A49" s="14" t="s">
        <v>112</v>
      </c>
      <c r="B49" s="14" t="s">
        <v>124</v>
      </c>
      <c r="C49">
        <v>74814</v>
      </c>
      <c r="D49">
        <v>74814</v>
      </c>
      <c r="E49">
        <v>1</v>
      </c>
      <c r="F49" s="14" t="s">
        <v>117</v>
      </c>
      <c r="G49" s="26">
        <v>7</v>
      </c>
      <c r="H49" s="25">
        <f t="shared" si="3"/>
        <v>1</v>
      </c>
      <c r="I49">
        <v>0</v>
      </c>
      <c r="J49" t="s">
        <v>60</v>
      </c>
      <c r="K49" t="s">
        <v>4</v>
      </c>
      <c r="L49" s="27" t="str">
        <f t="shared" si="4"/>
        <v>I</v>
      </c>
      <c r="M49">
        <v>1</v>
      </c>
      <c r="N49" s="17">
        <f t="shared" si="5"/>
        <v>1</v>
      </c>
      <c r="O49" s="17">
        <v>0</v>
      </c>
      <c r="P49" s="17" t="s">
        <v>582</v>
      </c>
      <c r="Q49" s="17"/>
    </row>
    <row r="50" spans="1:17" s="15" customFormat="1">
      <c r="A50" s="14" t="s">
        <v>112</v>
      </c>
      <c r="B50" s="14" t="s">
        <v>136</v>
      </c>
      <c r="C50">
        <v>75216</v>
      </c>
      <c r="D50" s="22">
        <v>75216</v>
      </c>
      <c r="E50">
        <v>1</v>
      </c>
      <c r="F50" s="14" t="s">
        <v>117</v>
      </c>
      <c r="G50" s="26">
        <v>6</v>
      </c>
      <c r="H50" s="25">
        <f t="shared" si="3"/>
        <v>2</v>
      </c>
      <c r="I50">
        <v>1</v>
      </c>
      <c r="J50" t="s">
        <v>60</v>
      </c>
      <c r="K50" t="s">
        <v>4</v>
      </c>
      <c r="L50" s="28" t="str">
        <f t="shared" si="4"/>
        <v>V</v>
      </c>
      <c r="M50">
        <v>0</v>
      </c>
      <c r="N50" s="17">
        <f t="shared" si="5"/>
        <v>1</v>
      </c>
      <c r="O50" s="17">
        <v>0</v>
      </c>
      <c r="P50" s="17"/>
      <c r="Q50" s="17"/>
    </row>
    <row r="51" spans="1:17" s="15" customFormat="1">
      <c r="A51" s="14" t="s">
        <v>112</v>
      </c>
      <c r="B51" s="14" t="s">
        <v>144</v>
      </c>
      <c r="C51">
        <v>78004</v>
      </c>
      <c r="D51" s="22">
        <v>78004</v>
      </c>
      <c r="E51">
        <v>1</v>
      </c>
      <c r="F51" s="14" t="s">
        <v>117</v>
      </c>
      <c r="G51" s="26">
        <v>6</v>
      </c>
      <c r="H51" s="25">
        <f t="shared" si="3"/>
        <v>2</v>
      </c>
      <c r="I51">
        <v>1</v>
      </c>
      <c r="J51" t="s">
        <v>61</v>
      </c>
      <c r="K51" t="s">
        <v>10</v>
      </c>
      <c r="L51" s="28" t="str">
        <f t="shared" si="4"/>
        <v>V</v>
      </c>
      <c r="M51">
        <v>1</v>
      </c>
      <c r="N51" s="17">
        <f t="shared" si="5"/>
        <v>2</v>
      </c>
      <c r="O51" s="17">
        <v>0</v>
      </c>
      <c r="P51" s="17" t="s">
        <v>584</v>
      </c>
      <c r="Q51" s="17"/>
    </row>
    <row r="52" spans="1:17" s="15" customFormat="1">
      <c r="A52" s="14" t="s">
        <v>112</v>
      </c>
      <c r="B52" s="14" t="s">
        <v>136</v>
      </c>
      <c r="C52">
        <v>79181</v>
      </c>
      <c r="D52" s="22">
        <v>79181</v>
      </c>
      <c r="E52">
        <v>1</v>
      </c>
      <c r="F52" s="14" t="s">
        <v>117</v>
      </c>
      <c r="G52" s="26">
        <v>6</v>
      </c>
      <c r="H52" s="25">
        <f t="shared" si="3"/>
        <v>2</v>
      </c>
      <c r="I52">
        <v>1</v>
      </c>
      <c r="J52" t="s">
        <v>62</v>
      </c>
      <c r="K52" t="s">
        <v>10</v>
      </c>
      <c r="L52" s="28" t="str">
        <f t="shared" si="4"/>
        <v>V</v>
      </c>
      <c r="M52">
        <v>1</v>
      </c>
      <c r="N52" s="17">
        <f t="shared" si="5"/>
        <v>2</v>
      </c>
      <c r="O52" t="s">
        <v>34</v>
      </c>
      <c r="P52" s="17" t="s">
        <v>586</v>
      </c>
      <c r="Q52" s="17"/>
    </row>
    <row r="53" spans="1:17" s="15" customFormat="1">
      <c r="A53" s="14" t="s">
        <v>112</v>
      </c>
      <c r="B53" s="14" t="s">
        <v>127</v>
      </c>
      <c r="C53">
        <v>79783</v>
      </c>
      <c r="D53" s="22">
        <v>79783</v>
      </c>
      <c r="E53">
        <v>1</v>
      </c>
      <c r="F53" s="14" t="s">
        <v>117</v>
      </c>
      <c r="G53" s="26">
        <v>6</v>
      </c>
      <c r="H53" s="25">
        <f t="shared" si="3"/>
        <v>2</v>
      </c>
      <c r="I53">
        <v>1</v>
      </c>
      <c r="J53" t="s">
        <v>63</v>
      </c>
      <c r="K53" t="s">
        <v>10</v>
      </c>
      <c r="L53" s="28" t="str">
        <f t="shared" si="4"/>
        <v>V</v>
      </c>
      <c r="M53">
        <v>1</v>
      </c>
      <c r="N53" s="17">
        <f t="shared" si="5"/>
        <v>2</v>
      </c>
      <c r="O53" s="17">
        <v>0</v>
      </c>
      <c r="P53" s="17" t="s">
        <v>588</v>
      </c>
      <c r="Q53" s="17"/>
    </row>
    <row r="54" spans="1:17" s="15" customFormat="1">
      <c r="A54" s="14" t="s">
        <v>112</v>
      </c>
      <c r="B54" s="14" t="s">
        <v>120</v>
      </c>
      <c r="C54">
        <v>80818</v>
      </c>
      <c r="D54" s="22">
        <v>80818</v>
      </c>
      <c r="E54">
        <v>1</v>
      </c>
      <c r="F54" s="14" t="s">
        <v>117</v>
      </c>
      <c r="G54" s="26">
        <v>6</v>
      </c>
      <c r="H54" s="25">
        <f t="shared" si="3"/>
        <v>2</v>
      </c>
      <c r="I54">
        <v>1</v>
      </c>
      <c r="J54" t="s">
        <v>64</v>
      </c>
      <c r="K54" t="s">
        <v>10</v>
      </c>
      <c r="L54" s="27" t="str">
        <f t="shared" si="4"/>
        <v>I</v>
      </c>
      <c r="M54">
        <v>1</v>
      </c>
      <c r="N54" s="17">
        <f t="shared" si="5"/>
        <v>2</v>
      </c>
      <c r="O54" s="17">
        <v>0</v>
      </c>
      <c r="P54" s="17" t="s">
        <v>756</v>
      </c>
      <c r="Q54" s="17"/>
    </row>
    <row r="55" spans="1:17" s="15" customFormat="1">
      <c r="A55" s="14" t="s">
        <v>112</v>
      </c>
      <c r="B55" s="14" t="s">
        <v>126</v>
      </c>
      <c r="C55">
        <v>83373</v>
      </c>
      <c r="D55">
        <v>83373</v>
      </c>
      <c r="E55">
        <v>1</v>
      </c>
      <c r="F55" s="14" t="s">
        <v>117</v>
      </c>
      <c r="G55" s="26">
        <v>7</v>
      </c>
      <c r="H55" s="25">
        <f t="shared" si="3"/>
        <v>1</v>
      </c>
      <c r="I55">
        <v>0</v>
      </c>
      <c r="J55" t="s">
        <v>65</v>
      </c>
      <c r="K55" t="s">
        <v>10</v>
      </c>
      <c r="L55" s="28" t="str">
        <f t="shared" si="4"/>
        <v>V</v>
      </c>
      <c r="M55">
        <v>1</v>
      </c>
      <c r="N55" s="17">
        <f t="shared" si="5"/>
        <v>1</v>
      </c>
      <c r="O55" s="17" t="s">
        <v>628</v>
      </c>
      <c r="P55" s="17" t="s">
        <v>591</v>
      </c>
      <c r="Q55" s="17"/>
    </row>
    <row r="56" spans="1:17" s="15" customFormat="1">
      <c r="A56" s="14" t="s">
        <v>112</v>
      </c>
      <c r="B56" s="14" t="s">
        <v>128</v>
      </c>
      <c r="C56">
        <v>83559</v>
      </c>
      <c r="D56" s="22">
        <v>83559</v>
      </c>
      <c r="E56">
        <v>1</v>
      </c>
      <c r="F56" s="14" t="s">
        <v>117</v>
      </c>
      <c r="G56" s="26">
        <v>6</v>
      </c>
      <c r="H56" s="25">
        <f t="shared" si="3"/>
        <v>2</v>
      </c>
      <c r="I56">
        <v>1</v>
      </c>
      <c r="J56" t="s">
        <v>65</v>
      </c>
      <c r="K56" t="s">
        <v>10</v>
      </c>
      <c r="L56" s="27" t="str">
        <f t="shared" si="4"/>
        <v>I</v>
      </c>
      <c r="M56">
        <v>1</v>
      </c>
      <c r="N56" s="17">
        <f t="shared" si="5"/>
        <v>2</v>
      </c>
      <c r="O56" s="17" t="s">
        <v>629</v>
      </c>
      <c r="P56" s="17" t="s">
        <v>592</v>
      </c>
      <c r="Q56" s="17"/>
    </row>
    <row r="57" spans="1:17" s="15" customFormat="1">
      <c r="A57" s="14" t="s">
        <v>112</v>
      </c>
      <c r="B57" s="14" t="s">
        <v>126</v>
      </c>
      <c r="C57">
        <v>101342</v>
      </c>
      <c r="D57" s="22">
        <v>101342</v>
      </c>
      <c r="E57">
        <v>1</v>
      </c>
      <c r="F57" s="14" t="s">
        <v>117</v>
      </c>
      <c r="G57" s="26">
        <v>6</v>
      </c>
      <c r="H57" s="25">
        <f t="shared" si="3"/>
        <v>2</v>
      </c>
      <c r="I57">
        <v>1</v>
      </c>
      <c r="J57" t="s">
        <v>618</v>
      </c>
      <c r="K57" t="s">
        <v>39</v>
      </c>
      <c r="L57" s="28" t="str">
        <f t="shared" si="4"/>
        <v>V</v>
      </c>
      <c r="M57">
        <v>0</v>
      </c>
      <c r="N57" s="17">
        <f t="shared" si="5"/>
        <v>1</v>
      </c>
      <c r="O57" s="17">
        <v>0</v>
      </c>
      <c r="P57" s="17"/>
      <c r="Q57" s="17"/>
    </row>
    <row r="58" spans="1:17" s="15" customFormat="1">
      <c r="A58" s="14" t="s">
        <v>112</v>
      </c>
      <c r="B58" s="14" t="s">
        <v>127</v>
      </c>
      <c r="C58">
        <v>103166</v>
      </c>
      <c r="D58">
        <v>103166</v>
      </c>
      <c r="E58">
        <v>1</v>
      </c>
      <c r="F58" s="14" t="s">
        <v>117</v>
      </c>
      <c r="G58" s="26">
        <v>7</v>
      </c>
      <c r="H58" s="25">
        <f t="shared" si="3"/>
        <v>1</v>
      </c>
      <c r="I58">
        <v>0</v>
      </c>
      <c r="J58" t="s">
        <v>619</v>
      </c>
      <c r="K58" t="s">
        <v>4</v>
      </c>
      <c r="L58" s="28" t="str">
        <f t="shared" si="4"/>
        <v>V</v>
      </c>
      <c r="M58">
        <v>0</v>
      </c>
      <c r="N58" s="17">
        <f t="shared" si="5"/>
        <v>0</v>
      </c>
      <c r="O58" s="17">
        <v>0</v>
      </c>
      <c r="P58" s="17"/>
      <c r="Q58" s="17"/>
    </row>
    <row r="59" spans="1:17" s="15" customFormat="1">
      <c r="A59" s="14" t="s">
        <v>112</v>
      </c>
      <c r="B59" s="14" t="s">
        <v>128</v>
      </c>
      <c r="C59">
        <v>108870</v>
      </c>
      <c r="D59" s="22">
        <v>108870</v>
      </c>
      <c r="E59">
        <v>1</v>
      </c>
      <c r="F59" s="14" t="s">
        <v>117</v>
      </c>
      <c r="G59" s="26">
        <v>6</v>
      </c>
      <c r="H59" s="25">
        <f t="shared" si="3"/>
        <v>2</v>
      </c>
      <c r="I59">
        <v>1</v>
      </c>
      <c r="J59" s="17" t="s">
        <v>594</v>
      </c>
      <c r="K59" s="17" t="s">
        <v>10</v>
      </c>
      <c r="L59" s="27" t="str">
        <f t="shared" si="4"/>
        <v>I</v>
      </c>
      <c r="M59">
        <v>1</v>
      </c>
      <c r="N59" s="17">
        <f t="shared" si="5"/>
        <v>2</v>
      </c>
      <c r="O59" s="17" t="s">
        <v>631</v>
      </c>
      <c r="P59" s="17" t="s">
        <v>595</v>
      </c>
      <c r="Q59" s="17"/>
    </row>
    <row r="60" spans="1:17" s="15" customFormat="1">
      <c r="A60" s="14" t="s">
        <v>112</v>
      </c>
      <c r="B60" s="14" t="s">
        <v>128</v>
      </c>
      <c r="C60">
        <v>109365</v>
      </c>
      <c r="D60">
        <v>109365</v>
      </c>
      <c r="E60">
        <v>1</v>
      </c>
      <c r="F60" s="14" t="s">
        <v>117</v>
      </c>
      <c r="G60" s="26">
        <v>7</v>
      </c>
      <c r="H60" s="25">
        <f t="shared" si="3"/>
        <v>1</v>
      </c>
      <c r="I60">
        <v>0</v>
      </c>
      <c r="J60" s="17" t="s">
        <v>596</v>
      </c>
      <c r="K60" s="17" t="s">
        <v>10</v>
      </c>
      <c r="L60" s="27" t="str">
        <f t="shared" si="4"/>
        <v>I</v>
      </c>
      <c r="M60">
        <v>0</v>
      </c>
      <c r="N60" s="17">
        <f t="shared" si="5"/>
        <v>0</v>
      </c>
      <c r="O60" s="17">
        <v>0</v>
      </c>
      <c r="P60" s="17"/>
      <c r="Q60" s="17"/>
    </row>
    <row r="61" spans="1:17" s="15" customFormat="1">
      <c r="A61" s="14" t="s">
        <v>112</v>
      </c>
      <c r="B61" s="14" t="s">
        <v>120</v>
      </c>
      <c r="C61">
        <v>109509</v>
      </c>
      <c r="D61" s="22">
        <v>109509</v>
      </c>
      <c r="E61">
        <v>1</v>
      </c>
      <c r="F61" s="14" t="s">
        <v>117</v>
      </c>
      <c r="G61" s="26">
        <v>6</v>
      </c>
      <c r="H61" s="25">
        <f t="shared" si="3"/>
        <v>2</v>
      </c>
      <c r="I61">
        <v>1</v>
      </c>
      <c r="J61" s="17" t="s">
        <v>596</v>
      </c>
      <c r="K61" s="17" t="s">
        <v>10</v>
      </c>
      <c r="L61" s="27" t="str">
        <f t="shared" si="4"/>
        <v>I</v>
      </c>
      <c r="M61">
        <v>0</v>
      </c>
      <c r="N61" s="17">
        <f t="shared" si="5"/>
        <v>1</v>
      </c>
      <c r="O61" s="17" t="s">
        <v>736</v>
      </c>
      <c r="P61" s="17"/>
      <c r="Q61" s="17"/>
    </row>
    <row r="62" spans="1:17" s="15" customFormat="1">
      <c r="A62" s="14" t="s">
        <v>112</v>
      </c>
      <c r="B62" s="14" t="s">
        <v>120</v>
      </c>
      <c r="C62">
        <v>109674</v>
      </c>
      <c r="D62">
        <v>109674</v>
      </c>
      <c r="E62">
        <v>1</v>
      </c>
      <c r="F62" s="14" t="s">
        <v>117</v>
      </c>
      <c r="G62" s="26">
        <v>7</v>
      </c>
      <c r="H62" s="25">
        <f t="shared" si="3"/>
        <v>1</v>
      </c>
      <c r="I62">
        <v>0</v>
      </c>
      <c r="J62" s="17" t="s">
        <v>596</v>
      </c>
      <c r="K62" s="17" t="s">
        <v>10</v>
      </c>
      <c r="L62" s="27" t="str">
        <f t="shared" si="4"/>
        <v>I</v>
      </c>
      <c r="M62">
        <v>1</v>
      </c>
      <c r="N62" s="17">
        <f t="shared" si="5"/>
        <v>1</v>
      </c>
      <c r="O62" s="17" t="s">
        <v>627</v>
      </c>
      <c r="P62" s="17" t="s">
        <v>597</v>
      </c>
      <c r="Q62" s="17"/>
    </row>
    <row r="63" spans="1:17" s="15" customFormat="1">
      <c r="A63" s="14" t="s">
        <v>112</v>
      </c>
      <c r="B63" s="14" t="s">
        <v>138</v>
      </c>
      <c r="C63">
        <v>111963</v>
      </c>
      <c r="D63" s="22">
        <v>111963</v>
      </c>
      <c r="E63">
        <v>1</v>
      </c>
      <c r="F63" s="14" t="s">
        <v>117</v>
      </c>
      <c r="G63" s="26">
        <v>6</v>
      </c>
      <c r="H63" s="25">
        <f t="shared" si="3"/>
        <v>2</v>
      </c>
      <c r="I63">
        <v>1</v>
      </c>
      <c r="J63" s="17" t="s">
        <v>596</v>
      </c>
      <c r="K63" s="17" t="s">
        <v>10</v>
      </c>
      <c r="L63" s="27" t="str">
        <f t="shared" si="4"/>
        <v>I</v>
      </c>
      <c r="M63">
        <v>0</v>
      </c>
      <c r="N63" s="17">
        <f t="shared" si="5"/>
        <v>1</v>
      </c>
      <c r="O63" s="17" t="s">
        <v>626</v>
      </c>
      <c r="P63" s="17"/>
      <c r="Q63" s="17"/>
    </row>
    <row r="64" spans="1:17" s="15" customFormat="1">
      <c r="A64" s="14" t="s">
        <v>112</v>
      </c>
      <c r="B64" s="14" t="s">
        <v>124</v>
      </c>
      <c r="C64">
        <v>112326</v>
      </c>
      <c r="D64" s="22">
        <v>112326</v>
      </c>
      <c r="E64">
        <v>1</v>
      </c>
      <c r="F64" s="14" t="s">
        <v>117</v>
      </c>
      <c r="G64" s="26">
        <v>6</v>
      </c>
      <c r="H64" s="25">
        <f t="shared" si="3"/>
        <v>2</v>
      </c>
      <c r="I64">
        <v>1</v>
      </c>
      <c r="J64" s="17" t="s">
        <v>596</v>
      </c>
      <c r="K64" s="17" t="s">
        <v>10</v>
      </c>
      <c r="L64" s="27" t="str">
        <f t="shared" si="4"/>
        <v>I</v>
      </c>
      <c r="M64">
        <v>1</v>
      </c>
      <c r="N64" s="17">
        <f t="shared" si="5"/>
        <v>2</v>
      </c>
      <c r="O64" s="17">
        <v>0</v>
      </c>
      <c r="P64" s="17" t="s">
        <v>598</v>
      </c>
      <c r="Q64" s="17"/>
    </row>
    <row r="65" spans="1:17" s="15" customFormat="1">
      <c r="A65" s="14" t="s">
        <v>112</v>
      </c>
      <c r="B65" s="14" t="s">
        <v>116</v>
      </c>
      <c r="C65">
        <v>112922</v>
      </c>
      <c r="D65">
        <v>112922</v>
      </c>
      <c r="E65">
        <v>1</v>
      </c>
      <c r="F65" s="14" t="s">
        <v>117</v>
      </c>
      <c r="G65" s="26">
        <v>7</v>
      </c>
      <c r="H65" s="25">
        <f t="shared" si="3"/>
        <v>1</v>
      </c>
      <c r="I65">
        <v>0</v>
      </c>
      <c r="J65" s="17" t="s">
        <v>596</v>
      </c>
      <c r="K65" s="17" t="s">
        <v>10</v>
      </c>
      <c r="L65" s="28" t="str">
        <f t="shared" si="4"/>
        <v>V</v>
      </c>
      <c r="M65">
        <v>1</v>
      </c>
      <c r="N65" s="17">
        <f t="shared" si="5"/>
        <v>1</v>
      </c>
      <c r="O65" s="17" t="s">
        <v>737</v>
      </c>
      <c r="P65" s="17" t="s">
        <v>599</v>
      </c>
      <c r="Q65" s="17"/>
    </row>
    <row r="66" spans="1:17" s="15" customFormat="1">
      <c r="A66" s="14" t="s">
        <v>112</v>
      </c>
      <c r="B66" s="14" t="s">
        <v>144</v>
      </c>
      <c r="C66">
        <v>113085</v>
      </c>
      <c r="D66" s="22">
        <v>113085</v>
      </c>
      <c r="E66">
        <v>1</v>
      </c>
      <c r="F66" s="14" t="s">
        <v>117</v>
      </c>
      <c r="G66" s="26">
        <v>6</v>
      </c>
      <c r="H66" s="25">
        <f t="shared" ref="H66:H87" si="6">8-G66</f>
        <v>2</v>
      </c>
      <c r="I66">
        <v>1</v>
      </c>
      <c r="J66" s="17" t="s">
        <v>596</v>
      </c>
      <c r="K66" s="17" t="s">
        <v>10</v>
      </c>
      <c r="L66" s="28" t="str">
        <f t="shared" ref="L66:L87" si="7">IF(OR(B66="G/T", B66="T/G", B66="A/C", B66="C/A"),"I","V")</f>
        <v>V</v>
      </c>
      <c r="M66">
        <v>1</v>
      </c>
      <c r="N66" s="17">
        <f t="shared" ref="N66:N87" si="8">SUM(I66,M66)</f>
        <v>2</v>
      </c>
      <c r="O66" s="17">
        <v>0</v>
      </c>
      <c r="P66" s="17" t="s">
        <v>600</v>
      </c>
      <c r="Q66" s="17"/>
    </row>
    <row r="67" spans="1:17" s="15" customFormat="1">
      <c r="A67" s="14" t="s">
        <v>112</v>
      </c>
      <c r="B67" s="14" t="s">
        <v>120</v>
      </c>
      <c r="C67">
        <v>113466</v>
      </c>
      <c r="D67">
        <v>113466</v>
      </c>
      <c r="E67">
        <v>1</v>
      </c>
      <c r="F67" s="14" t="s">
        <v>117</v>
      </c>
      <c r="G67" s="26">
        <v>7</v>
      </c>
      <c r="H67" s="25">
        <f t="shared" si="6"/>
        <v>1</v>
      </c>
      <c r="I67">
        <v>0</v>
      </c>
      <c r="J67" t="s">
        <v>69</v>
      </c>
      <c r="K67" t="s">
        <v>6</v>
      </c>
      <c r="L67" s="27" t="str">
        <f t="shared" si="7"/>
        <v>I</v>
      </c>
      <c r="M67">
        <v>0</v>
      </c>
      <c r="N67" s="17">
        <f t="shared" si="8"/>
        <v>0</v>
      </c>
      <c r="O67" s="17">
        <v>0</v>
      </c>
      <c r="P67" s="17"/>
      <c r="Q67" s="17"/>
    </row>
    <row r="68" spans="1:17" s="15" customFormat="1">
      <c r="A68" s="14" t="s">
        <v>112</v>
      </c>
      <c r="B68" s="14" t="s">
        <v>136</v>
      </c>
      <c r="C68">
        <v>116102</v>
      </c>
      <c r="D68" s="22">
        <v>116102</v>
      </c>
      <c r="E68">
        <v>1</v>
      </c>
      <c r="F68" s="14" t="s">
        <v>117</v>
      </c>
      <c r="G68" s="26">
        <v>6</v>
      </c>
      <c r="H68" s="25">
        <f t="shared" si="6"/>
        <v>2</v>
      </c>
      <c r="I68">
        <v>1</v>
      </c>
      <c r="J68" t="s">
        <v>70</v>
      </c>
      <c r="K68" t="s">
        <v>4</v>
      </c>
      <c r="L68" s="28" t="str">
        <f t="shared" si="7"/>
        <v>V</v>
      </c>
      <c r="M68">
        <v>0</v>
      </c>
      <c r="N68" s="17">
        <f t="shared" si="8"/>
        <v>1</v>
      </c>
      <c r="O68" s="17">
        <v>0</v>
      </c>
      <c r="P68" s="17"/>
      <c r="Q68" s="17"/>
    </row>
    <row r="69" spans="1:17" s="15" customFormat="1">
      <c r="A69" s="14" t="s">
        <v>112</v>
      </c>
      <c r="B69" s="14" t="s">
        <v>138</v>
      </c>
      <c r="C69">
        <v>116510</v>
      </c>
      <c r="D69" s="22">
        <v>116510</v>
      </c>
      <c r="E69">
        <v>1</v>
      </c>
      <c r="F69" s="14" t="s">
        <v>117</v>
      </c>
      <c r="G69" s="26">
        <v>6</v>
      </c>
      <c r="H69" s="25">
        <f t="shared" si="6"/>
        <v>2</v>
      </c>
      <c r="I69">
        <v>1</v>
      </c>
      <c r="J69" t="s">
        <v>70</v>
      </c>
      <c r="K69" t="s">
        <v>4</v>
      </c>
      <c r="L69" s="27" t="str">
        <f t="shared" si="7"/>
        <v>I</v>
      </c>
      <c r="M69">
        <v>0</v>
      </c>
      <c r="N69" s="17">
        <f t="shared" si="8"/>
        <v>1</v>
      </c>
      <c r="O69" s="17">
        <v>0</v>
      </c>
      <c r="P69" s="17"/>
      <c r="Q69" s="17"/>
    </row>
    <row r="70" spans="1:17" s="15" customFormat="1">
      <c r="A70" s="14" t="s">
        <v>112</v>
      </c>
      <c r="B70" s="14" t="s">
        <v>116</v>
      </c>
      <c r="C70">
        <v>116553</v>
      </c>
      <c r="D70">
        <v>116553</v>
      </c>
      <c r="E70">
        <v>1</v>
      </c>
      <c r="F70" s="14" t="s">
        <v>117</v>
      </c>
      <c r="G70" s="26">
        <v>7</v>
      </c>
      <c r="H70" s="25">
        <f t="shared" si="6"/>
        <v>1</v>
      </c>
      <c r="I70">
        <v>0</v>
      </c>
      <c r="J70" t="s">
        <v>70</v>
      </c>
      <c r="K70" t="s">
        <v>4</v>
      </c>
      <c r="L70" s="28" t="str">
        <f t="shared" si="7"/>
        <v>V</v>
      </c>
      <c r="M70">
        <v>0</v>
      </c>
      <c r="N70" s="17">
        <f t="shared" si="8"/>
        <v>0</v>
      </c>
      <c r="O70" s="17">
        <v>0</v>
      </c>
      <c r="P70" s="17"/>
      <c r="Q70" s="17"/>
    </row>
    <row r="71" spans="1:17" s="15" customFormat="1">
      <c r="A71" s="14" t="s">
        <v>112</v>
      </c>
      <c r="B71" s="14" t="s">
        <v>136</v>
      </c>
      <c r="C71">
        <v>116704</v>
      </c>
      <c r="D71">
        <v>116704</v>
      </c>
      <c r="E71">
        <v>1</v>
      </c>
      <c r="F71" s="14" t="s">
        <v>117</v>
      </c>
      <c r="G71" s="26">
        <v>5</v>
      </c>
      <c r="H71" s="25">
        <f t="shared" si="6"/>
        <v>3</v>
      </c>
      <c r="I71">
        <v>0</v>
      </c>
      <c r="J71" t="s">
        <v>70</v>
      </c>
      <c r="K71" t="s">
        <v>4</v>
      </c>
      <c r="L71" s="28" t="str">
        <f t="shared" si="7"/>
        <v>V</v>
      </c>
      <c r="M71">
        <v>0</v>
      </c>
      <c r="N71" s="17">
        <f t="shared" si="8"/>
        <v>0</v>
      </c>
      <c r="O71" s="17">
        <v>0</v>
      </c>
      <c r="P71" s="17"/>
      <c r="Q71" s="17"/>
    </row>
    <row r="72" spans="1:17" s="15" customFormat="1">
      <c r="A72" s="14" t="s">
        <v>112</v>
      </c>
      <c r="B72" s="14" t="s">
        <v>127</v>
      </c>
      <c r="C72">
        <v>117418</v>
      </c>
      <c r="D72" s="22">
        <v>117418</v>
      </c>
      <c r="E72">
        <v>1</v>
      </c>
      <c r="F72" s="14" t="s">
        <v>117</v>
      </c>
      <c r="G72" s="26">
        <v>6</v>
      </c>
      <c r="H72" s="25">
        <f t="shared" si="6"/>
        <v>2</v>
      </c>
      <c r="I72">
        <v>1</v>
      </c>
      <c r="J72" t="s">
        <v>70</v>
      </c>
      <c r="K72" t="s">
        <v>40</v>
      </c>
      <c r="L72" s="28" t="str">
        <f t="shared" si="7"/>
        <v>V</v>
      </c>
      <c r="M72">
        <v>1</v>
      </c>
      <c r="N72" s="17">
        <f t="shared" si="8"/>
        <v>2</v>
      </c>
      <c r="O72" s="17">
        <v>0</v>
      </c>
      <c r="P72" s="17" t="s">
        <v>602</v>
      </c>
      <c r="Q72" s="17"/>
    </row>
    <row r="73" spans="1:17" s="15" customFormat="1">
      <c r="A73" s="14" t="s">
        <v>112</v>
      </c>
      <c r="B73" s="14" t="s">
        <v>127</v>
      </c>
      <c r="C73">
        <v>118052</v>
      </c>
      <c r="D73" s="22">
        <v>118052</v>
      </c>
      <c r="E73">
        <v>1</v>
      </c>
      <c r="F73" s="14" t="s">
        <v>117</v>
      </c>
      <c r="G73" s="26">
        <v>6</v>
      </c>
      <c r="H73" s="25">
        <f t="shared" si="6"/>
        <v>2</v>
      </c>
      <c r="I73">
        <v>1</v>
      </c>
      <c r="J73" t="s">
        <v>71</v>
      </c>
      <c r="K73" t="s">
        <v>10</v>
      </c>
      <c r="L73" s="28" t="str">
        <f t="shared" si="7"/>
        <v>V</v>
      </c>
      <c r="M73">
        <v>1</v>
      </c>
      <c r="N73" s="17">
        <f t="shared" si="8"/>
        <v>2</v>
      </c>
      <c r="O73" s="17">
        <v>0</v>
      </c>
      <c r="P73" s="17" t="s">
        <v>604</v>
      </c>
      <c r="Q73" s="17"/>
    </row>
    <row r="74" spans="1:17" s="15" customFormat="1">
      <c r="A74" s="14" t="s">
        <v>112</v>
      </c>
      <c r="B74" s="14" t="s">
        <v>128</v>
      </c>
      <c r="C74">
        <v>118198</v>
      </c>
      <c r="D74" s="22">
        <v>118198</v>
      </c>
      <c r="E74">
        <v>1</v>
      </c>
      <c r="F74" s="14" t="s">
        <v>117</v>
      </c>
      <c r="G74" s="26">
        <v>6</v>
      </c>
      <c r="H74" s="25">
        <f t="shared" si="6"/>
        <v>2</v>
      </c>
      <c r="I74">
        <v>1</v>
      </c>
      <c r="J74" t="s">
        <v>72</v>
      </c>
      <c r="K74" t="s">
        <v>6</v>
      </c>
      <c r="L74" s="27" t="str">
        <f t="shared" si="7"/>
        <v>I</v>
      </c>
      <c r="M74">
        <v>1</v>
      </c>
      <c r="N74" s="17">
        <f t="shared" si="8"/>
        <v>2</v>
      </c>
      <c r="O74" s="17">
        <v>0</v>
      </c>
      <c r="P74" s="17" t="s">
        <v>605</v>
      </c>
      <c r="Q74" s="17"/>
    </row>
    <row r="75" spans="1:17" s="15" customFormat="1">
      <c r="A75" s="14" t="s">
        <v>112</v>
      </c>
      <c r="B75" s="14" t="s">
        <v>138</v>
      </c>
      <c r="C75">
        <v>118220</v>
      </c>
      <c r="D75" s="22">
        <v>118220</v>
      </c>
      <c r="E75">
        <v>1</v>
      </c>
      <c r="F75" s="14" t="s">
        <v>117</v>
      </c>
      <c r="G75" s="26">
        <v>6</v>
      </c>
      <c r="H75" s="25">
        <f t="shared" si="6"/>
        <v>2</v>
      </c>
      <c r="I75">
        <v>1</v>
      </c>
      <c r="J75" t="s">
        <v>72</v>
      </c>
      <c r="K75" t="s">
        <v>6</v>
      </c>
      <c r="L75" s="27" t="str">
        <f t="shared" si="7"/>
        <v>I</v>
      </c>
      <c r="M75">
        <v>1</v>
      </c>
      <c r="N75" s="17">
        <f t="shared" si="8"/>
        <v>2</v>
      </c>
      <c r="O75" s="17">
        <v>0</v>
      </c>
      <c r="P75" s="17" t="s">
        <v>606</v>
      </c>
      <c r="Q75" s="17"/>
    </row>
    <row r="76" spans="1:17" s="15" customFormat="1">
      <c r="A76" s="14" t="s">
        <v>112</v>
      </c>
      <c r="B76" s="14" t="s">
        <v>128</v>
      </c>
      <c r="C76">
        <v>118284</v>
      </c>
      <c r="D76" s="22">
        <v>118284</v>
      </c>
      <c r="E76">
        <v>1</v>
      </c>
      <c r="F76" s="14" t="s">
        <v>117</v>
      </c>
      <c r="G76" s="26">
        <v>6</v>
      </c>
      <c r="H76" s="25">
        <f t="shared" si="6"/>
        <v>2</v>
      </c>
      <c r="I76">
        <v>1</v>
      </c>
      <c r="J76" t="s">
        <v>72</v>
      </c>
      <c r="K76" t="s">
        <v>6</v>
      </c>
      <c r="L76" s="27" t="str">
        <f t="shared" si="7"/>
        <v>I</v>
      </c>
      <c r="M76">
        <v>1</v>
      </c>
      <c r="N76" s="17">
        <f t="shared" si="8"/>
        <v>2</v>
      </c>
      <c r="O76" s="17">
        <v>0</v>
      </c>
      <c r="P76" s="17" t="s">
        <v>607</v>
      </c>
      <c r="Q76" s="17"/>
    </row>
    <row r="77" spans="1:17" s="15" customFormat="1">
      <c r="A77" s="14" t="s">
        <v>112</v>
      </c>
      <c r="B77" s="14" t="s">
        <v>120</v>
      </c>
      <c r="C77">
        <v>118305</v>
      </c>
      <c r="D77" s="22">
        <v>118305</v>
      </c>
      <c r="E77">
        <v>1</v>
      </c>
      <c r="F77" s="14" t="s">
        <v>117</v>
      </c>
      <c r="G77" s="26">
        <v>6</v>
      </c>
      <c r="H77" s="25">
        <f t="shared" si="6"/>
        <v>2</v>
      </c>
      <c r="I77">
        <v>1</v>
      </c>
      <c r="J77" t="s">
        <v>72</v>
      </c>
      <c r="K77" t="s">
        <v>6</v>
      </c>
      <c r="L77" s="27" t="str">
        <f t="shared" si="7"/>
        <v>I</v>
      </c>
      <c r="M77">
        <v>1</v>
      </c>
      <c r="N77" s="17">
        <f t="shared" si="8"/>
        <v>2</v>
      </c>
      <c r="O77" s="17">
        <v>0</v>
      </c>
      <c r="P77" s="17" t="s">
        <v>608</v>
      </c>
      <c r="Q77" s="17"/>
    </row>
    <row r="78" spans="1:17" s="15" customFormat="1">
      <c r="A78" s="14" t="s">
        <v>112</v>
      </c>
      <c r="B78" s="14" t="s">
        <v>124</v>
      </c>
      <c r="C78">
        <v>120025</v>
      </c>
      <c r="D78" s="22">
        <v>120025</v>
      </c>
      <c r="E78">
        <v>1</v>
      </c>
      <c r="F78" s="14" t="s">
        <v>117</v>
      </c>
      <c r="G78" s="26">
        <v>6</v>
      </c>
      <c r="H78" s="25">
        <f t="shared" si="6"/>
        <v>2</v>
      </c>
      <c r="I78">
        <v>1</v>
      </c>
      <c r="J78" t="s">
        <v>73</v>
      </c>
      <c r="K78" t="s">
        <v>6</v>
      </c>
      <c r="L78" s="27" t="str">
        <f t="shared" si="7"/>
        <v>I</v>
      </c>
      <c r="M78">
        <v>1</v>
      </c>
      <c r="N78" s="17">
        <f t="shared" si="8"/>
        <v>2</v>
      </c>
      <c r="O78" s="17">
        <v>0</v>
      </c>
      <c r="P78" s="17" t="s">
        <v>609</v>
      </c>
      <c r="Q78" s="17"/>
    </row>
    <row r="79" spans="1:17" s="15" customFormat="1">
      <c r="A79" s="14" t="s">
        <v>112</v>
      </c>
      <c r="B79" s="14" t="s">
        <v>144</v>
      </c>
      <c r="C79">
        <v>120254</v>
      </c>
      <c r="D79" s="22">
        <v>120254</v>
      </c>
      <c r="E79">
        <v>1</v>
      </c>
      <c r="F79" s="14" t="s">
        <v>117</v>
      </c>
      <c r="G79" s="26">
        <v>6</v>
      </c>
      <c r="H79" s="25">
        <f t="shared" si="6"/>
        <v>2</v>
      </c>
      <c r="I79">
        <v>1</v>
      </c>
      <c r="J79" s="17" t="s">
        <v>74</v>
      </c>
      <c r="K79" t="s">
        <v>10</v>
      </c>
      <c r="L79" s="28" t="str">
        <f t="shared" si="7"/>
        <v>V</v>
      </c>
      <c r="M79">
        <v>1</v>
      </c>
      <c r="N79" s="17">
        <f t="shared" si="8"/>
        <v>2</v>
      </c>
      <c r="O79" s="17">
        <v>0</v>
      </c>
      <c r="P79" s="17" t="s">
        <v>610</v>
      </c>
      <c r="Q79" s="17"/>
    </row>
    <row r="80" spans="1:17" s="15" customFormat="1">
      <c r="A80" s="14" t="s">
        <v>112</v>
      </c>
      <c r="B80" s="14" t="s">
        <v>120</v>
      </c>
      <c r="C80">
        <v>121849</v>
      </c>
      <c r="D80" s="22">
        <v>121849</v>
      </c>
      <c r="E80">
        <v>1</v>
      </c>
      <c r="F80" s="14" t="s">
        <v>117</v>
      </c>
      <c r="G80" s="26">
        <v>6</v>
      </c>
      <c r="H80" s="25">
        <f t="shared" si="6"/>
        <v>2</v>
      </c>
      <c r="I80">
        <v>1</v>
      </c>
      <c r="J80" s="17" t="s">
        <v>75</v>
      </c>
      <c r="K80" t="s">
        <v>10</v>
      </c>
      <c r="L80" s="27" t="str">
        <f t="shared" si="7"/>
        <v>I</v>
      </c>
      <c r="M80">
        <v>1</v>
      </c>
      <c r="N80" s="17">
        <f t="shared" si="8"/>
        <v>2</v>
      </c>
      <c r="O80" t="s">
        <v>37</v>
      </c>
      <c r="P80" s="17" t="s">
        <v>757</v>
      </c>
      <c r="Q80" s="17"/>
    </row>
    <row r="81" spans="1:17" s="15" customFormat="1">
      <c r="A81" s="14" t="s">
        <v>112</v>
      </c>
      <c r="B81" s="14" t="s">
        <v>120</v>
      </c>
      <c r="C81">
        <v>123602</v>
      </c>
      <c r="D81" s="22">
        <v>123602</v>
      </c>
      <c r="E81">
        <v>1</v>
      </c>
      <c r="F81" s="14" t="s">
        <v>117</v>
      </c>
      <c r="G81" s="26">
        <v>6</v>
      </c>
      <c r="H81" s="25">
        <f t="shared" si="6"/>
        <v>2</v>
      </c>
      <c r="I81">
        <v>1</v>
      </c>
      <c r="J81" t="s">
        <v>76</v>
      </c>
      <c r="K81" t="s">
        <v>6</v>
      </c>
      <c r="L81" s="27" t="str">
        <f t="shared" si="7"/>
        <v>I</v>
      </c>
      <c r="M81">
        <v>0</v>
      </c>
      <c r="N81" s="17">
        <f t="shared" si="8"/>
        <v>1</v>
      </c>
      <c r="O81" s="17">
        <v>0</v>
      </c>
      <c r="P81" s="17"/>
      <c r="Q81" s="17"/>
    </row>
    <row r="82" spans="1:17" s="15" customFormat="1">
      <c r="A82" s="14" t="s">
        <v>112</v>
      </c>
      <c r="B82" s="14" t="s">
        <v>138</v>
      </c>
      <c r="C82">
        <v>123666</v>
      </c>
      <c r="D82">
        <v>123666</v>
      </c>
      <c r="E82">
        <v>1</v>
      </c>
      <c r="F82" s="14" t="s">
        <v>117</v>
      </c>
      <c r="G82" s="26">
        <v>6</v>
      </c>
      <c r="H82" s="25">
        <f t="shared" si="6"/>
        <v>2</v>
      </c>
      <c r="I82">
        <v>0</v>
      </c>
      <c r="J82" t="s">
        <v>76</v>
      </c>
      <c r="K82" t="s">
        <v>6</v>
      </c>
      <c r="L82" s="27" t="str">
        <f t="shared" si="7"/>
        <v>I</v>
      </c>
      <c r="M82">
        <v>0</v>
      </c>
      <c r="N82" s="17">
        <f t="shared" si="8"/>
        <v>0</v>
      </c>
      <c r="O82" s="17">
        <v>0</v>
      </c>
      <c r="P82" s="17"/>
      <c r="Q82" s="17"/>
    </row>
    <row r="83" spans="1:17" s="15" customFormat="1">
      <c r="A83" s="14" t="s">
        <v>112</v>
      </c>
      <c r="B83" s="14" t="s">
        <v>138</v>
      </c>
      <c r="C83">
        <v>123774</v>
      </c>
      <c r="D83" s="22">
        <v>123774</v>
      </c>
      <c r="E83">
        <v>1</v>
      </c>
      <c r="F83" s="14" t="s">
        <v>117</v>
      </c>
      <c r="G83" s="26">
        <v>6</v>
      </c>
      <c r="H83" s="25">
        <f t="shared" si="6"/>
        <v>2</v>
      </c>
      <c r="I83">
        <v>1</v>
      </c>
      <c r="J83" t="s">
        <v>76</v>
      </c>
      <c r="K83" t="s">
        <v>6</v>
      </c>
      <c r="L83" s="27" t="str">
        <f t="shared" si="7"/>
        <v>I</v>
      </c>
      <c r="M83">
        <v>0</v>
      </c>
      <c r="N83" s="17">
        <f t="shared" si="8"/>
        <v>1</v>
      </c>
      <c r="O83" s="17">
        <v>0</v>
      </c>
      <c r="P83" s="17"/>
      <c r="Q83" s="17"/>
    </row>
    <row r="84" spans="1:17" s="15" customFormat="1">
      <c r="A84" s="14" t="s">
        <v>112</v>
      </c>
      <c r="B84" s="14" t="s">
        <v>120</v>
      </c>
      <c r="C84">
        <v>124119</v>
      </c>
      <c r="D84" s="22">
        <v>124119</v>
      </c>
      <c r="E84">
        <v>1</v>
      </c>
      <c r="F84" s="14" t="s">
        <v>117</v>
      </c>
      <c r="G84" s="26">
        <v>6</v>
      </c>
      <c r="H84" s="25">
        <f t="shared" si="6"/>
        <v>2</v>
      </c>
      <c r="I84">
        <v>1</v>
      </c>
      <c r="J84" t="s">
        <v>77</v>
      </c>
      <c r="K84" t="s">
        <v>6</v>
      </c>
      <c r="L84" s="27" t="str">
        <f t="shared" si="7"/>
        <v>I</v>
      </c>
      <c r="M84">
        <v>0</v>
      </c>
      <c r="N84" s="17">
        <f t="shared" si="8"/>
        <v>1</v>
      </c>
      <c r="O84" s="17">
        <v>0</v>
      </c>
      <c r="P84" s="17"/>
      <c r="Q84" s="17"/>
    </row>
    <row r="85" spans="1:17" s="15" customFormat="1">
      <c r="A85" s="14" t="s">
        <v>112</v>
      </c>
      <c r="B85" s="14" t="s">
        <v>128</v>
      </c>
      <c r="C85">
        <v>124716</v>
      </c>
      <c r="D85" s="22">
        <v>124716</v>
      </c>
      <c r="E85">
        <v>1</v>
      </c>
      <c r="F85" s="14" t="s">
        <v>117</v>
      </c>
      <c r="G85" s="26">
        <v>6</v>
      </c>
      <c r="H85" s="25">
        <f t="shared" si="6"/>
        <v>2</v>
      </c>
      <c r="I85">
        <v>1</v>
      </c>
      <c r="J85" t="s">
        <v>77</v>
      </c>
      <c r="K85" t="s">
        <v>6</v>
      </c>
      <c r="L85" s="27" t="str">
        <f t="shared" si="7"/>
        <v>I</v>
      </c>
      <c r="M85">
        <v>1</v>
      </c>
      <c r="N85" s="17">
        <f t="shared" si="8"/>
        <v>2</v>
      </c>
      <c r="O85" s="17">
        <v>0</v>
      </c>
      <c r="P85" s="17" t="s">
        <v>611</v>
      </c>
      <c r="Q85" s="17"/>
    </row>
    <row r="86" spans="1:17" s="15" customFormat="1">
      <c r="A86" s="14" t="s">
        <v>112</v>
      </c>
      <c r="B86" s="14" t="s">
        <v>127</v>
      </c>
      <c r="C86">
        <v>125979</v>
      </c>
      <c r="D86" s="22">
        <v>125979</v>
      </c>
      <c r="E86">
        <v>1</v>
      </c>
      <c r="F86" s="14" t="s">
        <v>117</v>
      </c>
      <c r="G86" s="26">
        <v>6</v>
      </c>
      <c r="H86" s="25">
        <f t="shared" si="6"/>
        <v>2</v>
      </c>
      <c r="I86">
        <v>1</v>
      </c>
      <c r="J86" s="17" t="s">
        <v>78</v>
      </c>
      <c r="K86" t="s">
        <v>10</v>
      </c>
      <c r="L86" s="28" t="str">
        <f t="shared" si="7"/>
        <v>V</v>
      </c>
      <c r="M86">
        <v>0</v>
      </c>
      <c r="N86" s="17">
        <f t="shared" si="8"/>
        <v>1</v>
      </c>
      <c r="O86" s="17">
        <v>0</v>
      </c>
      <c r="P86" s="17"/>
      <c r="Q86" s="17"/>
    </row>
    <row r="87" spans="1:17" s="15" customFormat="1">
      <c r="A87" s="14" t="s">
        <v>112</v>
      </c>
      <c r="B87" s="14" t="s">
        <v>124</v>
      </c>
      <c r="C87">
        <v>126331</v>
      </c>
      <c r="D87">
        <v>126331</v>
      </c>
      <c r="E87">
        <v>1</v>
      </c>
      <c r="F87" s="14" t="s">
        <v>117</v>
      </c>
      <c r="G87" s="26">
        <v>7</v>
      </c>
      <c r="H87" s="25">
        <f t="shared" si="6"/>
        <v>1</v>
      </c>
      <c r="I87">
        <v>0</v>
      </c>
      <c r="J87" s="17" t="s">
        <v>78</v>
      </c>
      <c r="K87" t="s">
        <v>10</v>
      </c>
      <c r="L87" s="27" t="str">
        <f t="shared" si="7"/>
        <v>I</v>
      </c>
      <c r="M87">
        <v>1</v>
      </c>
      <c r="N87" s="17">
        <f t="shared" si="8"/>
        <v>1</v>
      </c>
      <c r="O87" s="17" t="s">
        <v>630</v>
      </c>
      <c r="P87" s="17" t="s">
        <v>612</v>
      </c>
      <c r="Q87" s="17"/>
    </row>
  </sheetData>
  <conditionalFormatting sqref="A1:A87">
    <cfRule type="beginsWith" dxfId="205" priority="42" operator="beginsWith" text="Intraspecific">
      <formula>LEFT(A1,LEN("Intraspecific"))="Intraspecific"</formula>
    </cfRule>
  </conditionalFormatting>
  <conditionalFormatting sqref="F1:F87">
    <cfRule type="containsText" dxfId="204" priority="41" operator="containsText" text="SNP">
      <formula>NOT(ISERROR(SEARCH("SNP",F1)))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78A2-BB66-F34E-803B-C3B6C5C41A42}">
  <dimension ref="A1:R143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43" sqref="G143"/>
    </sheetView>
  </sheetViews>
  <sheetFormatPr baseColWidth="10" defaultRowHeight="16"/>
  <cols>
    <col min="1" max="1" width="50.1640625" bestFit="1" customWidth="1"/>
    <col min="7" max="7" width="17.33203125" bestFit="1" customWidth="1"/>
    <col min="8" max="8" width="16" style="29" customWidth="1"/>
    <col min="9" max="9" width="12.83203125" bestFit="1" customWidth="1"/>
    <col min="10" max="10" width="12" bestFit="1" customWidth="1"/>
    <col min="17" max="17" width="86.5" bestFit="1" customWidth="1"/>
  </cols>
  <sheetData>
    <row r="1" spans="1:18">
      <c r="A1" s="14" t="s">
        <v>108</v>
      </c>
      <c r="B1" s="14" t="s">
        <v>100</v>
      </c>
      <c r="C1" t="s">
        <v>101</v>
      </c>
      <c r="D1" t="s">
        <v>102</v>
      </c>
      <c r="E1" t="s">
        <v>103</v>
      </c>
      <c r="F1" t="s">
        <v>104</v>
      </c>
      <c r="G1" s="14" t="s">
        <v>105</v>
      </c>
      <c r="H1" s="29" t="s">
        <v>106</v>
      </c>
      <c r="I1" s="14" t="s">
        <v>758</v>
      </c>
      <c r="J1" s="14" t="s">
        <v>759</v>
      </c>
      <c r="K1" s="14" t="s">
        <v>0</v>
      </c>
      <c r="L1" s="17" t="s">
        <v>1</v>
      </c>
      <c r="M1" s="27" t="s">
        <v>835</v>
      </c>
      <c r="N1" s="14" t="s">
        <v>552</v>
      </c>
      <c r="O1" s="17" t="s">
        <v>622</v>
      </c>
      <c r="P1" s="17" t="s">
        <v>624</v>
      </c>
      <c r="Q1" s="17" t="s">
        <v>613</v>
      </c>
    </row>
    <row r="2" spans="1:18" s="5" customFormat="1">
      <c r="A2" s="38" t="s">
        <v>112</v>
      </c>
      <c r="B2" s="38" t="s">
        <v>120</v>
      </c>
      <c r="C2" s="2">
        <v>1280</v>
      </c>
      <c r="D2" s="39">
        <v>1280</v>
      </c>
      <c r="E2" s="2">
        <v>1</v>
      </c>
      <c r="G2" s="38" t="s">
        <v>117</v>
      </c>
      <c r="H2" s="40"/>
      <c r="I2" s="2"/>
      <c r="J2" s="41">
        <v>6</v>
      </c>
      <c r="K2" s="42" t="s">
        <v>17</v>
      </c>
      <c r="L2" s="42" t="s">
        <v>10</v>
      </c>
      <c r="M2" s="43" t="str">
        <f>IF(OR(B2="G/T", B2="T/G", B2="A/C", B2="C/A"),"I","V")</f>
        <v>I</v>
      </c>
      <c r="N2" s="2">
        <v>1</v>
      </c>
      <c r="O2" s="44">
        <f>SUM(I2,N2)</f>
        <v>1</v>
      </c>
      <c r="P2" s="44">
        <v>0</v>
      </c>
      <c r="Q2" s="44" t="s">
        <v>615</v>
      </c>
      <c r="R2" s="44"/>
    </row>
    <row r="3" spans="1:18">
      <c r="A3" s="31" t="s">
        <v>139</v>
      </c>
      <c r="B3" s="14" t="s">
        <v>164</v>
      </c>
      <c r="C3">
        <v>1269</v>
      </c>
      <c r="D3">
        <v>1269</v>
      </c>
      <c r="E3">
        <v>1</v>
      </c>
      <c r="F3">
        <v>3452</v>
      </c>
      <c r="G3" s="14" t="s">
        <v>151</v>
      </c>
      <c r="H3" s="29">
        <v>2.3E-2</v>
      </c>
      <c r="I3" s="26">
        <v>78</v>
      </c>
      <c r="J3" s="26"/>
      <c r="N3" s="17"/>
      <c r="O3" s="17"/>
    </row>
    <row r="4" spans="1:18">
      <c r="A4" s="31" t="s">
        <v>148</v>
      </c>
      <c r="B4" s="14" t="s">
        <v>164</v>
      </c>
      <c r="C4">
        <v>1269</v>
      </c>
      <c r="D4">
        <v>1269</v>
      </c>
      <c r="E4">
        <v>1</v>
      </c>
      <c r="F4">
        <v>3482</v>
      </c>
      <c r="G4" s="14" t="s">
        <v>151</v>
      </c>
      <c r="H4" s="29">
        <v>2.1000000000000001E-2</v>
      </c>
      <c r="I4" s="26">
        <v>72</v>
      </c>
      <c r="J4" s="26"/>
      <c r="N4" s="17"/>
      <c r="O4" s="17"/>
    </row>
    <row r="5" spans="1:18" s="5" customFormat="1">
      <c r="A5" s="38" t="s">
        <v>112</v>
      </c>
      <c r="B5" s="38" t="s">
        <v>120</v>
      </c>
      <c r="C5" s="2">
        <v>2663</v>
      </c>
      <c r="D5" s="2">
        <v>2663</v>
      </c>
      <c r="E5" s="2">
        <v>1</v>
      </c>
      <c r="G5" s="38" t="s">
        <v>117</v>
      </c>
      <c r="H5" s="40"/>
      <c r="I5" s="2"/>
      <c r="J5" s="41">
        <v>7</v>
      </c>
      <c r="K5" s="42" t="s">
        <v>24</v>
      </c>
      <c r="L5" s="42" t="s">
        <v>10</v>
      </c>
      <c r="M5" s="43" t="str">
        <f>IF(OR(B5="G/T", B5="T/G", B5="A/C", B5="C/A"),"I","V")</f>
        <v>I</v>
      </c>
      <c r="N5" s="2">
        <v>1</v>
      </c>
      <c r="O5" s="44">
        <f>SUM(I5,N5)</f>
        <v>1</v>
      </c>
      <c r="P5" s="44">
        <v>0</v>
      </c>
      <c r="Q5" s="44" t="s">
        <v>555</v>
      </c>
      <c r="R5" s="44"/>
    </row>
    <row r="6" spans="1:18">
      <c r="A6" s="14" t="s">
        <v>134</v>
      </c>
      <c r="B6" s="14" t="s">
        <v>164</v>
      </c>
      <c r="C6">
        <v>2652</v>
      </c>
      <c r="D6">
        <v>2652</v>
      </c>
      <c r="E6">
        <v>1</v>
      </c>
      <c r="F6">
        <v>162</v>
      </c>
      <c r="G6" s="14" t="s">
        <v>151</v>
      </c>
      <c r="H6" s="29">
        <v>2.5000000000000001E-2</v>
      </c>
      <c r="I6" s="26">
        <v>4</v>
      </c>
      <c r="J6" s="26"/>
      <c r="N6" s="17"/>
      <c r="O6" s="17"/>
    </row>
    <row r="7" spans="1:18" s="5" customFormat="1">
      <c r="A7" s="38" t="s">
        <v>112</v>
      </c>
      <c r="B7" s="38" t="s">
        <v>124</v>
      </c>
      <c r="C7" s="2">
        <v>14376</v>
      </c>
      <c r="D7" s="39">
        <v>14376</v>
      </c>
      <c r="E7" s="2">
        <v>1</v>
      </c>
      <c r="G7" s="38" t="s">
        <v>117</v>
      </c>
      <c r="H7" s="40"/>
      <c r="I7" s="2"/>
      <c r="J7" s="41">
        <v>6</v>
      </c>
      <c r="K7" s="44" t="s">
        <v>23</v>
      </c>
      <c r="L7" s="44" t="s">
        <v>10</v>
      </c>
      <c r="M7" s="43" t="str">
        <f>IF(OR(B7="G/T", B7="T/G", B7="A/C", B7="C/A"),"I","V")</f>
        <v>I</v>
      </c>
      <c r="N7" s="2">
        <v>1</v>
      </c>
      <c r="O7" s="44">
        <f>SUM(I7,N7)</f>
        <v>1</v>
      </c>
      <c r="P7" s="44" t="s">
        <v>22</v>
      </c>
      <c r="Q7" s="44" t="s">
        <v>614</v>
      </c>
    </row>
    <row r="8" spans="1:18">
      <c r="A8" s="32" t="s">
        <v>165</v>
      </c>
      <c r="B8" s="14" t="s">
        <v>150</v>
      </c>
      <c r="C8">
        <v>14359</v>
      </c>
      <c r="D8">
        <v>14359</v>
      </c>
      <c r="E8">
        <v>1</v>
      </c>
      <c r="F8" s="30">
        <v>85</v>
      </c>
      <c r="G8" s="14" t="s">
        <v>151</v>
      </c>
      <c r="H8" s="29">
        <v>7.0999999999999994E-2</v>
      </c>
      <c r="I8" s="26">
        <v>6</v>
      </c>
      <c r="J8" s="26"/>
      <c r="N8" s="17"/>
      <c r="O8" s="17"/>
    </row>
    <row r="9" spans="1:18">
      <c r="A9" s="32" t="s">
        <v>149</v>
      </c>
      <c r="B9" s="14" t="s">
        <v>150</v>
      </c>
      <c r="C9">
        <v>14359</v>
      </c>
      <c r="D9">
        <v>14359</v>
      </c>
      <c r="E9">
        <v>1</v>
      </c>
      <c r="F9">
        <v>110</v>
      </c>
      <c r="G9" s="14" t="s">
        <v>151</v>
      </c>
      <c r="H9" s="29">
        <v>0.245</v>
      </c>
      <c r="I9" s="26">
        <v>27</v>
      </c>
      <c r="J9" s="26"/>
      <c r="N9" s="17"/>
      <c r="O9" s="17"/>
    </row>
    <row r="10" spans="1:18">
      <c r="A10" s="32" t="s">
        <v>156</v>
      </c>
      <c r="B10" s="14" t="s">
        <v>150</v>
      </c>
      <c r="C10">
        <v>14363</v>
      </c>
      <c r="D10">
        <v>14363</v>
      </c>
      <c r="E10">
        <v>1</v>
      </c>
      <c r="F10">
        <v>291</v>
      </c>
      <c r="G10" s="14" t="s">
        <v>151</v>
      </c>
      <c r="H10" s="29">
        <v>3.1E-2</v>
      </c>
      <c r="I10" s="26">
        <v>9</v>
      </c>
      <c r="J10" s="26"/>
      <c r="N10" s="17"/>
      <c r="O10" s="17"/>
    </row>
    <row r="11" spans="1:18" s="5" customFormat="1">
      <c r="A11" s="38" t="s">
        <v>112</v>
      </c>
      <c r="B11" s="38" t="s">
        <v>126</v>
      </c>
      <c r="C11" s="2">
        <v>21664</v>
      </c>
      <c r="D11" s="39">
        <v>21664</v>
      </c>
      <c r="E11" s="2">
        <v>1</v>
      </c>
      <c r="G11" s="38" t="s">
        <v>117</v>
      </c>
      <c r="H11" s="40"/>
      <c r="I11" s="2"/>
      <c r="J11" s="41">
        <v>6</v>
      </c>
      <c r="K11" s="42" t="s">
        <v>26</v>
      </c>
      <c r="L11" s="42" t="s">
        <v>10</v>
      </c>
      <c r="M11" s="45" t="str">
        <f>IF(OR(B11="G/T", B11="T/G", B11="A/C", B11="C/A"),"I","V")</f>
        <v>V</v>
      </c>
      <c r="N11" s="2">
        <v>1</v>
      </c>
      <c r="O11" s="44">
        <f>SUM(I11,N11)</f>
        <v>1</v>
      </c>
      <c r="P11" s="44">
        <v>0</v>
      </c>
      <c r="Q11" s="44" t="s">
        <v>560</v>
      </c>
      <c r="R11" s="44"/>
    </row>
    <row r="12" spans="1:18">
      <c r="A12" s="32" t="s">
        <v>149</v>
      </c>
      <c r="B12" s="14" t="s">
        <v>163</v>
      </c>
      <c r="C12">
        <v>21619</v>
      </c>
      <c r="D12">
        <v>21619</v>
      </c>
      <c r="E12">
        <v>1</v>
      </c>
      <c r="F12">
        <v>144</v>
      </c>
      <c r="G12" s="14" t="s">
        <v>158</v>
      </c>
      <c r="H12" s="29">
        <v>0.13200000000000001</v>
      </c>
      <c r="I12" s="26">
        <v>19</v>
      </c>
      <c r="J12" s="26"/>
      <c r="N12" s="17"/>
      <c r="O12" s="17"/>
    </row>
    <row r="13" spans="1:18">
      <c r="A13" s="32" t="s">
        <v>156</v>
      </c>
      <c r="B13" s="14" t="s">
        <v>163</v>
      </c>
      <c r="C13">
        <v>21623</v>
      </c>
      <c r="D13">
        <v>21623</v>
      </c>
      <c r="E13">
        <v>1</v>
      </c>
      <c r="F13">
        <v>221</v>
      </c>
      <c r="G13" s="14" t="s">
        <v>158</v>
      </c>
      <c r="H13" s="29">
        <v>0.05</v>
      </c>
      <c r="I13" s="26">
        <v>11</v>
      </c>
      <c r="J13" s="26"/>
      <c r="N13" s="17"/>
      <c r="O13" s="17"/>
    </row>
    <row r="14" spans="1:18" s="5" customFormat="1">
      <c r="A14" s="38" t="s">
        <v>112</v>
      </c>
      <c r="B14" s="38" t="s">
        <v>123</v>
      </c>
      <c r="C14" s="2">
        <v>21715</v>
      </c>
      <c r="D14" s="39">
        <v>21715</v>
      </c>
      <c r="E14" s="2">
        <v>1</v>
      </c>
      <c r="G14" s="38" t="s">
        <v>117</v>
      </c>
      <c r="H14" s="40"/>
      <c r="I14" s="2"/>
      <c r="J14" s="41">
        <v>6</v>
      </c>
      <c r="K14" s="42" t="s">
        <v>26</v>
      </c>
      <c r="L14" s="42" t="s">
        <v>10</v>
      </c>
      <c r="M14" s="45" t="str">
        <f>IF(OR(B14="G/T", B14="T/G", B14="A/C", B14="C/A"),"I","V")</f>
        <v>V</v>
      </c>
      <c r="N14" s="2">
        <v>1</v>
      </c>
      <c r="O14" s="44">
        <f>SUM(I14,N14)</f>
        <v>1</v>
      </c>
      <c r="P14" s="44" t="s">
        <v>626</v>
      </c>
      <c r="Q14" s="44" t="s">
        <v>561</v>
      </c>
      <c r="R14" s="44"/>
    </row>
    <row r="15" spans="1:18">
      <c r="A15" s="31" t="s">
        <v>148</v>
      </c>
      <c r="B15" s="14" t="s">
        <v>163</v>
      </c>
      <c r="C15">
        <v>21679</v>
      </c>
      <c r="D15">
        <v>21679</v>
      </c>
      <c r="E15">
        <v>1</v>
      </c>
      <c r="F15">
        <v>3188</v>
      </c>
      <c r="G15" s="14" t="s">
        <v>151</v>
      </c>
      <c r="H15" s="29">
        <v>0.01</v>
      </c>
      <c r="I15" s="26">
        <v>32</v>
      </c>
      <c r="J15" s="26"/>
      <c r="N15" s="17"/>
      <c r="O15" s="17"/>
    </row>
    <row r="16" spans="1:18" s="5" customFormat="1">
      <c r="A16" s="38" t="s">
        <v>112</v>
      </c>
      <c r="B16" s="38" t="s">
        <v>126</v>
      </c>
      <c r="C16" s="2">
        <v>26066</v>
      </c>
      <c r="D16" s="39">
        <v>26066</v>
      </c>
      <c r="E16" s="2">
        <v>1</v>
      </c>
      <c r="G16" s="38" t="s">
        <v>117</v>
      </c>
      <c r="H16" s="40"/>
      <c r="I16" s="2"/>
      <c r="J16" s="41">
        <v>6</v>
      </c>
      <c r="K16" s="2" t="s">
        <v>29</v>
      </c>
      <c r="L16" s="44" t="s">
        <v>6</v>
      </c>
      <c r="M16" s="45" t="str">
        <f>IF(OR(B16="G/T", B16="T/G", B16="A/C", B16="C/A"),"I","V")</f>
        <v>V</v>
      </c>
      <c r="N16" s="2">
        <v>1</v>
      </c>
      <c r="O16" s="44">
        <f>SUM(I16,N16)</f>
        <v>1</v>
      </c>
      <c r="P16" s="44">
        <v>0</v>
      </c>
      <c r="Q16" s="44" t="s">
        <v>562</v>
      </c>
      <c r="R16" s="44"/>
    </row>
    <row r="17" spans="1:18">
      <c r="A17" s="32" t="s">
        <v>156</v>
      </c>
      <c r="B17" s="14" t="s">
        <v>163</v>
      </c>
      <c r="C17">
        <v>26024</v>
      </c>
      <c r="D17">
        <v>26024</v>
      </c>
      <c r="E17">
        <v>1</v>
      </c>
      <c r="F17">
        <v>437</v>
      </c>
      <c r="G17" s="14" t="s">
        <v>158</v>
      </c>
      <c r="H17" s="29">
        <v>2.7E-2</v>
      </c>
      <c r="I17" s="26">
        <v>12</v>
      </c>
      <c r="J17" s="26"/>
      <c r="N17" s="17"/>
      <c r="O17" s="17"/>
    </row>
    <row r="18" spans="1:18" s="5" customFormat="1">
      <c r="A18" s="38" t="s">
        <v>112</v>
      </c>
      <c r="B18" s="38" t="s">
        <v>120</v>
      </c>
      <c r="C18" s="2">
        <v>26195</v>
      </c>
      <c r="D18" s="2">
        <v>26195</v>
      </c>
      <c r="E18" s="2">
        <v>1</v>
      </c>
      <c r="G18" s="38" t="s">
        <v>117</v>
      </c>
      <c r="H18" s="40"/>
      <c r="I18" s="2"/>
      <c r="J18" s="41">
        <v>7</v>
      </c>
      <c r="K18" s="2" t="s">
        <v>29</v>
      </c>
      <c r="L18" s="44" t="s">
        <v>6</v>
      </c>
      <c r="M18" s="43" t="str">
        <f>IF(OR(B18="G/T", B18="T/G", B18="A/C", B18="C/A"),"I","V")</f>
        <v>I</v>
      </c>
      <c r="N18" s="2">
        <v>1</v>
      </c>
      <c r="O18" s="44">
        <f>SUM(I18,N18)</f>
        <v>1</v>
      </c>
      <c r="P18" s="44">
        <v>0</v>
      </c>
      <c r="Q18" s="44" t="s">
        <v>563</v>
      </c>
      <c r="R18" s="44"/>
    </row>
    <row r="19" spans="1:18">
      <c r="A19" s="14" t="s">
        <v>134</v>
      </c>
      <c r="B19" s="14" t="s">
        <v>164</v>
      </c>
      <c r="C19">
        <v>26137</v>
      </c>
      <c r="D19">
        <v>26137</v>
      </c>
      <c r="E19">
        <v>1</v>
      </c>
      <c r="F19">
        <v>133</v>
      </c>
      <c r="G19" s="14" t="s">
        <v>151</v>
      </c>
      <c r="H19" s="29">
        <v>3.7999999999999999E-2</v>
      </c>
      <c r="I19" s="26">
        <v>5</v>
      </c>
      <c r="J19" s="26"/>
      <c r="N19" s="17"/>
      <c r="O19" s="17"/>
    </row>
    <row r="20" spans="1:18" s="5" customFormat="1">
      <c r="A20" s="38" t="s">
        <v>112</v>
      </c>
      <c r="B20" s="38" t="s">
        <v>144</v>
      </c>
      <c r="C20" s="2">
        <v>30870</v>
      </c>
      <c r="D20" s="2">
        <v>30870</v>
      </c>
      <c r="E20" s="2">
        <v>1</v>
      </c>
      <c r="G20" s="38" t="s">
        <v>117</v>
      </c>
      <c r="H20" s="40"/>
      <c r="I20" s="2"/>
      <c r="J20" s="41">
        <v>5</v>
      </c>
      <c r="K20" s="36" t="s">
        <v>89</v>
      </c>
      <c r="L20" s="44" t="s">
        <v>4</v>
      </c>
      <c r="M20" s="45" t="str">
        <f>IF(OR(B20="G/T", B20="T/G", B20="A/C", B20="C/A"),"I","V")</f>
        <v>V</v>
      </c>
      <c r="N20" s="2">
        <v>1</v>
      </c>
      <c r="O20" s="44">
        <f>SUM(I20,N20)</f>
        <v>1</v>
      </c>
      <c r="P20" s="44">
        <v>0</v>
      </c>
      <c r="Q20" s="44" t="s">
        <v>564</v>
      </c>
      <c r="R20" s="44"/>
    </row>
    <row r="21" spans="1:18">
      <c r="A21" s="14" t="s">
        <v>140</v>
      </c>
      <c r="B21" s="14" t="s">
        <v>164</v>
      </c>
      <c r="C21">
        <v>30819</v>
      </c>
      <c r="D21">
        <v>30819</v>
      </c>
      <c r="E21">
        <v>1</v>
      </c>
      <c r="F21">
        <v>274</v>
      </c>
      <c r="G21" s="14" t="s">
        <v>158</v>
      </c>
      <c r="H21" s="29">
        <v>2.5999999999999999E-2</v>
      </c>
      <c r="I21" s="26">
        <v>7</v>
      </c>
      <c r="J21" s="26"/>
      <c r="N21" s="17"/>
      <c r="O21" s="17"/>
    </row>
    <row r="22" spans="1:18">
      <c r="A22" s="14" t="s">
        <v>135</v>
      </c>
      <c r="B22" s="14" t="s">
        <v>164</v>
      </c>
      <c r="C22">
        <v>30820</v>
      </c>
      <c r="D22">
        <v>30820</v>
      </c>
      <c r="E22">
        <v>1</v>
      </c>
      <c r="F22">
        <v>2444</v>
      </c>
      <c r="G22" s="14" t="s">
        <v>158</v>
      </c>
      <c r="H22" s="29">
        <v>1.2E-2</v>
      </c>
      <c r="I22" s="26">
        <v>30</v>
      </c>
      <c r="J22" s="26"/>
      <c r="N22" s="17"/>
      <c r="O22" s="17"/>
    </row>
    <row r="23" spans="1:18">
      <c r="A23" s="14" t="s">
        <v>156</v>
      </c>
      <c r="B23" s="14" t="s">
        <v>164</v>
      </c>
      <c r="C23">
        <v>30824</v>
      </c>
      <c r="D23">
        <v>30824</v>
      </c>
      <c r="E23">
        <v>1</v>
      </c>
      <c r="F23">
        <v>220</v>
      </c>
      <c r="G23" s="14" t="s">
        <v>158</v>
      </c>
      <c r="H23" s="29">
        <v>4.1000000000000002E-2</v>
      </c>
      <c r="I23" s="26">
        <v>9</v>
      </c>
      <c r="J23" s="26"/>
      <c r="N23" s="17"/>
      <c r="O23" s="17"/>
    </row>
    <row r="24" spans="1:18" s="5" customFormat="1">
      <c r="A24" s="38" t="s">
        <v>112</v>
      </c>
      <c r="B24" s="38" t="s">
        <v>128</v>
      </c>
      <c r="C24" s="2">
        <v>36648</v>
      </c>
      <c r="D24" s="39">
        <v>36648</v>
      </c>
      <c r="E24" s="2">
        <v>1</v>
      </c>
      <c r="G24" s="38" t="s">
        <v>117</v>
      </c>
      <c r="H24" s="40"/>
      <c r="I24" s="2"/>
      <c r="J24" s="41">
        <v>6</v>
      </c>
      <c r="K24" s="2" t="s">
        <v>42</v>
      </c>
      <c r="L24" s="44" t="s">
        <v>10</v>
      </c>
      <c r="M24" s="43" t="str">
        <f>IF(OR(B24="G/T", B24="T/G", B24="A/C", B24="C/A"),"I","V")</f>
        <v>I</v>
      </c>
      <c r="N24" s="2">
        <v>1</v>
      </c>
      <c r="O24" s="44">
        <f>SUM(I24,N24)</f>
        <v>1</v>
      </c>
      <c r="P24" s="44">
        <v>0</v>
      </c>
      <c r="Q24" s="44" t="s">
        <v>566</v>
      </c>
      <c r="R24" s="44"/>
    </row>
    <row r="25" spans="1:18">
      <c r="A25" s="31" t="s">
        <v>134</v>
      </c>
      <c r="B25" s="14" t="s">
        <v>150</v>
      </c>
      <c r="C25">
        <v>36559</v>
      </c>
      <c r="D25">
        <v>36559</v>
      </c>
      <c r="E25">
        <v>1</v>
      </c>
      <c r="F25">
        <v>145</v>
      </c>
      <c r="G25" s="14" t="s">
        <v>151</v>
      </c>
      <c r="H25" s="29">
        <v>6.9000000000000006E-2</v>
      </c>
      <c r="I25" s="26">
        <v>10</v>
      </c>
      <c r="J25" s="26"/>
      <c r="N25" s="17"/>
      <c r="O25" s="17"/>
    </row>
    <row r="26" spans="1:18">
      <c r="A26" s="31" t="s">
        <v>148</v>
      </c>
      <c r="B26" s="14" t="s">
        <v>150</v>
      </c>
      <c r="C26">
        <v>36564</v>
      </c>
      <c r="D26">
        <v>36564</v>
      </c>
      <c r="E26">
        <v>1</v>
      </c>
      <c r="F26">
        <v>3042</v>
      </c>
      <c r="G26" s="14" t="s">
        <v>151</v>
      </c>
      <c r="H26" s="29">
        <v>0.02</v>
      </c>
      <c r="I26" s="26">
        <v>62</v>
      </c>
      <c r="J26" s="26"/>
      <c r="N26" s="17"/>
      <c r="O26" s="17"/>
    </row>
    <row r="27" spans="1:18">
      <c r="A27" s="31" t="s">
        <v>139</v>
      </c>
      <c r="B27" s="14" t="s">
        <v>150</v>
      </c>
      <c r="C27">
        <v>36564</v>
      </c>
      <c r="D27">
        <v>36564</v>
      </c>
      <c r="E27">
        <v>1</v>
      </c>
      <c r="F27">
        <v>3063</v>
      </c>
      <c r="G27" s="14" t="s">
        <v>151</v>
      </c>
      <c r="H27" s="29">
        <v>1.7000000000000001E-2</v>
      </c>
      <c r="I27" s="26">
        <v>53</v>
      </c>
      <c r="J27" s="26"/>
      <c r="N27" s="17"/>
      <c r="O27" s="17"/>
    </row>
    <row r="28" spans="1:18" s="5" customFormat="1">
      <c r="A28" s="38" t="s">
        <v>112</v>
      </c>
      <c r="B28" s="38" t="s">
        <v>116</v>
      </c>
      <c r="C28" s="2">
        <v>45442</v>
      </c>
      <c r="D28" s="39">
        <v>45442</v>
      </c>
      <c r="E28" s="2">
        <v>1</v>
      </c>
      <c r="G28" s="38" t="s">
        <v>117</v>
      </c>
      <c r="H28" s="40"/>
      <c r="I28" s="2"/>
      <c r="J28" s="41">
        <v>6</v>
      </c>
      <c r="K28" s="2" t="s">
        <v>45</v>
      </c>
      <c r="L28" s="44" t="s">
        <v>6</v>
      </c>
      <c r="M28" s="45" t="str">
        <f>IF(OR(B28="G/T", B28="T/G", B28="A/C", B28="C/A"),"I","V")</f>
        <v>V</v>
      </c>
      <c r="N28" s="2">
        <v>1</v>
      </c>
      <c r="O28" s="44">
        <f>SUM(I28,N28)</f>
        <v>1</v>
      </c>
      <c r="P28" s="44">
        <v>0</v>
      </c>
      <c r="Q28" s="44" t="s">
        <v>567</v>
      </c>
      <c r="R28" s="44"/>
    </row>
    <row r="29" spans="1:18">
      <c r="A29" s="31" t="s">
        <v>134</v>
      </c>
      <c r="B29" s="14" t="s">
        <v>164</v>
      </c>
      <c r="C29">
        <v>45351</v>
      </c>
      <c r="D29">
        <v>45351</v>
      </c>
      <c r="E29">
        <v>1</v>
      </c>
      <c r="F29">
        <v>156</v>
      </c>
      <c r="G29" s="14" t="s">
        <v>158</v>
      </c>
      <c r="H29" s="29">
        <v>3.7999999999999999E-2</v>
      </c>
      <c r="I29" s="26">
        <v>6</v>
      </c>
      <c r="J29" s="26"/>
      <c r="N29" s="17"/>
      <c r="O29" s="17"/>
    </row>
    <row r="30" spans="1:18" s="5" customFormat="1">
      <c r="A30" s="38" t="s">
        <v>112</v>
      </c>
      <c r="B30" s="38" t="s">
        <v>144</v>
      </c>
      <c r="C30" s="2">
        <v>46471</v>
      </c>
      <c r="D30" s="39">
        <v>46471</v>
      </c>
      <c r="E30" s="2">
        <v>1</v>
      </c>
      <c r="G30" s="38" t="s">
        <v>117</v>
      </c>
      <c r="H30" s="40"/>
      <c r="I30" s="2"/>
      <c r="J30" s="41">
        <v>6</v>
      </c>
      <c r="K30" s="2" t="s">
        <v>91</v>
      </c>
      <c r="L30" s="44" t="s">
        <v>5</v>
      </c>
      <c r="M30" s="45" t="str">
        <f>IF(OR(B30="G/T", B30="T/G", B30="A/C", B30="C/A"),"I","V")</f>
        <v>V</v>
      </c>
      <c r="N30" s="2">
        <v>1</v>
      </c>
      <c r="O30" s="44">
        <f>SUM(I30,N30)</f>
        <v>1</v>
      </c>
      <c r="P30" s="44">
        <v>0</v>
      </c>
      <c r="Q30" s="44" t="s">
        <v>568</v>
      </c>
      <c r="R30" s="44"/>
    </row>
    <row r="31" spans="1:18">
      <c r="A31" s="33" t="s">
        <v>149</v>
      </c>
      <c r="B31" s="14" t="s">
        <v>164</v>
      </c>
      <c r="C31">
        <v>46418</v>
      </c>
      <c r="D31">
        <v>46418</v>
      </c>
      <c r="E31">
        <v>1</v>
      </c>
      <c r="F31">
        <v>118</v>
      </c>
      <c r="G31" s="14" t="s">
        <v>158</v>
      </c>
      <c r="H31" s="29">
        <v>0.14399999999999999</v>
      </c>
      <c r="I31" s="26">
        <v>17</v>
      </c>
      <c r="J31" s="26"/>
      <c r="N31" s="17"/>
      <c r="O31" s="17"/>
    </row>
    <row r="32" spans="1:18" s="5" customFormat="1">
      <c r="A32" s="38" t="s">
        <v>112</v>
      </c>
      <c r="B32" s="38" t="s">
        <v>145</v>
      </c>
      <c r="C32" s="2">
        <v>47329</v>
      </c>
      <c r="D32" s="39">
        <v>47329</v>
      </c>
      <c r="E32" s="2">
        <v>1</v>
      </c>
      <c r="G32" s="38" t="s">
        <v>117</v>
      </c>
      <c r="H32" s="40"/>
      <c r="I32" s="2"/>
      <c r="J32" s="41">
        <v>6</v>
      </c>
      <c r="K32" s="2" t="s">
        <v>47</v>
      </c>
      <c r="L32" s="44" t="s">
        <v>4</v>
      </c>
      <c r="M32" s="45" t="str">
        <f>IF(OR(B32="G/T", B32="T/G", B32="A/C", B32="C/A"),"I","V")</f>
        <v>V</v>
      </c>
      <c r="N32" s="2">
        <v>1</v>
      </c>
      <c r="O32" s="44">
        <f>SUM(I32,N32)</f>
        <v>1</v>
      </c>
      <c r="P32" s="44">
        <v>0</v>
      </c>
      <c r="Q32" s="44" t="s">
        <v>753</v>
      </c>
      <c r="R32" s="44"/>
    </row>
    <row r="33" spans="1:18">
      <c r="A33" s="31" t="s">
        <v>148</v>
      </c>
      <c r="B33" s="14" t="s">
        <v>164</v>
      </c>
      <c r="C33">
        <v>47243</v>
      </c>
      <c r="D33">
        <v>47243</v>
      </c>
      <c r="E33">
        <v>1</v>
      </c>
      <c r="F33">
        <v>3542</v>
      </c>
      <c r="G33" s="14" t="s">
        <v>151</v>
      </c>
      <c r="H33" s="29">
        <v>1.2E-2</v>
      </c>
      <c r="I33" s="26">
        <v>41</v>
      </c>
      <c r="J33" s="26"/>
      <c r="N33" s="17"/>
      <c r="O33" s="17"/>
    </row>
    <row r="34" spans="1:18">
      <c r="A34" s="31" t="s">
        <v>139</v>
      </c>
      <c r="B34" s="14" t="s">
        <v>164</v>
      </c>
      <c r="C34">
        <v>47243</v>
      </c>
      <c r="D34">
        <v>47243</v>
      </c>
      <c r="E34">
        <v>1</v>
      </c>
      <c r="F34">
        <v>3513</v>
      </c>
      <c r="G34" s="14" t="s">
        <v>151</v>
      </c>
      <c r="H34" s="29">
        <v>1.4999999999999999E-2</v>
      </c>
      <c r="I34" s="26">
        <v>51</v>
      </c>
      <c r="J34" s="26"/>
      <c r="N34" s="17"/>
      <c r="O34" s="17"/>
    </row>
    <row r="35" spans="1:18" s="5" customFormat="1">
      <c r="A35" s="38" t="s">
        <v>112</v>
      </c>
      <c r="B35" s="38" t="s">
        <v>124</v>
      </c>
      <c r="C35" s="2">
        <v>47864</v>
      </c>
      <c r="D35" s="39">
        <v>47864</v>
      </c>
      <c r="E35" s="2">
        <v>1</v>
      </c>
      <c r="G35" s="38" t="s">
        <v>117</v>
      </c>
      <c r="H35" s="40"/>
      <c r="I35" s="2"/>
      <c r="J35" s="41">
        <v>6</v>
      </c>
      <c r="K35" s="2" t="s">
        <v>48</v>
      </c>
      <c r="L35" s="44" t="s">
        <v>6</v>
      </c>
      <c r="M35" s="43" t="str">
        <f>IF(OR(B35="G/T", B35="T/G", B35="A/C", B35="C/A"),"I","V")</f>
        <v>I</v>
      </c>
      <c r="N35" s="2">
        <v>1</v>
      </c>
      <c r="O35" s="44">
        <f>SUM(I35,N35)</f>
        <v>1</v>
      </c>
      <c r="P35" s="44">
        <v>0</v>
      </c>
      <c r="Q35" s="44" t="s">
        <v>570</v>
      </c>
      <c r="R35" s="44"/>
    </row>
    <row r="36" spans="1:18">
      <c r="A36" s="31" t="s">
        <v>148</v>
      </c>
      <c r="B36" s="14" t="s">
        <v>163</v>
      </c>
      <c r="C36">
        <v>47778</v>
      </c>
      <c r="D36">
        <v>47778</v>
      </c>
      <c r="E36">
        <v>1</v>
      </c>
      <c r="F36">
        <v>3303</v>
      </c>
      <c r="G36" s="14" t="s">
        <v>151</v>
      </c>
      <c r="H36" s="29">
        <v>1.2E-2</v>
      </c>
      <c r="I36" s="26">
        <v>38</v>
      </c>
      <c r="J36" s="26"/>
      <c r="N36" s="17"/>
      <c r="O36" s="17"/>
    </row>
    <row r="37" spans="1:18">
      <c r="A37" s="31" t="s">
        <v>139</v>
      </c>
      <c r="B37" s="14" t="s">
        <v>163</v>
      </c>
      <c r="C37">
        <v>47778</v>
      </c>
      <c r="D37">
        <v>47778</v>
      </c>
      <c r="E37">
        <v>1</v>
      </c>
      <c r="F37">
        <v>3266</v>
      </c>
      <c r="G37" s="14" t="s">
        <v>151</v>
      </c>
      <c r="H37" s="29">
        <v>1.2999999999999999E-2</v>
      </c>
      <c r="I37" s="26">
        <v>43</v>
      </c>
      <c r="J37" s="26"/>
      <c r="N37" s="17"/>
      <c r="O37" s="17"/>
    </row>
    <row r="38" spans="1:18" s="5" customFormat="1">
      <c r="A38" s="38" t="s">
        <v>112</v>
      </c>
      <c r="B38" s="38" t="s">
        <v>136</v>
      </c>
      <c r="C38" s="2">
        <v>49620</v>
      </c>
      <c r="D38" s="2">
        <v>49620</v>
      </c>
      <c r="E38" s="2">
        <v>1</v>
      </c>
      <c r="G38" s="38" t="s">
        <v>117</v>
      </c>
      <c r="H38" s="40"/>
      <c r="I38" s="2"/>
      <c r="J38" s="41">
        <v>6</v>
      </c>
      <c r="K38" s="2" t="s">
        <v>49</v>
      </c>
      <c r="L38" s="2" t="s">
        <v>6</v>
      </c>
      <c r="M38" s="45" t="str">
        <f>IF(OR(B38="G/T", B38="T/G", B38="A/C", B38="C/A"),"I","V")</f>
        <v>V</v>
      </c>
      <c r="N38" s="2">
        <v>1</v>
      </c>
      <c r="O38" s="44">
        <f>SUM(I38,N38)</f>
        <v>1</v>
      </c>
      <c r="P38" s="44">
        <v>0</v>
      </c>
      <c r="Q38" s="44" t="s">
        <v>752</v>
      </c>
      <c r="R38" s="44"/>
    </row>
    <row r="39" spans="1:18">
      <c r="A39" s="14" t="s">
        <v>140</v>
      </c>
      <c r="B39" s="14" t="s">
        <v>154</v>
      </c>
      <c r="C39">
        <v>49566</v>
      </c>
      <c r="D39">
        <v>49566</v>
      </c>
      <c r="E39">
        <v>1</v>
      </c>
      <c r="F39">
        <v>211</v>
      </c>
      <c r="G39" s="14" t="s">
        <v>151</v>
      </c>
      <c r="H39" s="29">
        <v>4.2999999999999997E-2</v>
      </c>
      <c r="I39" s="26">
        <v>9</v>
      </c>
      <c r="J39" s="26"/>
      <c r="N39" s="17"/>
      <c r="O39" s="17"/>
    </row>
    <row r="40" spans="1:18" s="5" customFormat="1">
      <c r="A40" s="38" t="s">
        <v>112</v>
      </c>
      <c r="B40" s="38" t="s">
        <v>144</v>
      </c>
      <c r="C40" s="2">
        <v>49659</v>
      </c>
      <c r="D40" s="39">
        <v>49659</v>
      </c>
      <c r="E40" s="2">
        <v>1</v>
      </c>
      <c r="G40" s="38" t="s">
        <v>117</v>
      </c>
      <c r="H40" s="40"/>
      <c r="I40" s="2"/>
      <c r="J40" s="41">
        <v>6</v>
      </c>
      <c r="K40" s="2" t="s">
        <v>49</v>
      </c>
      <c r="L40" s="2" t="s">
        <v>6</v>
      </c>
      <c r="M40" s="45" t="str">
        <f>IF(OR(B40="G/T", B40="T/G", B40="A/C", B40="C/A"),"I","V")</f>
        <v>V</v>
      </c>
      <c r="N40" s="2">
        <v>1</v>
      </c>
      <c r="O40" s="44">
        <f>SUM(I40,N40)</f>
        <v>1</v>
      </c>
      <c r="P40" s="44">
        <v>0</v>
      </c>
      <c r="Q40" s="44" t="s">
        <v>571</v>
      </c>
      <c r="R40" s="44"/>
    </row>
    <row r="41" spans="1:18">
      <c r="A41" s="32" t="s">
        <v>140</v>
      </c>
      <c r="B41" s="14" t="s">
        <v>164</v>
      </c>
      <c r="C41">
        <v>49605</v>
      </c>
      <c r="D41">
        <v>49605</v>
      </c>
      <c r="E41">
        <v>1</v>
      </c>
      <c r="F41">
        <v>235</v>
      </c>
      <c r="G41" s="14" t="s">
        <v>158</v>
      </c>
      <c r="H41" s="29">
        <v>0.03</v>
      </c>
      <c r="I41" s="26">
        <v>7</v>
      </c>
      <c r="J41" s="26"/>
      <c r="N41" s="17"/>
      <c r="O41" s="17"/>
    </row>
    <row r="42" spans="1:18">
      <c r="A42" s="32" t="s">
        <v>149</v>
      </c>
      <c r="B42" s="14" t="s">
        <v>164</v>
      </c>
      <c r="C42">
        <v>49605</v>
      </c>
      <c r="D42">
        <v>49605</v>
      </c>
      <c r="E42">
        <v>1</v>
      </c>
      <c r="F42">
        <v>123</v>
      </c>
      <c r="G42" s="14" t="s">
        <v>158</v>
      </c>
      <c r="H42" s="29">
        <v>0.13</v>
      </c>
      <c r="I42" s="26">
        <v>16</v>
      </c>
      <c r="J42" s="26"/>
      <c r="N42" s="17"/>
      <c r="O42" s="17"/>
    </row>
    <row r="43" spans="1:18">
      <c r="A43" s="32" t="s">
        <v>156</v>
      </c>
      <c r="B43" s="14" t="s">
        <v>164</v>
      </c>
      <c r="C43">
        <v>49609</v>
      </c>
      <c r="D43">
        <v>49609</v>
      </c>
      <c r="E43">
        <v>1</v>
      </c>
      <c r="F43">
        <v>204</v>
      </c>
      <c r="G43" s="14" t="s">
        <v>158</v>
      </c>
      <c r="H43" s="29">
        <v>5.3999999999999999E-2</v>
      </c>
      <c r="I43" s="26">
        <v>11</v>
      </c>
      <c r="J43" s="26"/>
      <c r="N43" s="17"/>
      <c r="O43" s="17"/>
    </row>
    <row r="44" spans="1:18" s="5" customFormat="1">
      <c r="A44" s="38" t="s">
        <v>112</v>
      </c>
      <c r="B44" s="38" t="s">
        <v>116</v>
      </c>
      <c r="C44" s="2">
        <v>54240</v>
      </c>
      <c r="D44" s="2">
        <v>54240</v>
      </c>
      <c r="E44" s="2">
        <v>1</v>
      </c>
      <c r="G44" s="38" t="s">
        <v>117</v>
      </c>
      <c r="H44" s="40"/>
      <c r="I44" s="2"/>
      <c r="J44" s="41">
        <v>7</v>
      </c>
      <c r="K44" s="2" t="s">
        <v>51</v>
      </c>
      <c r="L44" s="2" t="s">
        <v>6</v>
      </c>
      <c r="M44" s="45" t="str">
        <f>IF(OR(B44="G/T", B44="T/G", B44="A/C", B44="C/A"),"I","V")</f>
        <v>V</v>
      </c>
      <c r="N44" s="2">
        <v>1</v>
      </c>
      <c r="O44" s="44">
        <f>SUM(I44,N44)</f>
        <v>1</v>
      </c>
      <c r="P44" s="44">
        <v>0</v>
      </c>
      <c r="Q44" s="44" t="s">
        <v>572</v>
      </c>
      <c r="R44" s="44"/>
    </row>
    <row r="45" spans="1:18">
      <c r="A45" s="14" t="s">
        <v>148</v>
      </c>
      <c r="B45" s="14" t="s">
        <v>164</v>
      </c>
      <c r="C45">
        <v>54134</v>
      </c>
      <c r="D45">
        <v>54134</v>
      </c>
      <c r="E45">
        <v>1</v>
      </c>
      <c r="F45">
        <v>3304</v>
      </c>
      <c r="G45" s="14" t="s">
        <v>158</v>
      </c>
      <c r="H45" s="29">
        <v>1.4999999999999999E-2</v>
      </c>
      <c r="I45" s="26">
        <v>48</v>
      </c>
      <c r="J45" s="26"/>
      <c r="N45" s="17"/>
      <c r="O45" s="17"/>
    </row>
    <row r="46" spans="1:18">
      <c r="A46" s="14" t="s">
        <v>139</v>
      </c>
      <c r="B46" s="14" t="s">
        <v>164</v>
      </c>
      <c r="C46">
        <v>54134</v>
      </c>
      <c r="D46">
        <v>54134</v>
      </c>
      <c r="E46">
        <v>1</v>
      </c>
      <c r="F46">
        <v>3368</v>
      </c>
      <c r="G46" s="14" t="s">
        <v>158</v>
      </c>
      <c r="H46" s="29">
        <v>1.2E-2</v>
      </c>
      <c r="I46" s="26">
        <v>40</v>
      </c>
      <c r="J46" s="26"/>
      <c r="N46" s="17"/>
      <c r="O46" s="17"/>
    </row>
    <row r="47" spans="1:18" s="5" customFormat="1">
      <c r="A47" s="38" t="s">
        <v>112</v>
      </c>
      <c r="B47" s="38" t="s">
        <v>145</v>
      </c>
      <c r="C47" s="2">
        <v>54555</v>
      </c>
      <c r="D47" s="39">
        <v>54555</v>
      </c>
      <c r="E47" s="2">
        <v>1</v>
      </c>
      <c r="G47" s="38" t="s">
        <v>117</v>
      </c>
      <c r="H47" s="40"/>
      <c r="I47" s="2"/>
      <c r="J47" s="41">
        <v>6</v>
      </c>
      <c r="K47" s="2" t="s">
        <v>51</v>
      </c>
      <c r="L47" s="2" t="s">
        <v>6</v>
      </c>
      <c r="M47" s="45" t="str">
        <f>IF(OR(B47="G/T", B47="T/G", B47="A/C", B47="C/A"),"I","V")</f>
        <v>V</v>
      </c>
      <c r="N47" s="2">
        <v>1</v>
      </c>
      <c r="O47" s="44">
        <f>SUM(I47,N47)</f>
        <v>1</v>
      </c>
      <c r="P47" s="44">
        <v>0</v>
      </c>
      <c r="Q47" s="44" t="s">
        <v>573</v>
      </c>
      <c r="R47" s="44"/>
    </row>
    <row r="48" spans="1:18">
      <c r="A48" s="32" t="s">
        <v>149</v>
      </c>
      <c r="B48" s="14" t="s">
        <v>163</v>
      </c>
      <c r="C48">
        <v>54500</v>
      </c>
      <c r="D48">
        <v>54500</v>
      </c>
      <c r="E48">
        <v>1</v>
      </c>
      <c r="F48">
        <v>140</v>
      </c>
      <c r="G48" s="14" t="s">
        <v>151</v>
      </c>
      <c r="H48" s="29">
        <v>5.7000000000000002E-2</v>
      </c>
      <c r="I48" s="26">
        <v>8</v>
      </c>
      <c r="J48" s="26"/>
      <c r="N48" s="17"/>
      <c r="O48" s="17"/>
    </row>
    <row r="49" spans="1:18">
      <c r="A49" s="32" t="s">
        <v>156</v>
      </c>
      <c r="B49" s="14" t="s">
        <v>163</v>
      </c>
      <c r="C49">
        <v>54505</v>
      </c>
      <c r="D49">
        <v>54505</v>
      </c>
      <c r="E49">
        <v>1</v>
      </c>
      <c r="F49">
        <v>331</v>
      </c>
      <c r="G49" s="14" t="s">
        <v>151</v>
      </c>
      <c r="H49" s="29">
        <v>2.7E-2</v>
      </c>
      <c r="I49" s="26">
        <v>9</v>
      </c>
      <c r="J49" s="26"/>
      <c r="N49" s="17"/>
      <c r="O49" s="17"/>
    </row>
    <row r="50" spans="1:18">
      <c r="A50" s="32" t="s">
        <v>141</v>
      </c>
      <c r="B50" s="14" t="s">
        <v>163</v>
      </c>
      <c r="C50">
        <v>54499</v>
      </c>
      <c r="D50">
        <v>54499</v>
      </c>
      <c r="E50">
        <v>1</v>
      </c>
      <c r="F50">
        <v>225</v>
      </c>
      <c r="G50" s="14" t="s">
        <v>151</v>
      </c>
      <c r="H50" s="29">
        <v>2.7E-2</v>
      </c>
      <c r="I50" s="26">
        <v>6</v>
      </c>
      <c r="J50" s="26"/>
      <c r="N50" s="17"/>
      <c r="O50" s="17"/>
    </row>
    <row r="51" spans="1:18" s="5" customFormat="1">
      <c r="A51" s="38" t="s">
        <v>112</v>
      </c>
      <c r="B51" s="38" t="s">
        <v>126</v>
      </c>
      <c r="C51" s="2">
        <v>54678</v>
      </c>
      <c r="D51" s="39">
        <v>54678</v>
      </c>
      <c r="E51" s="2">
        <v>1</v>
      </c>
      <c r="G51" s="38" t="s">
        <v>117</v>
      </c>
      <c r="H51" s="40"/>
      <c r="I51" s="2"/>
      <c r="J51" s="41">
        <v>6</v>
      </c>
      <c r="K51" s="2" t="s">
        <v>51</v>
      </c>
      <c r="L51" s="2" t="s">
        <v>6</v>
      </c>
      <c r="M51" s="45" t="str">
        <f>IF(OR(B51="G/T", B51="T/G", B51="A/C", B51="C/A"),"I","V")</f>
        <v>V</v>
      </c>
      <c r="N51" s="2">
        <v>1</v>
      </c>
      <c r="O51" s="44">
        <f>SUM(I51,N51)</f>
        <v>1</v>
      </c>
      <c r="P51" s="44">
        <v>0</v>
      </c>
      <c r="Q51" s="44" t="s">
        <v>574</v>
      </c>
      <c r="R51" s="44"/>
    </row>
    <row r="52" spans="1:18">
      <c r="A52" s="32" t="s">
        <v>135</v>
      </c>
      <c r="B52" s="14" t="s">
        <v>163</v>
      </c>
      <c r="C52">
        <v>54623</v>
      </c>
      <c r="D52">
        <v>54623</v>
      </c>
      <c r="E52">
        <v>1</v>
      </c>
      <c r="F52">
        <v>2430</v>
      </c>
      <c r="G52" s="14" t="s">
        <v>158</v>
      </c>
      <c r="H52" s="29">
        <v>1.0999999999999999E-2</v>
      </c>
      <c r="I52" s="26">
        <v>26</v>
      </c>
      <c r="J52" s="26"/>
      <c r="N52" s="17"/>
      <c r="O52" s="17"/>
    </row>
    <row r="53" spans="1:18">
      <c r="A53" s="32" t="s">
        <v>156</v>
      </c>
      <c r="B53" s="14" t="s">
        <v>163</v>
      </c>
      <c r="C53">
        <v>54626</v>
      </c>
      <c r="D53">
        <v>54626</v>
      </c>
      <c r="E53">
        <v>1</v>
      </c>
      <c r="F53">
        <v>303</v>
      </c>
      <c r="G53" s="14" t="s">
        <v>158</v>
      </c>
      <c r="H53" s="29">
        <v>0.04</v>
      </c>
      <c r="I53" s="26">
        <v>12</v>
      </c>
      <c r="J53" s="26"/>
      <c r="N53" s="17"/>
      <c r="O53" s="17"/>
    </row>
    <row r="54" spans="1:18" s="5" customFormat="1">
      <c r="A54" s="38" t="s">
        <v>112</v>
      </c>
      <c r="B54" s="38" t="s">
        <v>124</v>
      </c>
      <c r="C54" s="2">
        <v>56819</v>
      </c>
      <c r="D54" s="39">
        <v>56819</v>
      </c>
      <c r="E54" s="2">
        <v>1</v>
      </c>
      <c r="G54" s="38" t="s">
        <v>117</v>
      </c>
      <c r="H54" s="40"/>
      <c r="I54" s="2"/>
      <c r="J54" s="41">
        <v>6</v>
      </c>
      <c r="K54" s="2" t="s">
        <v>53</v>
      </c>
      <c r="L54" s="2" t="s">
        <v>6</v>
      </c>
      <c r="M54" s="43" t="str">
        <f>IF(OR(B54="G/T", B54="T/G", B54="A/C", B54="C/A"),"I","V")</f>
        <v>I</v>
      </c>
      <c r="N54" s="2">
        <v>1</v>
      </c>
      <c r="O54" s="44">
        <f>SUM(I54,N54)</f>
        <v>1</v>
      </c>
      <c r="P54" s="44">
        <v>0</v>
      </c>
      <c r="Q54" s="44" t="s">
        <v>575</v>
      </c>
      <c r="R54" s="44"/>
    </row>
    <row r="55" spans="1:18">
      <c r="A55" s="31" t="s">
        <v>148</v>
      </c>
      <c r="B55" s="14" t="s">
        <v>163</v>
      </c>
      <c r="C55">
        <v>56712</v>
      </c>
      <c r="D55">
        <v>56712</v>
      </c>
      <c r="E55">
        <v>1</v>
      </c>
      <c r="F55">
        <v>3390</v>
      </c>
      <c r="G55" s="14" t="s">
        <v>151</v>
      </c>
      <c r="H55" s="29">
        <v>0.01</v>
      </c>
      <c r="I55" s="26">
        <v>34</v>
      </c>
      <c r="J55" s="26"/>
      <c r="N55" s="17"/>
      <c r="O55" s="17"/>
    </row>
    <row r="56" spans="1:18">
      <c r="A56" s="31" t="s">
        <v>139</v>
      </c>
      <c r="B56" s="14" t="s">
        <v>163</v>
      </c>
      <c r="C56">
        <v>56712</v>
      </c>
      <c r="D56">
        <v>56712</v>
      </c>
      <c r="E56">
        <v>1</v>
      </c>
      <c r="F56">
        <v>3408</v>
      </c>
      <c r="G56" s="14" t="s">
        <v>151</v>
      </c>
      <c r="H56" s="29">
        <v>1.2999999999999999E-2</v>
      </c>
      <c r="I56" s="26">
        <v>45</v>
      </c>
      <c r="J56" s="26"/>
      <c r="N56" s="17"/>
      <c r="O56" s="17"/>
    </row>
    <row r="57" spans="1:18" s="5" customFormat="1">
      <c r="A57" s="38" t="s">
        <v>112</v>
      </c>
      <c r="B57" s="38" t="s">
        <v>124</v>
      </c>
      <c r="C57" s="2">
        <v>59119</v>
      </c>
      <c r="D57" s="39">
        <v>59119</v>
      </c>
      <c r="E57" s="2">
        <v>1</v>
      </c>
      <c r="G57" s="38" t="s">
        <v>117</v>
      </c>
      <c r="H57" s="40"/>
      <c r="I57" s="2"/>
      <c r="J57" s="41">
        <v>6</v>
      </c>
      <c r="K57" s="2" t="s">
        <v>54</v>
      </c>
      <c r="L57" s="2" t="s">
        <v>6</v>
      </c>
      <c r="M57" s="43" t="str">
        <f>IF(OR(B57="G/T", B57="T/G", B57="A/C", B57="C/A"),"I","V")</f>
        <v>I</v>
      </c>
      <c r="N57" s="2">
        <v>1</v>
      </c>
      <c r="O57" s="44">
        <f>SUM(I57,N57)</f>
        <v>1</v>
      </c>
      <c r="P57" s="44">
        <v>0</v>
      </c>
      <c r="Q57" s="44" t="s">
        <v>576</v>
      </c>
      <c r="R57" s="44"/>
    </row>
    <row r="58" spans="1:18">
      <c r="A58" s="31" t="s">
        <v>148</v>
      </c>
      <c r="B58" s="14" t="s">
        <v>163</v>
      </c>
      <c r="C58">
        <v>59012</v>
      </c>
      <c r="D58">
        <v>59012</v>
      </c>
      <c r="E58">
        <v>1</v>
      </c>
      <c r="F58">
        <v>3381</v>
      </c>
      <c r="G58" s="14" t="s">
        <v>151</v>
      </c>
      <c r="H58" s="29">
        <v>1.2E-2</v>
      </c>
      <c r="I58" s="26">
        <v>41</v>
      </c>
      <c r="J58" s="26"/>
      <c r="N58" s="17"/>
      <c r="O58" s="17"/>
    </row>
    <row r="59" spans="1:18" s="5" customFormat="1">
      <c r="A59" s="38" t="s">
        <v>112</v>
      </c>
      <c r="B59" s="38" t="s">
        <v>127</v>
      </c>
      <c r="C59" s="2">
        <v>59352</v>
      </c>
      <c r="D59" s="2">
        <v>59352</v>
      </c>
      <c r="E59" s="2">
        <v>1</v>
      </c>
      <c r="G59" s="38" t="s">
        <v>117</v>
      </c>
      <c r="H59" s="40"/>
      <c r="I59" s="2"/>
      <c r="J59" s="41">
        <v>7</v>
      </c>
      <c r="K59" s="2" t="s">
        <v>55</v>
      </c>
      <c r="L59" s="2" t="s">
        <v>6</v>
      </c>
      <c r="M59" s="45" t="str">
        <f>IF(OR(B59="G/T", B59="T/G", B59="A/C", B59="C/A"),"I","V")</f>
        <v>V</v>
      </c>
      <c r="N59" s="2">
        <v>1</v>
      </c>
      <c r="O59" s="44">
        <f>SUM(I59,N59)</f>
        <v>1</v>
      </c>
      <c r="P59" s="44">
        <v>0</v>
      </c>
      <c r="Q59" s="44" t="s">
        <v>577</v>
      </c>
      <c r="R59" s="44"/>
    </row>
    <row r="60" spans="1:18">
      <c r="A60" s="14" t="s">
        <v>148</v>
      </c>
      <c r="B60" s="14" t="s">
        <v>163</v>
      </c>
      <c r="C60">
        <v>59245</v>
      </c>
      <c r="D60">
        <v>59245</v>
      </c>
      <c r="E60">
        <v>1</v>
      </c>
      <c r="F60">
        <v>3541</v>
      </c>
      <c r="G60" s="14" t="s">
        <v>158</v>
      </c>
      <c r="H60" s="29">
        <v>1.2E-2</v>
      </c>
      <c r="I60" s="26">
        <v>44</v>
      </c>
      <c r="J60" s="26"/>
      <c r="N60" s="17"/>
      <c r="O60" s="17"/>
    </row>
    <row r="61" spans="1:18">
      <c r="A61" s="14" t="s">
        <v>139</v>
      </c>
      <c r="B61" s="14" t="s">
        <v>163</v>
      </c>
      <c r="C61">
        <v>59245</v>
      </c>
      <c r="D61">
        <v>59245</v>
      </c>
      <c r="E61">
        <v>1</v>
      </c>
      <c r="F61">
        <v>3430</v>
      </c>
      <c r="G61" s="14" t="s">
        <v>158</v>
      </c>
      <c r="H61" s="29">
        <v>1.4999999999999999E-2</v>
      </c>
      <c r="I61" s="26">
        <v>52</v>
      </c>
      <c r="J61" s="26"/>
      <c r="N61" s="17"/>
      <c r="O61" s="17"/>
    </row>
    <row r="62" spans="1:18" s="5" customFormat="1">
      <c r="A62" s="38" t="s">
        <v>112</v>
      </c>
      <c r="B62" s="38" t="s">
        <v>138</v>
      </c>
      <c r="C62" s="39">
        <v>61025</v>
      </c>
      <c r="D62" s="39">
        <v>61025</v>
      </c>
      <c r="E62" s="2">
        <v>1</v>
      </c>
      <c r="G62" s="38" t="s">
        <v>117</v>
      </c>
      <c r="H62" s="40"/>
      <c r="I62" s="2"/>
      <c r="J62" s="41">
        <v>6</v>
      </c>
      <c r="K62" s="2" t="s">
        <v>56</v>
      </c>
      <c r="L62" s="2" t="s">
        <v>6</v>
      </c>
      <c r="M62" s="43" t="str">
        <f>IF(OR(B62="G/T", B62="T/G", B62="A/C", B62="C/A"),"I","V")</f>
        <v>I</v>
      </c>
      <c r="N62" s="2">
        <v>1</v>
      </c>
      <c r="O62" s="44">
        <f>SUM(I62,N62)</f>
        <v>1</v>
      </c>
      <c r="P62" s="44">
        <v>0</v>
      </c>
      <c r="Q62" s="44" t="s">
        <v>754</v>
      </c>
      <c r="R62" s="44"/>
    </row>
    <row r="63" spans="1:18" s="5" customFormat="1">
      <c r="A63" s="38" t="s">
        <v>112</v>
      </c>
      <c r="B63" s="38" t="s">
        <v>127</v>
      </c>
      <c r="C63" s="39">
        <v>61026</v>
      </c>
      <c r="D63" s="39">
        <v>61026</v>
      </c>
      <c r="E63" s="2">
        <v>1</v>
      </c>
      <c r="G63" s="38" t="s">
        <v>117</v>
      </c>
      <c r="H63" s="40"/>
      <c r="I63" s="2"/>
      <c r="J63" s="41">
        <v>6</v>
      </c>
      <c r="K63" s="2" t="s">
        <v>56</v>
      </c>
      <c r="L63" s="2" t="s">
        <v>6</v>
      </c>
      <c r="M63" s="45" t="str">
        <f>IF(OR(B63="G/T", B63="T/G", B63="A/C", B63="C/A"),"I","V")</f>
        <v>V</v>
      </c>
      <c r="N63" s="2">
        <v>1</v>
      </c>
      <c r="O63" s="44">
        <f>SUM(I63,N63)</f>
        <v>1</v>
      </c>
      <c r="P63" s="44">
        <v>0</v>
      </c>
      <c r="Q63" s="44" t="s">
        <v>755</v>
      </c>
      <c r="R63" s="44"/>
    </row>
    <row r="64" spans="1:18">
      <c r="A64" s="32" t="s">
        <v>140</v>
      </c>
      <c r="B64" s="14" t="s">
        <v>169</v>
      </c>
      <c r="C64">
        <v>60957</v>
      </c>
      <c r="D64">
        <v>60958</v>
      </c>
      <c r="E64">
        <v>2</v>
      </c>
      <c r="F64" t="s">
        <v>199</v>
      </c>
      <c r="G64" s="14" t="s">
        <v>171</v>
      </c>
      <c r="H64" s="29">
        <v>4.4999999999999998E-2</v>
      </c>
      <c r="I64" s="26">
        <v>8</v>
      </c>
      <c r="J64" s="26"/>
      <c r="N64" s="17"/>
      <c r="O64" s="17"/>
    </row>
    <row r="65" spans="1:18">
      <c r="A65" s="32" t="s">
        <v>156</v>
      </c>
      <c r="B65" s="14" t="s">
        <v>169</v>
      </c>
      <c r="C65">
        <v>60961</v>
      </c>
      <c r="D65">
        <v>60962</v>
      </c>
      <c r="E65">
        <v>2</v>
      </c>
      <c r="F65" t="s">
        <v>170</v>
      </c>
      <c r="G65" s="14" t="s">
        <v>171</v>
      </c>
      <c r="H65" s="29" t="s">
        <v>172</v>
      </c>
      <c r="I65" s="26">
        <v>16</v>
      </c>
      <c r="J65" s="26"/>
      <c r="N65" s="17"/>
      <c r="O65" s="17"/>
    </row>
    <row r="66" spans="1:18" s="5" customFormat="1">
      <c r="A66" s="38" t="s">
        <v>112</v>
      </c>
      <c r="B66" s="38" t="s">
        <v>124</v>
      </c>
      <c r="C66" s="2">
        <v>62930</v>
      </c>
      <c r="D66" s="2">
        <v>62930</v>
      </c>
      <c r="E66" s="2">
        <v>1</v>
      </c>
      <c r="G66" s="38" t="s">
        <v>117</v>
      </c>
      <c r="H66" s="40"/>
      <c r="I66" s="2"/>
      <c r="J66" s="41">
        <v>7</v>
      </c>
      <c r="K66" s="2" t="s">
        <v>57</v>
      </c>
      <c r="L66" s="2" t="s">
        <v>6</v>
      </c>
      <c r="M66" s="43" t="str">
        <f>IF(OR(B66="G/T", B66="T/G", B66="A/C", B66="C/A"),"I","V")</f>
        <v>I</v>
      </c>
      <c r="N66" s="2">
        <v>1</v>
      </c>
      <c r="O66" s="44">
        <f>SUM(I66,N66)</f>
        <v>1</v>
      </c>
      <c r="P66" s="44">
        <v>0</v>
      </c>
      <c r="Q66" s="44" t="s">
        <v>578</v>
      </c>
      <c r="R66" s="44"/>
    </row>
    <row r="67" spans="1:18">
      <c r="A67" s="14" t="s">
        <v>134</v>
      </c>
      <c r="B67" s="14" t="s">
        <v>163</v>
      </c>
      <c r="C67">
        <v>62816</v>
      </c>
      <c r="D67">
        <v>62816</v>
      </c>
      <c r="E67">
        <v>1</v>
      </c>
      <c r="F67">
        <v>157</v>
      </c>
      <c r="G67" s="14" t="s">
        <v>151</v>
      </c>
      <c r="H67" s="29">
        <v>5.7000000000000002E-2</v>
      </c>
      <c r="I67" s="26">
        <v>9</v>
      </c>
      <c r="J67" s="26"/>
      <c r="N67" s="17"/>
      <c r="O67" s="17"/>
    </row>
    <row r="68" spans="1:18" s="5" customFormat="1">
      <c r="A68" s="38" t="s">
        <v>112</v>
      </c>
      <c r="B68" s="38" t="s">
        <v>126</v>
      </c>
      <c r="C68" s="2">
        <v>73790</v>
      </c>
      <c r="D68" s="39">
        <v>73790</v>
      </c>
      <c r="E68" s="2">
        <v>1</v>
      </c>
      <c r="G68" s="38" t="s">
        <v>117</v>
      </c>
      <c r="H68" s="40"/>
      <c r="I68" s="2"/>
      <c r="J68" s="41">
        <v>6</v>
      </c>
      <c r="K68" s="2" t="s">
        <v>59</v>
      </c>
      <c r="L68" s="2" t="s">
        <v>6</v>
      </c>
      <c r="M68" s="45" t="str">
        <f>IF(OR(B68="G/T", B68="T/G", B68="A/C", B68="C/A"),"I","V")</f>
        <v>V</v>
      </c>
      <c r="N68" s="2">
        <v>1</v>
      </c>
      <c r="O68" s="44">
        <f>SUM(I68,N68)</f>
        <v>1</v>
      </c>
      <c r="P68" s="44">
        <v>0</v>
      </c>
      <c r="Q68" s="44" t="s">
        <v>580</v>
      </c>
      <c r="R68" s="44"/>
    </row>
    <row r="69" spans="1:18">
      <c r="A69" s="31" t="s">
        <v>139</v>
      </c>
      <c r="B69" s="14" t="s">
        <v>154</v>
      </c>
      <c r="C69">
        <v>73632</v>
      </c>
      <c r="D69">
        <v>73632</v>
      </c>
      <c r="E69">
        <v>1</v>
      </c>
      <c r="F69">
        <v>2993</v>
      </c>
      <c r="G69" s="14" t="s">
        <v>158</v>
      </c>
      <c r="H69" s="29">
        <v>0.01</v>
      </c>
      <c r="I69" s="26">
        <v>31</v>
      </c>
      <c r="J69" s="26"/>
      <c r="N69" s="17"/>
      <c r="O69" s="17"/>
    </row>
    <row r="70" spans="1:18" s="5" customFormat="1">
      <c r="A70" s="38" t="s">
        <v>112</v>
      </c>
      <c r="B70" s="38" t="s">
        <v>124</v>
      </c>
      <c r="C70" s="2">
        <v>74814</v>
      </c>
      <c r="D70" s="2">
        <v>74814</v>
      </c>
      <c r="E70" s="2">
        <v>1</v>
      </c>
      <c r="G70" s="38" t="s">
        <v>117</v>
      </c>
      <c r="H70" s="40"/>
      <c r="I70" s="2"/>
      <c r="J70" s="41">
        <v>7</v>
      </c>
      <c r="K70" s="2" t="s">
        <v>60</v>
      </c>
      <c r="L70" s="2" t="s">
        <v>4</v>
      </c>
      <c r="M70" s="43" t="str">
        <f>IF(OR(B70="G/T", B70="T/G", B70="A/C", B70="C/A"),"I","V")</f>
        <v>I</v>
      </c>
      <c r="N70" s="2">
        <v>1</v>
      </c>
      <c r="O70" s="44">
        <f>SUM(I70,N70)</f>
        <v>1</v>
      </c>
      <c r="P70" s="44">
        <v>0</v>
      </c>
      <c r="Q70" s="44" t="s">
        <v>582</v>
      </c>
      <c r="R70" s="44"/>
    </row>
    <row r="71" spans="1:18">
      <c r="A71" s="14" t="s">
        <v>139</v>
      </c>
      <c r="B71" s="14" t="s">
        <v>163</v>
      </c>
      <c r="C71">
        <v>74654</v>
      </c>
      <c r="D71">
        <v>74654</v>
      </c>
      <c r="E71">
        <v>1</v>
      </c>
      <c r="F71">
        <v>3266</v>
      </c>
      <c r="G71" s="14" t="s">
        <v>151</v>
      </c>
      <c r="H71" s="29">
        <v>1.4999999999999999E-2</v>
      </c>
      <c r="I71" s="26">
        <v>48</v>
      </c>
      <c r="J71" s="26"/>
      <c r="N71" s="17"/>
      <c r="O71" s="17"/>
    </row>
    <row r="72" spans="1:18" s="5" customFormat="1">
      <c r="A72" s="38" t="s">
        <v>112</v>
      </c>
      <c r="B72" s="38" t="s">
        <v>144</v>
      </c>
      <c r="C72" s="2">
        <v>78004</v>
      </c>
      <c r="D72" s="39">
        <v>78004</v>
      </c>
      <c r="E72" s="2">
        <v>1</v>
      </c>
      <c r="G72" s="38" t="s">
        <v>117</v>
      </c>
      <c r="H72" s="40"/>
      <c r="I72" s="2"/>
      <c r="J72" s="41">
        <v>6</v>
      </c>
      <c r="K72" s="2" t="s">
        <v>61</v>
      </c>
      <c r="L72" s="2" t="s">
        <v>10</v>
      </c>
      <c r="M72" s="45" t="str">
        <f>IF(OR(B72="G/T", B72="T/G", B72="A/C", B72="C/A"),"I","V")</f>
        <v>V</v>
      </c>
      <c r="N72" s="2">
        <v>1</v>
      </c>
      <c r="O72" s="44">
        <f>SUM(I72,N72)</f>
        <v>1</v>
      </c>
      <c r="P72" s="44">
        <v>0</v>
      </c>
      <c r="Q72" s="44" t="s">
        <v>584</v>
      </c>
      <c r="R72" s="44"/>
    </row>
    <row r="73" spans="1:18">
      <c r="A73" s="32" t="s">
        <v>135</v>
      </c>
      <c r="B73" s="14" t="s">
        <v>164</v>
      </c>
      <c r="C73">
        <v>77932</v>
      </c>
      <c r="D73">
        <v>77932</v>
      </c>
      <c r="E73">
        <v>1</v>
      </c>
      <c r="F73">
        <v>2341</v>
      </c>
      <c r="G73" s="14" t="s">
        <v>158</v>
      </c>
      <c r="H73" s="29">
        <v>0.01</v>
      </c>
      <c r="I73" s="26">
        <v>24</v>
      </c>
      <c r="J73" s="26"/>
      <c r="N73" s="17"/>
      <c r="O73" s="17"/>
    </row>
    <row r="74" spans="1:18">
      <c r="A74" s="32" t="s">
        <v>156</v>
      </c>
      <c r="B74" s="14" t="s">
        <v>164</v>
      </c>
      <c r="C74">
        <v>77936</v>
      </c>
      <c r="D74">
        <v>77936</v>
      </c>
      <c r="E74">
        <v>1</v>
      </c>
      <c r="F74">
        <v>385</v>
      </c>
      <c r="G74" s="14" t="s">
        <v>158</v>
      </c>
      <c r="H74" s="29">
        <v>4.3999999999999997E-2</v>
      </c>
      <c r="I74" s="26">
        <v>17</v>
      </c>
      <c r="J74" s="26"/>
      <c r="N74" s="17"/>
      <c r="O74" s="17"/>
    </row>
    <row r="75" spans="1:18" s="5" customFormat="1">
      <c r="A75" s="38" t="s">
        <v>112</v>
      </c>
      <c r="B75" s="38" t="s">
        <v>136</v>
      </c>
      <c r="C75" s="2">
        <v>79181</v>
      </c>
      <c r="D75" s="39">
        <v>79181</v>
      </c>
      <c r="E75" s="2">
        <v>1</v>
      </c>
      <c r="G75" s="38" t="s">
        <v>117</v>
      </c>
      <c r="H75" s="40"/>
      <c r="I75" s="2"/>
      <c r="J75" s="41">
        <v>6</v>
      </c>
      <c r="K75" s="2" t="s">
        <v>62</v>
      </c>
      <c r="L75" s="2" t="s">
        <v>10</v>
      </c>
      <c r="M75" s="45" t="str">
        <f>IF(OR(B75="G/T", B75="T/G", B75="A/C", B75="C/A"),"I","V")</f>
        <v>V</v>
      </c>
      <c r="N75" s="2">
        <v>1</v>
      </c>
      <c r="O75" s="44">
        <f>SUM(I75,N75)</f>
        <v>1</v>
      </c>
      <c r="P75" s="2" t="s">
        <v>34</v>
      </c>
      <c r="Q75" s="44" t="s">
        <v>586</v>
      </c>
      <c r="R75" s="44"/>
    </row>
    <row r="76" spans="1:18">
      <c r="A76" s="14" t="s">
        <v>148</v>
      </c>
      <c r="B76" s="14" t="s">
        <v>154</v>
      </c>
      <c r="C76">
        <v>79021</v>
      </c>
      <c r="D76">
        <v>79021</v>
      </c>
      <c r="E76">
        <v>1</v>
      </c>
      <c r="F76">
        <v>3392</v>
      </c>
      <c r="G76" s="14" t="s">
        <v>151</v>
      </c>
      <c r="H76" s="29">
        <v>2.5999999999999999E-2</v>
      </c>
      <c r="I76" s="26">
        <v>89</v>
      </c>
      <c r="J76" s="26"/>
      <c r="N76" s="17"/>
      <c r="O76" s="17"/>
    </row>
    <row r="77" spans="1:18" s="57" customFormat="1">
      <c r="A77" s="56" t="s">
        <v>139</v>
      </c>
      <c r="B77" s="56" t="s">
        <v>154</v>
      </c>
      <c r="C77" s="57">
        <v>79021</v>
      </c>
      <c r="D77" s="57">
        <v>79021</v>
      </c>
      <c r="E77" s="57">
        <v>1</v>
      </c>
      <c r="F77" s="57">
        <v>3421</v>
      </c>
      <c r="G77" s="56" t="s">
        <v>151</v>
      </c>
      <c r="H77" s="58">
        <v>2.7E-2</v>
      </c>
      <c r="I77" s="59">
        <v>91</v>
      </c>
      <c r="J77" s="59"/>
      <c r="N77" s="17"/>
      <c r="O77" s="17"/>
    </row>
    <row r="78" spans="1:18" s="5" customFormat="1">
      <c r="A78" s="38" t="s">
        <v>112</v>
      </c>
      <c r="B78" s="38" t="s">
        <v>127</v>
      </c>
      <c r="C78" s="2">
        <v>79783</v>
      </c>
      <c r="D78" s="39">
        <v>79783</v>
      </c>
      <c r="E78" s="2">
        <v>1</v>
      </c>
      <c r="G78" s="38" t="s">
        <v>117</v>
      </c>
      <c r="H78" s="40"/>
      <c r="I78" s="2"/>
      <c r="J78" s="41">
        <v>6</v>
      </c>
      <c r="K78" s="2" t="s">
        <v>63</v>
      </c>
      <c r="L78" s="2" t="s">
        <v>10</v>
      </c>
      <c r="M78" s="45" t="str">
        <f>IF(OR(B78="G/T", B78="T/G", B78="A/C", B78="C/A"),"I","V")</f>
        <v>V</v>
      </c>
      <c r="N78" s="2">
        <v>1</v>
      </c>
      <c r="O78" s="44">
        <f>SUM(I78,N78)</f>
        <v>1</v>
      </c>
      <c r="P78" s="44">
        <v>0</v>
      </c>
      <c r="Q78" s="44" t="s">
        <v>588</v>
      </c>
      <c r="R78" s="44"/>
    </row>
    <row r="79" spans="1:18">
      <c r="A79" s="32" t="s">
        <v>140</v>
      </c>
      <c r="B79" s="14" t="s">
        <v>154</v>
      </c>
      <c r="C79">
        <v>79704</v>
      </c>
      <c r="D79">
        <v>79704</v>
      </c>
      <c r="E79">
        <v>1</v>
      </c>
      <c r="F79">
        <v>318</v>
      </c>
      <c r="G79" s="14" t="s">
        <v>158</v>
      </c>
      <c r="H79" s="29">
        <v>3.5000000000000003E-2</v>
      </c>
      <c r="I79" s="26">
        <v>11</v>
      </c>
      <c r="J79" s="26"/>
      <c r="N79" s="17"/>
      <c r="O79" s="17"/>
    </row>
    <row r="80" spans="1:18">
      <c r="A80" s="32" t="s">
        <v>135</v>
      </c>
      <c r="B80" s="14" t="s">
        <v>154</v>
      </c>
      <c r="C80">
        <v>79705</v>
      </c>
      <c r="D80">
        <v>79705</v>
      </c>
      <c r="E80">
        <v>1</v>
      </c>
      <c r="F80">
        <v>2506</v>
      </c>
      <c r="G80" s="14" t="s">
        <v>158</v>
      </c>
      <c r="H80" s="29">
        <v>1.0999999999999999E-2</v>
      </c>
      <c r="I80" s="26">
        <v>27</v>
      </c>
      <c r="J80" s="26"/>
      <c r="N80" s="17"/>
      <c r="O80" s="17"/>
    </row>
    <row r="81" spans="1:18">
      <c r="A81" s="32" t="s">
        <v>149</v>
      </c>
      <c r="B81" s="14" t="s">
        <v>154</v>
      </c>
      <c r="C81">
        <v>79709</v>
      </c>
      <c r="D81">
        <v>79709</v>
      </c>
      <c r="E81">
        <v>1</v>
      </c>
      <c r="F81">
        <v>143</v>
      </c>
      <c r="G81" s="14" t="s">
        <v>158</v>
      </c>
      <c r="H81" s="29">
        <v>0.14000000000000001</v>
      </c>
      <c r="I81" s="26">
        <v>20</v>
      </c>
      <c r="J81" s="26"/>
      <c r="N81" s="17"/>
      <c r="O81" s="17"/>
    </row>
    <row r="82" spans="1:18">
      <c r="A82" s="32" t="s">
        <v>156</v>
      </c>
      <c r="B82" s="14" t="s">
        <v>154</v>
      </c>
      <c r="C82">
        <v>79709</v>
      </c>
      <c r="D82">
        <v>79709</v>
      </c>
      <c r="E82">
        <v>1</v>
      </c>
      <c r="F82">
        <v>425</v>
      </c>
      <c r="G82" s="14" t="s">
        <v>158</v>
      </c>
      <c r="H82" s="29">
        <v>5.6000000000000001E-2</v>
      </c>
      <c r="I82" s="26">
        <v>24</v>
      </c>
      <c r="J82" s="26"/>
      <c r="N82" s="17"/>
      <c r="O82" s="17"/>
    </row>
    <row r="83" spans="1:18">
      <c r="A83" s="32" t="s">
        <v>141</v>
      </c>
      <c r="B83" s="14" t="s">
        <v>154</v>
      </c>
      <c r="C83">
        <v>79702</v>
      </c>
      <c r="D83">
        <v>79702</v>
      </c>
      <c r="E83">
        <v>1</v>
      </c>
      <c r="F83">
        <v>229</v>
      </c>
      <c r="G83" s="14" t="s">
        <v>158</v>
      </c>
      <c r="H83" s="29">
        <v>3.9E-2</v>
      </c>
      <c r="I83" s="26">
        <v>9</v>
      </c>
      <c r="J83" s="26"/>
      <c r="N83" s="17"/>
      <c r="O83" s="17"/>
    </row>
    <row r="84" spans="1:18" s="5" customFormat="1">
      <c r="A84" s="38" t="s">
        <v>112</v>
      </c>
      <c r="B84" s="38" t="s">
        <v>120</v>
      </c>
      <c r="C84" s="2">
        <v>80818</v>
      </c>
      <c r="D84" s="39">
        <v>80818</v>
      </c>
      <c r="E84" s="2">
        <v>1</v>
      </c>
      <c r="G84" s="38" t="s">
        <v>117</v>
      </c>
      <c r="H84" s="40"/>
      <c r="I84" s="2"/>
      <c r="J84" s="41">
        <v>6</v>
      </c>
      <c r="K84" s="2" t="s">
        <v>64</v>
      </c>
      <c r="L84" s="2" t="s">
        <v>10</v>
      </c>
      <c r="M84" s="43" t="str">
        <f>IF(OR(B84="G/T", B84="T/G", B84="A/C", B84="C/A"),"I","V")</f>
        <v>I</v>
      </c>
      <c r="N84" s="2">
        <v>1</v>
      </c>
      <c r="O84" s="44">
        <f>SUM(I84,N84)</f>
        <v>1</v>
      </c>
      <c r="P84" s="44">
        <v>0</v>
      </c>
      <c r="Q84" s="44" t="s">
        <v>756</v>
      </c>
      <c r="R84" s="44"/>
    </row>
    <row r="85" spans="1:18">
      <c r="A85" s="31" t="s">
        <v>148</v>
      </c>
      <c r="B85" s="14" t="s">
        <v>164</v>
      </c>
      <c r="C85">
        <v>80652</v>
      </c>
      <c r="D85">
        <v>80652</v>
      </c>
      <c r="E85">
        <v>1</v>
      </c>
      <c r="F85">
        <v>3445</v>
      </c>
      <c r="G85" s="14" t="s">
        <v>151</v>
      </c>
      <c r="H85" s="29">
        <v>1.2E-2</v>
      </c>
      <c r="I85" s="26">
        <v>41</v>
      </c>
      <c r="J85" s="26"/>
      <c r="N85" s="17"/>
      <c r="O85" s="17"/>
    </row>
    <row r="86" spans="1:18">
      <c r="A86" s="31" t="s">
        <v>139</v>
      </c>
      <c r="B86" s="14" t="s">
        <v>164</v>
      </c>
      <c r="C86">
        <v>80652</v>
      </c>
      <c r="D86">
        <v>80652</v>
      </c>
      <c r="E86">
        <v>1</v>
      </c>
      <c r="F86">
        <v>3416</v>
      </c>
      <c r="G86" s="14" t="s">
        <v>151</v>
      </c>
      <c r="H86" s="29">
        <v>1.4999999999999999E-2</v>
      </c>
      <c r="I86" s="26">
        <v>52</v>
      </c>
      <c r="J86" s="26"/>
      <c r="N86" s="17"/>
      <c r="O86" s="17"/>
    </row>
    <row r="87" spans="1:18">
      <c r="A87" s="32" t="s">
        <v>165</v>
      </c>
      <c r="B87" s="14" t="s">
        <v>150</v>
      </c>
      <c r="C87">
        <v>80738</v>
      </c>
      <c r="D87">
        <v>80738</v>
      </c>
      <c r="E87">
        <v>1</v>
      </c>
      <c r="F87" s="30">
        <v>93</v>
      </c>
      <c r="G87" s="14" t="s">
        <v>158</v>
      </c>
      <c r="H87" s="29">
        <v>5.3999999999999999E-2</v>
      </c>
      <c r="I87" s="26">
        <v>5</v>
      </c>
      <c r="J87" s="26"/>
      <c r="N87" s="17"/>
      <c r="O87" s="17"/>
    </row>
    <row r="88" spans="1:18">
      <c r="A88" s="32" t="s">
        <v>149</v>
      </c>
      <c r="B88" s="14" t="s">
        <v>150</v>
      </c>
      <c r="C88">
        <v>80744</v>
      </c>
      <c r="D88">
        <v>80744</v>
      </c>
      <c r="E88">
        <v>1</v>
      </c>
      <c r="F88">
        <v>119</v>
      </c>
      <c r="G88" s="14" t="s">
        <v>158</v>
      </c>
      <c r="H88" s="29">
        <v>5.8999999999999997E-2</v>
      </c>
      <c r="I88" s="26">
        <v>7</v>
      </c>
      <c r="J88" s="26"/>
      <c r="N88" s="17"/>
      <c r="O88" s="17"/>
    </row>
    <row r="89" spans="1:18">
      <c r="A89" s="32" t="s">
        <v>156</v>
      </c>
      <c r="B89" s="14" t="s">
        <v>150</v>
      </c>
      <c r="C89">
        <v>80744</v>
      </c>
      <c r="D89">
        <v>80744</v>
      </c>
      <c r="E89">
        <v>1</v>
      </c>
      <c r="F89">
        <v>305</v>
      </c>
      <c r="G89" s="14" t="s">
        <v>158</v>
      </c>
      <c r="H89" s="29">
        <v>0.02</v>
      </c>
      <c r="I89" s="26">
        <v>6</v>
      </c>
      <c r="J89" s="26"/>
      <c r="N89" s="17"/>
      <c r="O89" s="17"/>
    </row>
    <row r="90" spans="1:18" s="5" customFormat="1">
      <c r="A90" s="38" t="s">
        <v>112</v>
      </c>
      <c r="B90" s="38" t="s">
        <v>126</v>
      </c>
      <c r="C90" s="2">
        <v>83373</v>
      </c>
      <c r="D90" s="2">
        <v>83373</v>
      </c>
      <c r="E90" s="2">
        <v>1</v>
      </c>
      <c r="G90" s="38" t="s">
        <v>117</v>
      </c>
      <c r="H90" s="40"/>
      <c r="I90" s="2"/>
      <c r="J90" s="41">
        <v>7</v>
      </c>
      <c r="K90" s="2" t="s">
        <v>65</v>
      </c>
      <c r="L90" s="2" t="s">
        <v>10</v>
      </c>
      <c r="M90" s="45" t="str">
        <f>IF(OR(B90="G/T", B90="T/G", B90="A/C", B90="C/A"),"I","V")</f>
        <v>V</v>
      </c>
      <c r="N90" s="2">
        <v>1</v>
      </c>
      <c r="O90" s="44">
        <f>SUM(I90,N90)</f>
        <v>1</v>
      </c>
      <c r="P90" s="44" t="s">
        <v>628</v>
      </c>
      <c r="Q90" s="44" t="s">
        <v>591</v>
      </c>
      <c r="R90" s="44"/>
    </row>
    <row r="91" spans="1:18">
      <c r="A91" s="14" t="s">
        <v>140</v>
      </c>
      <c r="B91" s="14" t="s">
        <v>154</v>
      </c>
      <c r="C91">
        <v>83294</v>
      </c>
      <c r="D91">
        <v>83294</v>
      </c>
      <c r="E91">
        <v>1</v>
      </c>
      <c r="F91">
        <v>290</v>
      </c>
      <c r="G91" s="14" t="s">
        <v>158</v>
      </c>
      <c r="H91" s="29">
        <v>5.8999999999999997E-2</v>
      </c>
      <c r="I91" s="26">
        <v>17</v>
      </c>
      <c r="J91" s="26"/>
      <c r="N91" s="17"/>
      <c r="O91" s="17"/>
    </row>
    <row r="92" spans="1:18" s="5" customFormat="1">
      <c r="A92" s="38" t="s">
        <v>112</v>
      </c>
      <c r="B92" s="38" t="s">
        <v>128</v>
      </c>
      <c r="C92" s="2">
        <v>83559</v>
      </c>
      <c r="D92" s="39">
        <v>83559</v>
      </c>
      <c r="E92" s="2">
        <v>1</v>
      </c>
      <c r="G92" s="38" t="s">
        <v>117</v>
      </c>
      <c r="H92" s="40"/>
      <c r="I92" s="2"/>
      <c r="J92" s="41">
        <v>6</v>
      </c>
      <c r="K92" s="2" t="s">
        <v>65</v>
      </c>
      <c r="L92" s="2" t="s">
        <v>10</v>
      </c>
      <c r="M92" s="43" t="str">
        <f>IF(OR(B92="G/T", B92="T/G", B92="A/C", B92="C/A"),"I","V")</f>
        <v>I</v>
      </c>
      <c r="N92" s="2">
        <v>1</v>
      </c>
      <c r="O92" s="44">
        <f>SUM(I92,N92)</f>
        <v>1</v>
      </c>
      <c r="P92" s="44" t="s">
        <v>629</v>
      </c>
      <c r="Q92" s="44" t="s">
        <v>592</v>
      </c>
      <c r="R92" s="44"/>
    </row>
    <row r="93" spans="1:18">
      <c r="A93" s="32" t="s">
        <v>165</v>
      </c>
      <c r="B93" s="14" t="s">
        <v>163</v>
      </c>
      <c r="C93">
        <v>83479</v>
      </c>
      <c r="D93">
        <v>83479</v>
      </c>
      <c r="E93">
        <v>1</v>
      </c>
      <c r="F93" s="30">
        <v>78</v>
      </c>
      <c r="G93" s="14" t="s">
        <v>151</v>
      </c>
      <c r="H93" s="29">
        <v>6.4000000000000001E-2</v>
      </c>
      <c r="I93" s="26">
        <v>5</v>
      </c>
      <c r="J93" s="26"/>
      <c r="N93" s="17"/>
      <c r="O93" s="17"/>
    </row>
    <row r="94" spans="1:18">
      <c r="A94" s="32" t="s">
        <v>140</v>
      </c>
      <c r="B94" s="14" t="s">
        <v>163</v>
      </c>
      <c r="C94">
        <v>83480</v>
      </c>
      <c r="D94">
        <v>83480</v>
      </c>
      <c r="E94">
        <v>1</v>
      </c>
      <c r="F94">
        <v>256</v>
      </c>
      <c r="G94" s="14" t="s">
        <v>151</v>
      </c>
      <c r="H94" s="29">
        <v>3.9E-2</v>
      </c>
      <c r="I94" s="26">
        <v>10</v>
      </c>
      <c r="J94" s="26"/>
      <c r="N94" s="17"/>
      <c r="O94" s="17"/>
    </row>
    <row r="95" spans="1:18">
      <c r="A95" s="32" t="s">
        <v>156</v>
      </c>
      <c r="B95" s="14" t="s">
        <v>163</v>
      </c>
      <c r="C95">
        <v>83485</v>
      </c>
      <c r="D95">
        <v>83485</v>
      </c>
      <c r="E95">
        <v>1</v>
      </c>
      <c r="F95">
        <v>273</v>
      </c>
      <c r="G95" s="14" t="s">
        <v>151</v>
      </c>
      <c r="H95" s="29">
        <v>7.2999999999999995E-2</v>
      </c>
      <c r="I95" s="26">
        <v>20</v>
      </c>
      <c r="J95" s="26"/>
      <c r="N95" s="17"/>
      <c r="O95" s="17"/>
    </row>
    <row r="96" spans="1:18" s="5" customFormat="1">
      <c r="A96" s="38" t="s">
        <v>112</v>
      </c>
      <c r="B96" s="38" t="s">
        <v>128</v>
      </c>
      <c r="C96" s="2">
        <v>108870</v>
      </c>
      <c r="D96" s="39">
        <v>108870</v>
      </c>
      <c r="E96" s="2">
        <v>1</v>
      </c>
      <c r="G96" s="38" t="s">
        <v>117</v>
      </c>
      <c r="H96" s="40"/>
      <c r="I96" s="2"/>
      <c r="J96" s="41">
        <v>6</v>
      </c>
      <c r="K96" s="44" t="s">
        <v>594</v>
      </c>
      <c r="L96" s="44" t="s">
        <v>10</v>
      </c>
      <c r="M96" s="43" t="str">
        <f>IF(OR(B96="G/T", B96="T/G", B96="A/C", B96="C/A"),"I","V")</f>
        <v>I</v>
      </c>
      <c r="N96" s="2">
        <v>1</v>
      </c>
      <c r="O96" s="44">
        <f>SUM(I96,N96)</f>
        <v>1</v>
      </c>
      <c r="P96" s="44" t="s">
        <v>631</v>
      </c>
      <c r="Q96" s="44" t="s">
        <v>595</v>
      </c>
      <c r="R96" s="44"/>
    </row>
    <row r="97" spans="1:18">
      <c r="A97" s="31" t="s">
        <v>148</v>
      </c>
      <c r="B97" s="14" t="s">
        <v>150</v>
      </c>
      <c r="C97">
        <v>108704</v>
      </c>
      <c r="D97">
        <v>108704</v>
      </c>
      <c r="E97">
        <v>1</v>
      </c>
      <c r="F97">
        <v>3361</v>
      </c>
      <c r="G97" s="14" t="s">
        <v>151</v>
      </c>
      <c r="H97" s="29">
        <v>3.2000000000000001E-2</v>
      </c>
      <c r="I97" s="26">
        <v>107</v>
      </c>
      <c r="J97" s="26"/>
      <c r="N97" s="17"/>
      <c r="O97" s="17"/>
    </row>
    <row r="98" spans="1:18">
      <c r="A98" s="31" t="s">
        <v>139</v>
      </c>
      <c r="B98" s="14" t="s">
        <v>150</v>
      </c>
      <c r="C98">
        <v>108704</v>
      </c>
      <c r="D98">
        <v>108704</v>
      </c>
      <c r="E98">
        <v>1</v>
      </c>
      <c r="F98">
        <v>3524</v>
      </c>
      <c r="G98" s="14" t="s">
        <v>151</v>
      </c>
      <c r="H98" s="29">
        <v>3.5999999999999997E-2</v>
      </c>
      <c r="I98" s="26">
        <v>126</v>
      </c>
      <c r="J98" s="26"/>
      <c r="N98" s="17"/>
      <c r="O98" s="17"/>
    </row>
    <row r="99" spans="1:18" s="5" customFormat="1">
      <c r="A99" s="38" t="s">
        <v>112</v>
      </c>
      <c r="B99" s="38" t="s">
        <v>120</v>
      </c>
      <c r="C99" s="2">
        <v>109674</v>
      </c>
      <c r="D99" s="2">
        <v>109674</v>
      </c>
      <c r="E99" s="2">
        <v>1</v>
      </c>
      <c r="G99" s="38" t="s">
        <v>117</v>
      </c>
      <c r="H99" s="40"/>
      <c r="I99" s="2"/>
      <c r="J99" s="41">
        <v>7</v>
      </c>
      <c r="K99" s="44" t="s">
        <v>596</v>
      </c>
      <c r="L99" s="44" t="s">
        <v>10</v>
      </c>
      <c r="M99" s="43" t="str">
        <f>IF(OR(B99="G/T", B99="T/G", B99="A/C", B99="C/A"),"I","V")</f>
        <v>I</v>
      </c>
      <c r="N99" s="2">
        <v>1</v>
      </c>
      <c r="O99" s="44">
        <f>SUM(I99,N99)</f>
        <v>1</v>
      </c>
      <c r="P99" s="44" t="s">
        <v>627</v>
      </c>
      <c r="Q99" s="44" t="s">
        <v>597</v>
      </c>
      <c r="R99" s="44"/>
    </row>
    <row r="100" spans="1:18">
      <c r="A100" s="14" t="s">
        <v>156</v>
      </c>
      <c r="B100" s="14" t="s">
        <v>164</v>
      </c>
      <c r="C100">
        <v>109600</v>
      </c>
      <c r="D100">
        <v>109600</v>
      </c>
      <c r="E100">
        <v>1</v>
      </c>
      <c r="F100">
        <v>414</v>
      </c>
      <c r="G100" s="14" t="s">
        <v>151</v>
      </c>
      <c r="H100" s="29">
        <v>4.2999999999999997E-2</v>
      </c>
      <c r="I100" s="26">
        <v>18</v>
      </c>
      <c r="J100" s="26"/>
      <c r="N100" s="17"/>
      <c r="O100" s="17"/>
    </row>
    <row r="101" spans="1:18" s="5" customFormat="1">
      <c r="A101" s="38" t="s">
        <v>112</v>
      </c>
      <c r="B101" s="38" t="s">
        <v>124</v>
      </c>
      <c r="C101" s="2">
        <v>112326</v>
      </c>
      <c r="D101" s="39">
        <v>112326</v>
      </c>
      <c r="E101" s="2">
        <v>1</v>
      </c>
      <c r="G101" s="38" t="s">
        <v>117</v>
      </c>
      <c r="H101" s="40"/>
      <c r="I101" s="2"/>
      <c r="J101" s="41">
        <v>6</v>
      </c>
      <c r="K101" s="44" t="s">
        <v>596</v>
      </c>
      <c r="L101" s="44" t="s">
        <v>10</v>
      </c>
      <c r="M101" s="43" t="str">
        <f>IF(OR(B101="G/T", B101="T/G", B101="A/C", B101="C/A"),"I","V")</f>
        <v>I</v>
      </c>
      <c r="N101" s="2">
        <v>1</v>
      </c>
      <c r="O101" s="44">
        <f>SUM(I101,N101)</f>
        <v>1</v>
      </c>
      <c r="P101" s="44">
        <v>0</v>
      </c>
      <c r="Q101" s="44" t="s">
        <v>598</v>
      </c>
      <c r="R101" s="44"/>
    </row>
    <row r="102" spans="1:18">
      <c r="A102" s="31" t="s">
        <v>139</v>
      </c>
      <c r="B102" s="14" t="s">
        <v>163</v>
      </c>
      <c r="C102">
        <v>112154</v>
      </c>
      <c r="D102">
        <v>112154</v>
      </c>
      <c r="E102">
        <v>1</v>
      </c>
      <c r="F102">
        <v>3289</v>
      </c>
      <c r="G102" s="14" t="s">
        <v>151</v>
      </c>
      <c r="H102" s="29">
        <v>1.0999999999999999E-2</v>
      </c>
      <c r="I102" s="26">
        <v>37</v>
      </c>
      <c r="J102" s="26"/>
      <c r="N102" s="17"/>
      <c r="O102" s="17"/>
    </row>
    <row r="103" spans="1:18" s="5" customFormat="1">
      <c r="A103" s="38" t="s">
        <v>112</v>
      </c>
      <c r="B103" s="38" t="s">
        <v>116</v>
      </c>
      <c r="C103" s="2">
        <v>112922</v>
      </c>
      <c r="D103" s="2">
        <v>112922</v>
      </c>
      <c r="E103" s="2">
        <v>1</v>
      </c>
      <c r="G103" s="38" t="s">
        <v>117</v>
      </c>
      <c r="H103" s="40"/>
      <c r="I103" s="2"/>
      <c r="J103" s="41">
        <v>7</v>
      </c>
      <c r="K103" s="44" t="s">
        <v>596</v>
      </c>
      <c r="L103" s="44" t="s">
        <v>10</v>
      </c>
      <c r="M103" s="45" t="str">
        <f>IF(OR(B103="G/T", B103="T/G", B103="A/C", B103="C/A"),"I","V")</f>
        <v>V</v>
      </c>
      <c r="N103" s="2">
        <v>1</v>
      </c>
      <c r="O103" s="44">
        <f>SUM(I103,N103)</f>
        <v>1</v>
      </c>
      <c r="P103" s="44" t="s">
        <v>737</v>
      </c>
      <c r="Q103" s="44" t="s">
        <v>599</v>
      </c>
      <c r="R103" s="44"/>
    </row>
    <row r="104" spans="1:18">
      <c r="A104" s="14" t="s">
        <v>148</v>
      </c>
      <c r="B104" s="14" t="s">
        <v>164</v>
      </c>
      <c r="C104">
        <v>112750</v>
      </c>
      <c r="D104">
        <v>112750</v>
      </c>
      <c r="E104">
        <v>1</v>
      </c>
      <c r="F104">
        <v>3307</v>
      </c>
      <c r="G104" s="14" t="s">
        <v>158</v>
      </c>
      <c r="H104" s="29">
        <v>1.2999999999999999E-2</v>
      </c>
      <c r="I104" s="26">
        <v>43</v>
      </c>
      <c r="J104" s="26"/>
      <c r="N104" s="17"/>
      <c r="O104" s="17"/>
    </row>
    <row r="105" spans="1:18">
      <c r="A105" s="14" t="s">
        <v>139</v>
      </c>
      <c r="B105" s="14" t="s">
        <v>164</v>
      </c>
      <c r="C105">
        <v>112750</v>
      </c>
      <c r="D105">
        <v>112750</v>
      </c>
      <c r="E105">
        <v>1</v>
      </c>
      <c r="F105">
        <v>3430</v>
      </c>
      <c r="G105" s="14" t="s">
        <v>158</v>
      </c>
      <c r="H105" s="29">
        <v>1.2E-2</v>
      </c>
      <c r="I105" s="26">
        <v>42</v>
      </c>
      <c r="J105" s="26"/>
      <c r="N105" s="17"/>
      <c r="O105" s="17"/>
    </row>
    <row r="106" spans="1:18" s="5" customFormat="1">
      <c r="A106" s="38" t="s">
        <v>112</v>
      </c>
      <c r="B106" s="38" t="s">
        <v>144</v>
      </c>
      <c r="C106" s="2">
        <v>113085</v>
      </c>
      <c r="D106" s="39">
        <v>113085</v>
      </c>
      <c r="E106" s="2">
        <v>1</v>
      </c>
      <c r="G106" s="38" t="s">
        <v>117</v>
      </c>
      <c r="H106" s="40"/>
      <c r="I106" s="2"/>
      <c r="J106" s="41">
        <v>6</v>
      </c>
      <c r="K106" s="44" t="s">
        <v>596</v>
      </c>
      <c r="L106" s="44" t="s">
        <v>10</v>
      </c>
      <c r="M106" s="45" t="str">
        <f>IF(OR(B106="G/T", B106="T/G", B106="A/C", B106="C/A"),"I","V")</f>
        <v>V</v>
      </c>
      <c r="N106" s="2">
        <v>1</v>
      </c>
      <c r="O106" s="44">
        <f>SUM(I106,N106)</f>
        <v>1</v>
      </c>
      <c r="P106" s="44">
        <v>0</v>
      </c>
      <c r="Q106" s="44" t="s">
        <v>600</v>
      </c>
      <c r="R106" s="44"/>
    </row>
    <row r="107" spans="1:18">
      <c r="A107" s="32" t="s">
        <v>165</v>
      </c>
      <c r="B107" s="14" t="s">
        <v>164</v>
      </c>
      <c r="C107">
        <v>113005</v>
      </c>
      <c r="D107">
        <v>113005</v>
      </c>
      <c r="E107">
        <v>1</v>
      </c>
      <c r="F107" s="30">
        <v>70</v>
      </c>
      <c r="G107" s="14" t="s">
        <v>158</v>
      </c>
      <c r="H107" s="29">
        <v>5.7000000000000002E-2</v>
      </c>
      <c r="I107" s="26">
        <v>4</v>
      </c>
      <c r="J107" s="26"/>
      <c r="N107" s="17"/>
      <c r="O107" s="17"/>
    </row>
    <row r="108" spans="1:18">
      <c r="A108" s="32" t="s">
        <v>140</v>
      </c>
      <c r="B108" s="14" t="s">
        <v>164</v>
      </c>
      <c r="C108">
        <v>113006</v>
      </c>
      <c r="D108">
        <v>113006</v>
      </c>
      <c r="E108">
        <v>1</v>
      </c>
      <c r="F108">
        <v>234</v>
      </c>
      <c r="G108" s="14" t="s">
        <v>158</v>
      </c>
      <c r="H108" s="29">
        <v>3.7999999999999999E-2</v>
      </c>
      <c r="I108" s="26">
        <v>9</v>
      </c>
      <c r="J108" s="26"/>
      <c r="N108" s="17"/>
      <c r="O108" s="17"/>
    </row>
    <row r="109" spans="1:18">
      <c r="A109" s="32" t="s">
        <v>135</v>
      </c>
      <c r="B109" s="14" t="s">
        <v>164</v>
      </c>
      <c r="C109">
        <v>113007</v>
      </c>
      <c r="D109">
        <v>113007</v>
      </c>
      <c r="E109">
        <v>1</v>
      </c>
      <c r="F109">
        <v>2239</v>
      </c>
      <c r="G109" s="14" t="s">
        <v>158</v>
      </c>
      <c r="H109" s="29">
        <v>1.0999999999999999E-2</v>
      </c>
      <c r="I109" s="26">
        <v>24</v>
      </c>
      <c r="J109" s="26"/>
      <c r="N109" s="17"/>
      <c r="O109" s="17"/>
    </row>
    <row r="110" spans="1:18">
      <c r="A110" s="32" t="s">
        <v>149</v>
      </c>
      <c r="B110" s="14" t="s">
        <v>164</v>
      </c>
      <c r="C110">
        <v>113011</v>
      </c>
      <c r="D110">
        <v>113011</v>
      </c>
      <c r="E110">
        <v>1</v>
      </c>
      <c r="F110">
        <v>152</v>
      </c>
      <c r="G110" s="14" t="s">
        <v>158</v>
      </c>
      <c r="H110" s="29">
        <v>7.9000000000000001E-2</v>
      </c>
      <c r="I110" s="26">
        <v>12</v>
      </c>
      <c r="J110" s="26"/>
      <c r="N110" s="17"/>
      <c r="O110" s="17"/>
    </row>
    <row r="111" spans="1:18">
      <c r="A111" s="32" t="s">
        <v>156</v>
      </c>
      <c r="B111" s="14" t="s">
        <v>164</v>
      </c>
      <c r="C111">
        <v>113011</v>
      </c>
      <c r="D111">
        <v>113011</v>
      </c>
      <c r="E111">
        <v>1</v>
      </c>
      <c r="F111">
        <v>188</v>
      </c>
      <c r="G111" s="14" t="s">
        <v>158</v>
      </c>
      <c r="H111" s="29">
        <v>4.2999999999999997E-2</v>
      </c>
      <c r="I111" s="26">
        <v>8</v>
      </c>
      <c r="J111" s="26"/>
      <c r="N111" s="17"/>
      <c r="O111" s="17"/>
    </row>
    <row r="112" spans="1:18" s="5" customFormat="1">
      <c r="A112" s="38" t="s">
        <v>112</v>
      </c>
      <c r="B112" s="38" t="s">
        <v>127</v>
      </c>
      <c r="C112" s="2">
        <v>117418</v>
      </c>
      <c r="D112" s="39">
        <v>117418</v>
      </c>
      <c r="E112" s="2">
        <v>1</v>
      </c>
      <c r="G112" s="38" t="s">
        <v>117</v>
      </c>
      <c r="H112" s="40"/>
      <c r="I112" s="2"/>
      <c r="J112" s="41">
        <v>6</v>
      </c>
      <c r="K112" s="2" t="s">
        <v>70</v>
      </c>
      <c r="L112" s="2" t="s">
        <v>40</v>
      </c>
      <c r="M112" s="45" t="str">
        <f>IF(OR(B112="G/T", B112="T/G", B112="A/C", B112="C/A"),"I","V")</f>
        <v>V</v>
      </c>
      <c r="N112" s="2">
        <v>1</v>
      </c>
      <c r="O112" s="44">
        <f>SUM(I112,N112)</f>
        <v>1</v>
      </c>
      <c r="P112" s="44">
        <v>0</v>
      </c>
      <c r="Q112" s="44" t="s">
        <v>602</v>
      </c>
      <c r="R112" s="44"/>
    </row>
    <row r="113" spans="1:18">
      <c r="A113" s="32" t="s">
        <v>165</v>
      </c>
      <c r="B113" s="14" t="s">
        <v>154</v>
      </c>
      <c r="C113">
        <v>117338</v>
      </c>
      <c r="D113">
        <v>117338</v>
      </c>
      <c r="E113">
        <v>1</v>
      </c>
      <c r="F113" s="30">
        <v>69</v>
      </c>
      <c r="G113" s="14" t="s">
        <v>158</v>
      </c>
      <c r="H113" s="29">
        <v>7.1999999999999995E-2</v>
      </c>
      <c r="I113" s="26">
        <v>5</v>
      </c>
      <c r="J113" s="26"/>
      <c r="N113" s="17"/>
      <c r="O113" s="17"/>
    </row>
    <row r="114" spans="1:18">
      <c r="A114" s="32" t="s">
        <v>135</v>
      </c>
      <c r="B114" s="14" t="s">
        <v>154</v>
      </c>
      <c r="C114">
        <v>117340</v>
      </c>
      <c r="D114">
        <v>117340</v>
      </c>
      <c r="E114">
        <v>1</v>
      </c>
      <c r="F114">
        <v>2486</v>
      </c>
      <c r="G114" s="14" t="s">
        <v>158</v>
      </c>
      <c r="H114" s="29">
        <v>1.4E-2</v>
      </c>
      <c r="I114" s="26">
        <v>35</v>
      </c>
      <c r="J114" s="26"/>
      <c r="N114" s="17"/>
      <c r="O114" s="17"/>
    </row>
    <row r="115" spans="1:18">
      <c r="A115" s="32" t="s">
        <v>156</v>
      </c>
      <c r="B115" s="14" t="s">
        <v>154</v>
      </c>
      <c r="C115">
        <v>117344</v>
      </c>
      <c r="D115">
        <v>117344</v>
      </c>
      <c r="E115">
        <v>1</v>
      </c>
      <c r="F115">
        <v>206</v>
      </c>
      <c r="G115" s="14" t="s">
        <v>158</v>
      </c>
      <c r="H115" s="29">
        <v>9.1999999999999998E-2</v>
      </c>
      <c r="I115" s="26">
        <v>19</v>
      </c>
      <c r="J115" s="26"/>
      <c r="N115" s="17"/>
      <c r="O115" s="17"/>
    </row>
    <row r="116" spans="1:18">
      <c r="A116" s="32" t="s">
        <v>141</v>
      </c>
      <c r="B116" s="14" t="s">
        <v>154</v>
      </c>
      <c r="C116">
        <v>117337</v>
      </c>
      <c r="D116">
        <v>117337</v>
      </c>
      <c r="E116">
        <v>1</v>
      </c>
      <c r="F116">
        <v>220</v>
      </c>
      <c r="G116" s="14" t="s">
        <v>158</v>
      </c>
      <c r="H116" s="29">
        <v>2.7E-2</v>
      </c>
      <c r="I116" s="26">
        <v>6</v>
      </c>
      <c r="J116" s="26"/>
      <c r="N116" s="17"/>
      <c r="O116" s="17"/>
    </row>
    <row r="117" spans="1:18" s="5" customFormat="1">
      <c r="A117" s="38" t="s">
        <v>112</v>
      </c>
      <c r="B117" s="38" t="s">
        <v>127</v>
      </c>
      <c r="C117" s="2">
        <v>118052</v>
      </c>
      <c r="D117" s="39">
        <v>118052</v>
      </c>
      <c r="E117" s="2">
        <v>1</v>
      </c>
      <c r="G117" s="38" t="s">
        <v>117</v>
      </c>
      <c r="H117" s="40"/>
      <c r="I117" s="2"/>
      <c r="J117" s="41">
        <v>6</v>
      </c>
      <c r="K117" s="2" t="s">
        <v>71</v>
      </c>
      <c r="L117" s="2" t="s">
        <v>10</v>
      </c>
      <c r="M117" s="45" t="str">
        <f>IF(OR(B117="G/T", B117="T/G", B117="A/C", B117="C/A"),"I","V")</f>
        <v>V</v>
      </c>
      <c r="N117" s="2">
        <v>1</v>
      </c>
      <c r="O117" s="44">
        <f>SUM(I117,N117)</f>
        <v>1</v>
      </c>
      <c r="P117" s="44">
        <v>0</v>
      </c>
      <c r="Q117" s="44" t="s">
        <v>604</v>
      </c>
      <c r="R117" s="44"/>
    </row>
    <row r="118" spans="1:18">
      <c r="A118" s="32" t="s">
        <v>135</v>
      </c>
      <c r="B118" s="14" t="s">
        <v>154</v>
      </c>
      <c r="C118">
        <v>117974</v>
      </c>
      <c r="D118">
        <v>117974</v>
      </c>
      <c r="E118">
        <v>1</v>
      </c>
      <c r="F118">
        <v>2489</v>
      </c>
      <c r="G118" s="14" t="s">
        <v>158</v>
      </c>
      <c r="H118" s="29">
        <v>1.4999999999999999E-2</v>
      </c>
      <c r="I118" s="26">
        <v>37</v>
      </c>
      <c r="J118" s="26"/>
      <c r="N118" s="17"/>
      <c r="O118" s="17"/>
    </row>
    <row r="119" spans="1:18">
      <c r="A119" s="32" t="s">
        <v>156</v>
      </c>
      <c r="B119" s="14" t="s">
        <v>154</v>
      </c>
      <c r="C119">
        <v>117978</v>
      </c>
      <c r="D119">
        <v>117978</v>
      </c>
      <c r="E119">
        <v>1</v>
      </c>
      <c r="F119">
        <v>199</v>
      </c>
      <c r="G119" s="14" t="s">
        <v>158</v>
      </c>
      <c r="H119" s="29">
        <v>0.08</v>
      </c>
      <c r="I119" s="26">
        <v>16</v>
      </c>
      <c r="J119" s="26"/>
      <c r="N119" s="17"/>
      <c r="O119" s="17"/>
    </row>
    <row r="120" spans="1:18" s="5" customFormat="1">
      <c r="A120" s="38" t="s">
        <v>112</v>
      </c>
      <c r="B120" s="38" t="s">
        <v>128</v>
      </c>
      <c r="C120" s="2">
        <v>118198</v>
      </c>
      <c r="D120" s="39">
        <v>118198</v>
      </c>
      <c r="E120" s="2">
        <v>1</v>
      </c>
      <c r="G120" s="38" t="s">
        <v>117</v>
      </c>
      <c r="H120" s="40"/>
      <c r="I120" s="2"/>
      <c r="J120" s="41">
        <v>6</v>
      </c>
      <c r="K120" s="2" t="s">
        <v>72</v>
      </c>
      <c r="L120" s="2" t="s">
        <v>6</v>
      </c>
      <c r="M120" s="43" t="str">
        <f>IF(OR(B120="G/T", B120="T/G", B120="A/C", B120="C/A"),"I","V")</f>
        <v>I</v>
      </c>
      <c r="N120" s="2">
        <v>1</v>
      </c>
      <c r="O120" s="44">
        <f>SUM(I120,N120)</f>
        <v>1</v>
      </c>
      <c r="P120" s="44">
        <v>0</v>
      </c>
      <c r="Q120" s="44" t="s">
        <v>605</v>
      </c>
      <c r="R120" s="44"/>
    </row>
    <row r="121" spans="1:18">
      <c r="A121" s="32" t="s">
        <v>135</v>
      </c>
      <c r="B121" s="14" t="s">
        <v>163</v>
      </c>
      <c r="C121">
        <v>118120</v>
      </c>
      <c r="D121">
        <v>118120</v>
      </c>
      <c r="E121">
        <v>1</v>
      </c>
      <c r="F121">
        <v>2619</v>
      </c>
      <c r="G121" s="14" t="s">
        <v>151</v>
      </c>
      <c r="H121" s="29">
        <v>1.0999999999999999E-2</v>
      </c>
      <c r="I121" s="26">
        <v>30</v>
      </c>
      <c r="J121" s="26"/>
      <c r="N121" s="17"/>
      <c r="O121" s="17"/>
    </row>
    <row r="122" spans="1:18">
      <c r="A122" s="32" t="s">
        <v>156</v>
      </c>
      <c r="B122" s="14" t="s">
        <v>163</v>
      </c>
      <c r="C122">
        <v>118124</v>
      </c>
      <c r="D122">
        <v>118124</v>
      </c>
      <c r="E122">
        <v>1</v>
      </c>
      <c r="F122">
        <v>210</v>
      </c>
      <c r="G122" s="14" t="s">
        <v>151</v>
      </c>
      <c r="H122" s="29">
        <v>6.2E-2</v>
      </c>
      <c r="I122" s="26">
        <v>13</v>
      </c>
      <c r="J122" s="26"/>
      <c r="N122" s="17"/>
      <c r="O122" s="17"/>
    </row>
    <row r="123" spans="1:18" s="5" customFormat="1">
      <c r="A123" s="38" t="s">
        <v>112</v>
      </c>
      <c r="B123" s="38" t="s">
        <v>138</v>
      </c>
      <c r="C123" s="2">
        <v>118220</v>
      </c>
      <c r="D123" s="39">
        <v>118220</v>
      </c>
      <c r="E123" s="2">
        <v>1</v>
      </c>
      <c r="G123" s="38" t="s">
        <v>117</v>
      </c>
      <c r="H123" s="40"/>
      <c r="I123" s="2"/>
      <c r="J123" s="41">
        <v>6</v>
      </c>
      <c r="K123" s="2" t="s">
        <v>72</v>
      </c>
      <c r="L123" s="2" t="s">
        <v>6</v>
      </c>
      <c r="M123" s="43" t="str">
        <f>IF(OR(B123="G/T", B123="T/G", B123="A/C", B123="C/A"),"I","V")</f>
        <v>I</v>
      </c>
      <c r="N123" s="2">
        <v>1</v>
      </c>
      <c r="O123" s="44">
        <f>SUM(I123,N123)</f>
        <v>1</v>
      </c>
      <c r="P123" s="44">
        <v>0</v>
      </c>
      <c r="Q123" s="44" t="s">
        <v>606</v>
      </c>
      <c r="R123" s="44"/>
    </row>
    <row r="124" spans="1:18">
      <c r="A124" s="32" t="s">
        <v>156</v>
      </c>
      <c r="B124" s="14" t="s">
        <v>164</v>
      </c>
      <c r="C124">
        <v>118146</v>
      </c>
      <c r="D124">
        <v>118146</v>
      </c>
      <c r="E124">
        <v>1</v>
      </c>
      <c r="F124">
        <v>207</v>
      </c>
      <c r="G124" s="14" t="s">
        <v>151</v>
      </c>
      <c r="H124" s="29">
        <v>4.8000000000000001E-2</v>
      </c>
      <c r="I124" s="26">
        <v>10</v>
      </c>
      <c r="J124" s="26"/>
      <c r="N124" s="17"/>
      <c r="O124" s="17"/>
    </row>
    <row r="125" spans="1:18" s="5" customFormat="1">
      <c r="A125" s="38" t="s">
        <v>112</v>
      </c>
      <c r="B125" s="38" t="s">
        <v>128</v>
      </c>
      <c r="C125" s="2">
        <v>118284</v>
      </c>
      <c r="D125" s="39">
        <v>118284</v>
      </c>
      <c r="E125" s="2">
        <v>1</v>
      </c>
      <c r="G125" s="38" t="s">
        <v>117</v>
      </c>
      <c r="H125" s="40"/>
      <c r="I125" s="2"/>
      <c r="J125" s="41">
        <v>6</v>
      </c>
      <c r="K125" s="2" t="s">
        <v>72</v>
      </c>
      <c r="L125" s="2" t="s">
        <v>6</v>
      </c>
      <c r="M125" s="43" t="str">
        <f>IF(OR(B125="G/T", B125="T/G", B125="A/C", B125="C/A"),"I","V")</f>
        <v>I</v>
      </c>
      <c r="N125" s="2">
        <v>1</v>
      </c>
      <c r="O125" s="44">
        <f>SUM(I125,N125)</f>
        <v>1</v>
      </c>
      <c r="P125" s="44">
        <v>0</v>
      </c>
      <c r="Q125" s="44" t="s">
        <v>607</v>
      </c>
      <c r="R125" s="44"/>
    </row>
    <row r="126" spans="1:18">
      <c r="A126" s="32" t="s">
        <v>135</v>
      </c>
      <c r="B126" s="14" t="s">
        <v>163</v>
      </c>
      <c r="C126">
        <v>118206</v>
      </c>
      <c r="D126">
        <v>118206</v>
      </c>
      <c r="E126">
        <v>1</v>
      </c>
      <c r="F126">
        <v>2728</v>
      </c>
      <c r="G126" s="14" t="s">
        <v>151</v>
      </c>
      <c r="H126" s="29">
        <v>1.4E-2</v>
      </c>
      <c r="I126" s="26">
        <v>37</v>
      </c>
      <c r="J126" s="26"/>
      <c r="N126" s="17"/>
      <c r="O126" s="17"/>
    </row>
    <row r="127" spans="1:18">
      <c r="A127" s="32" t="s">
        <v>156</v>
      </c>
      <c r="B127" s="14" t="s">
        <v>163</v>
      </c>
      <c r="C127">
        <v>118210</v>
      </c>
      <c r="D127">
        <v>118210</v>
      </c>
      <c r="E127">
        <v>1</v>
      </c>
      <c r="F127">
        <v>175</v>
      </c>
      <c r="G127" s="14" t="s">
        <v>151</v>
      </c>
      <c r="H127" s="29">
        <v>5.0999999999999997E-2</v>
      </c>
      <c r="I127" s="26">
        <v>9</v>
      </c>
      <c r="J127" s="26"/>
      <c r="N127" s="17"/>
      <c r="O127" s="17"/>
    </row>
    <row r="128" spans="1:18" s="5" customFormat="1">
      <c r="A128" s="38" t="s">
        <v>112</v>
      </c>
      <c r="B128" s="38" t="s">
        <v>120</v>
      </c>
      <c r="C128" s="2">
        <v>118305</v>
      </c>
      <c r="D128" s="39">
        <v>118305</v>
      </c>
      <c r="E128" s="2">
        <v>1</v>
      </c>
      <c r="G128" s="38" t="s">
        <v>117</v>
      </c>
      <c r="H128" s="40"/>
      <c r="I128" s="2"/>
      <c r="J128" s="41">
        <v>6</v>
      </c>
      <c r="K128" s="2" t="s">
        <v>72</v>
      </c>
      <c r="L128" s="2" t="s">
        <v>6</v>
      </c>
      <c r="M128" s="43" t="str">
        <f>IF(OR(B128="G/T", B128="T/G", B128="A/C", B128="C/A"),"I","V")</f>
        <v>I</v>
      </c>
      <c r="N128" s="2">
        <v>1</v>
      </c>
      <c r="O128" s="44">
        <f>SUM(I128,N128)</f>
        <v>1</v>
      </c>
      <c r="P128" s="44">
        <v>0</v>
      </c>
      <c r="Q128" s="44" t="s">
        <v>608</v>
      </c>
      <c r="R128" s="44"/>
    </row>
    <row r="129" spans="1:18">
      <c r="A129" s="31" t="s">
        <v>148</v>
      </c>
      <c r="B129" s="14" t="s">
        <v>164</v>
      </c>
      <c r="C129">
        <v>118133</v>
      </c>
      <c r="D129">
        <v>118133</v>
      </c>
      <c r="E129">
        <v>1</v>
      </c>
      <c r="F129">
        <v>3577</v>
      </c>
      <c r="G129" s="14" t="s">
        <v>151</v>
      </c>
      <c r="H129" s="29">
        <v>1.7000000000000001E-2</v>
      </c>
      <c r="I129" s="26">
        <v>60</v>
      </c>
      <c r="J129" s="26"/>
      <c r="N129" s="17"/>
      <c r="O129" s="17"/>
    </row>
    <row r="130" spans="1:18">
      <c r="A130" s="31" t="s">
        <v>139</v>
      </c>
      <c r="B130" s="14" t="s">
        <v>164</v>
      </c>
      <c r="C130">
        <v>118133</v>
      </c>
      <c r="D130">
        <v>118133</v>
      </c>
      <c r="E130">
        <v>1</v>
      </c>
      <c r="F130">
        <v>3601</v>
      </c>
      <c r="G130" s="14" t="s">
        <v>151</v>
      </c>
      <c r="H130" s="29">
        <v>1.7000000000000001E-2</v>
      </c>
      <c r="I130" s="26">
        <v>61</v>
      </c>
      <c r="J130" s="26"/>
      <c r="N130" s="17"/>
      <c r="O130" s="17"/>
    </row>
    <row r="131" spans="1:18" s="5" customFormat="1">
      <c r="A131" s="38" t="s">
        <v>112</v>
      </c>
      <c r="B131" s="38" t="s">
        <v>124</v>
      </c>
      <c r="C131" s="2">
        <v>120025</v>
      </c>
      <c r="D131" s="39">
        <v>120025</v>
      </c>
      <c r="E131" s="2">
        <v>1</v>
      </c>
      <c r="G131" s="38" t="s">
        <v>117</v>
      </c>
      <c r="H131" s="40"/>
      <c r="I131" s="2"/>
      <c r="J131" s="41">
        <v>6</v>
      </c>
      <c r="K131" s="2" t="s">
        <v>73</v>
      </c>
      <c r="L131" s="2" t="s">
        <v>6</v>
      </c>
      <c r="M131" s="43" t="str">
        <f>IF(OR(B131="G/T", B131="T/G", B131="A/C", B131="C/A"),"I","V")</f>
        <v>I</v>
      </c>
      <c r="N131" s="2">
        <v>1</v>
      </c>
      <c r="O131" s="44">
        <f>SUM(I131,N131)</f>
        <v>1</v>
      </c>
      <c r="P131" s="44">
        <v>0</v>
      </c>
      <c r="Q131" s="44" t="s">
        <v>609</v>
      </c>
      <c r="R131" s="44"/>
    </row>
    <row r="132" spans="1:18">
      <c r="A132" s="31" t="s">
        <v>139</v>
      </c>
      <c r="B132" s="14" t="s">
        <v>163</v>
      </c>
      <c r="C132">
        <v>119853</v>
      </c>
      <c r="D132">
        <v>119853</v>
      </c>
      <c r="E132">
        <v>1</v>
      </c>
      <c r="F132">
        <v>3127</v>
      </c>
      <c r="G132" s="14" t="s">
        <v>151</v>
      </c>
      <c r="H132" s="29">
        <v>2.3E-2</v>
      </c>
      <c r="I132" s="26">
        <v>73</v>
      </c>
      <c r="J132" s="26"/>
      <c r="N132" s="17"/>
      <c r="O132" s="17"/>
    </row>
    <row r="133" spans="1:18" s="5" customFormat="1">
      <c r="A133" s="38" t="s">
        <v>112</v>
      </c>
      <c r="B133" s="38" t="s">
        <v>144</v>
      </c>
      <c r="C133" s="2">
        <v>120254</v>
      </c>
      <c r="D133" s="39">
        <v>120254</v>
      </c>
      <c r="E133" s="2">
        <v>1</v>
      </c>
      <c r="G133" s="38" t="s">
        <v>117</v>
      </c>
      <c r="H133" s="40"/>
      <c r="I133" s="2"/>
      <c r="J133" s="41">
        <v>6</v>
      </c>
      <c r="K133" s="36" t="s">
        <v>74</v>
      </c>
      <c r="L133" s="2" t="s">
        <v>10</v>
      </c>
      <c r="M133" s="45" t="str">
        <f>IF(OR(B133="G/T", B133="T/G", B133="A/C", B133="C/A"),"I","V")</f>
        <v>V</v>
      </c>
      <c r="N133" s="2">
        <v>1</v>
      </c>
      <c r="O133" s="44">
        <f>SUM(I133,N133)</f>
        <v>1</v>
      </c>
      <c r="P133" s="44">
        <v>0</v>
      </c>
      <c r="Q133" s="44" t="s">
        <v>610</v>
      </c>
      <c r="R133" s="44"/>
    </row>
    <row r="134" spans="1:18">
      <c r="A134" s="32" t="s">
        <v>140</v>
      </c>
      <c r="B134" s="14" t="s">
        <v>164</v>
      </c>
      <c r="C134">
        <v>120175</v>
      </c>
      <c r="D134">
        <v>120175</v>
      </c>
      <c r="E134">
        <v>1</v>
      </c>
      <c r="F134">
        <v>329</v>
      </c>
      <c r="G134" s="14" t="s">
        <v>158</v>
      </c>
      <c r="H134" s="29">
        <v>1.4999999999999999E-2</v>
      </c>
      <c r="I134" s="26">
        <v>5</v>
      </c>
      <c r="J134" s="26"/>
      <c r="N134" s="17"/>
      <c r="O134" s="17"/>
    </row>
    <row r="135" spans="1:18">
      <c r="A135" s="35" t="s">
        <v>148</v>
      </c>
      <c r="B135" s="14" t="s">
        <v>150</v>
      </c>
      <c r="C135">
        <v>120082</v>
      </c>
      <c r="D135">
        <v>120082</v>
      </c>
      <c r="E135">
        <v>1</v>
      </c>
      <c r="F135">
        <v>3322</v>
      </c>
      <c r="G135" s="14" t="s">
        <v>158</v>
      </c>
      <c r="H135" s="29">
        <v>2.1000000000000001E-2</v>
      </c>
      <c r="I135" s="26">
        <v>71</v>
      </c>
      <c r="J135" s="26"/>
      <c r="N135" s="17"/>
      <c r="O135" s="17"/>
    </row>
    <row r="136" spans="1:18">
      <c r="A136" s="35" t="s">
        <v>139</v>
      </c>
      <c r="B136" s="14" t="s">
        <v>150</v>
      </c>
      <c r="C136">
        <v>120082</v>
      </c>
      <c r="D136">
        <v>120082</v>
      </c>
      <c r="E136">
        <v>1</v>
      </c>
      <c r="F136">
        <v>3349</v>
      </c>
      <c r="G136" s="14" t="s">
        <v>158</v>
      </c>
      <c r="H136" s="29">
        <v>1.7999999999999999E-2</v>
      </c>
      <c r="I136" s="26">
        <v>61</v>
      </c>
      <c r="J136" s="26"/>
      <c r="N136" s="17"/>
      <c r="O136" s="17"/>
    </row>
    <row r="137" spans="1:18" s="5" customFormat="1">
      <c r="A137" s="38" t="s">
        <v>112</v>
      </c>
      <c r="B137" s="38" t="s">
        <v>120</v>
      </c>
      <c r="C137" s="2">
        <v>121849</v>
      </c>
      <c r="D137" s="39">
        <v>121849</v>
      </c>
      <c r="E137" s="2">
        <v>1</v>
      </c>
      <c r="G137" s="38" t="s">
        <v>117</v>
      </c>
      <c r="H137" s="40"/>
      <c r="I137" s="2"/>
      <c r="J137" s="41">
        <v>6</v>
      </c>
      <c r="K137" s="36" t="s">
        <v>75</v>
      </c>
      <c r="L137" s="2" t="s">
        <v>10</v>
      </c>
      <c r="M137" s="43" t="str">
        <f>IF(OR(B137="G/T", B137="T/G", B137="A/C", B137="C/A"),"I","V")</f>
        <v>I</v>
      </c>
      <c r="N137" s="2">
        <v>1</v>
      </c>
      <c r="O137" s="44">
        <f>SUM(I137,N137)</f>
        <v>1</v>
      </c>
      <c r="P137" s="2" t="s">
        <v>37</v>
      </c>
      <c r="Q137" s="44" t="s">
        <v>757</v>
      </c>
      <c r="R137" s="44"/>
    </row>
    <row r="138" spans="1:18">
      <c r="A138" s="31" t="s">
        <v>139</v>
      </c>
      <c r="B138" s="14" t="s">
        <v>164</v>
      </c>
      <c r="C138">
        <v>121677</v>
      </c>
      <c r="D138">
        <v>121677</v>
      </c>
      <c r="E138">
        <v>1</v>
      </c>
      <c r="F138">
        <v>3363</v>
      </c>
      <c r="G138" s="14" t="s">
        <v>151</v>
      </c>
      <c r="H138" s="29">
        <v>1.2E-2</v>
      </c>
      <c r="I138" s="26">
        <v>41</v>
      </c>
      <c r="J138" s="26"/>
      <c r="N138" s="17"/>
      <c r="O138" s="17"/>
    </row>
    <row r="139" spans="1:18" s="5" customFormat="1">
      <c r="A139" s="38" t="s">
        <v>112</v>
      </c>
      <c r="B139" s="38" t="s">
        <v>128</v>
      </c>
      <c r="C139" s="2">
        <v>124716</v>
      </c>
      <c r="D139" s="39">
        <v>124716</v>
      </c>
      <c r="E139" s="2">
        <v>1</v>
      </c>
      <c r="G139" s="38" t="s">
        <v>117</v>
      </c>
      <c r="H139" s="40"/>
      <c r="I139" s="2"/>
      <c r="J139" s="41">
        <v>6</v>
      </c>
      <c r="K139" s="2" t="s">
        <v>77</v>
      </c>
      <c r="L139" s="2" t="s">
        <v>6</v>
      </c>
      <c r="M139" s="43" t="str">
        <f>IF(OR(B139="G/T", B139="T/G", B139="A/C", B139="C/A"),"I","V")</f>
        <v>I</v>
      </c>
      <c r="N139" s="2">
        <v>1</v>
      </c>
      <c r="O139" s="44">
        <f>SUM(I139,N139)</f>
        <v>1</v>
      </c>
      <c r="P139" s="44">
        <v>0</v>
      </c>
      <c r="Q139" s="44" t="s">
        <v>611</v>
      </c>
      <c r="R139" s="44"/>
    </row>
    <row r="140" spans="1:18">
      <c r="A140" s="34" t="s">
        <v>149</v>
      </c>
      <c r="B140" s="14" t="s">
        <v>163</v>
      </c>
      <c r="C140">
        <v>124613</v>
      </c>
      <c r="D140">
        <v>124613</v>
      </c>
      <c r="E140">
        <v>1</v>
      </c>
      <c r="F140">
        <v>159</v>
      </c>
      <c r="G140" s="14" t="s">
        <v>151</v>
      </c>
      <c r="H140" s="29">
        <v>0.151</v>
      </c>
      <c r="I140" s="26">
        <v>24</v>
      </c>
      <c r="J140" s="26"/>
      <c r="N140" s="17"/>
      <c r="O140" s="17"/>
    </row>
    <row r="141" spans="1:18" s="5" customFormat="1">
      <c r="A141" s="38" t="s">
        <v>112</v>
      </c>
      <c r="B141" s="38" t="s">
        <v>124</v>
      </c>
      <c r="C141" s="2">
        <v>126331</v>
      </c>
      <c r="D141" s="2">
        <v>126331</v>
      </c>
      <c r="E141" s="2">
        <v>1</v>
      </c>
      <c r="G141" s="38" t="s">
        <v>117</v>
      </c>
      <c r="H141" s="40"/>
      <c r="I141" s="2"/>
      <c r="J141" s="41">
        <v>7</v>
      </c>
      <c r="K141" s="36" t="s">
        <v>78</v>
      </c>
      <c r="L141" s="2" t="s">
        <v>10</v>
      </c>
      <c r="M141" s="43" t="str">
        <f>IF(OR(B141="G/T", B141="T/G", B141="A/C", B141="C/A"),"I","V")</f>
        <v>I</v>
      </c>
      <c r="N141" s="2">
        <v>1</v>
      </c>
      <c r="O141" s="44">
        <f>SUM(I141,N141)</f>
        <v>1</v>
      </c>
      <c r="P141" s="44" t="s">
        <v>630</v>
      </c>
      <c r="Q141" s="44" t="s">
        <v>612</v>
      </c>
      <c r="R141" s="44"/>
    </row>
    <row r="142" spans="1:18">
      <c r="A142" s="14" t="s">
        <v>134</v>
      </c>
      <c r="B142" s="14" t="s">
        <v>163</v>
      </c>
      <c r="C142">
        <v>126147</v>
      </c>
      <c r="D142">
        <v>126147</v>
      </c>
      <c r="E142">
        <v>1</v>
      </c>
      <c r="F142">
        <v>160</v>
      </c>
      <c r="G142" s="14" t="s">
        <v>151</v>
      </c>
      <c r="H142" s="29">
        <v>6.3E-2</v>
      </c>
      <c r="I142" s="26">
        <v>10</v>
      </c>
      <c r="J142" s="26"/>
      <c r="N142" s="17"/>
      <c r="O142" s="17"/>
    </row>
    <row r="143" spans="1:18">
      <c r="H143" s="29">
        <f>MEDIAN(H66:H142,H2:H64)</f>
        <v>2.7E-2</v>
      </c>
      <c r="I143" s="25">
        <f>AVERAGE(I2:I142)</f>
        <v>28.9247311827957</v>
      </c>
      <c r="J143" s="25"/>
    </row>
  </sheetData>
  <conditionalFormatting sqref="A16 A18 A20 A28 A30 A32 A35 A38 A40 A44 A47 A51 A54 A57 A59 A62:A63 A66 A68 A70 A72 A75 A78 A84 A90 A92 A96 A99 A101 A103 A106 A112 A117 A120 A123 A125 A128 A131 A133 A137 A139 A141">
    <cfRule type="beginsWith" dxfId="203" priority="204" operator="beginsWith" text="Intraspecific">
      <formula>LEFT(A16,LEN("Intraspecific"))="Intraspecific"</formula>
    </cfRule>
  </conditionalFormatting>
  <conditionalFormatting sqref="G16 G18 G20 G28 G30 G32 G35 G38 G40 G44 G47 G51 G54 G57 G59 G62:G63 G66 G68 G70 G72 G75 G78 G84 G90 G92 G96 G99 G101 G103 G106 G112 G117 G120 G123 G125 G128 G131 G133 G137 G139 G141">
    <cfRule type="containsText" dxfId="202" priority="203" operator="containsText" text="SNP">
      <formula>NOT(ISERROR(SEARCH("SNP",G16)))</formula>
    </cfRule>
  </conditionalFormatting>
  <conditionalFormatting sqref="A6">
    <cfRule type="beginsWith" dxfId="201" priority="198" operator="beginsWith" text="Intraspecific">
      <formula>LEFT(A6,LEN("Intraspecific"))="Intraspecific"</formula>
    </cfRule>
  </conditionalFormatting>
  <conditionalFormatting sqref="G6">
    <cfRule type="containsText" dxfId="200" priority="197" operator="containsText" text="SNP">
      <formula>NOT(ISERROR(SEARCH("SNP",G6)))</formula>
    </cfRule>
  </conditionalFormatting>
  <conditionalFormatting sqref="A3">
    <cfRule type="beginsWith" dxfId="199" priority="202" operator="beginsWith" text="Intraspecific">
      <formula>LEFT(A3,LEN("Intraspecific"))="Intraspecific"</formula>
    </cfRule>
  </conditionalFormatting>
  <conditionalFormatting sqref="G3">
    <cfRule type="containsText" dxfId="198" priority="201" operator="containsText" text="SNP">
      <formula>NOT(ISERROR(SEARCH("SNP",G3)))</formula>
    </cfRule>
  </conditionalFormatting>
  <conditionalFormatting sqref="A4">
    <cfRule type="beginsWith" dxfId="197" priority="200" operator="beginsWith" text="Intraspecific">
      <formula>LEFT(A4,LEN("Intraspecific"))="Intraspecific"</formula>
    </cfRule>
  </conditionalFormatting>
  <conditionalFormatting sqref="G4">
    <cfRule type="containsText" dxfId="196" priority="199" operator="containsText" text="SNP">
      <formula>NOT(ISERROR(SEARCH("SNP",G4)))</formula>
    </cfRule>
  </conditionalFormatting>
  <conditionalFormatting sqref="A8">
    <cfRule type="beginsWith" dxfId="195" priority="196" operator="beginsWith" text="Intraspecific">
      <formula>LEFT(A8,LEN("Intraspecific"))="Intraspecific"</formula>
    </cfRule>
  </conditionalFormatting>
  <conditionalFormatting sqref="G8">
    <cfRule type="containsText" dxfId="194" priority="195" operator="containsText" text="SNP">
      <formula>NOT(ISERROR(SEARCH("SNP",G8)))</formula>
    </cfRule>
  </conditionalFormatting>
  <conditionalFormatting sqref="A9">
    <cfRule type="beginsWith" dxfId="193" priority="194" operator="beginsWith" text="Intraspecific">
      <formula>LEFT(A9,LEN("Intraspecific"))="Intraspecific"</formula>
    </cfRule>
  </conditionalFormatting>
  <conditionalFormatting sqref="G9">
    <cfRule type="containsText" dxfId="192" priority="193" operator="containsText" text="SNP">
      <formula>NOT(ISERROR(SEARCH("SNP",G9)))</formula>
    </cfRule>
  </conditionalFormatting>
  <conditionalFormatting sqref="A10">
    <cfRule type="beginsWith" dxfId="191" priority="192" operator="beginsWith" text="Intraspecific">
      <formula>LEFT(A10,LEN("Intraspecific"))="Intraspecific"</formula>
    </cfRule>
  </conditionalFormatting>
  <conditionalFormatting sqref="G10">
    <cfRule type="containsText" dxfId="190" priority="191" operator="containsText" text="SNP">
      <formula>NOT(ISERROR(SEARCH("SNP",G10)))</formula>
    </cfRule>
  </conditionalFormatting>
  <conditionalFormatting sqref="A2">
    <cfRule type="beginsWith" dxfId="189" priority="190" operator="beginsWith" text="Intraspecific">
      <formula>LEFT(A2,LEN("Intraspecific"))="Intraspecific"</formula>
    </cfRule>
  </conditionalFormatting>
  <conditionalFormatting sqref="G2">
    <cfRule type="containsText" dxfId="188" priority="189" operator="containsText" text="SNP">
      <formula>NOT(ISERROR(SEARCH("SNP",G2)))</formula>
    </cfRule>
  </conditionalFormatting>
  <conditionalFormatting sqref="A5">
    <cfRule type="beginsWith" dxfId="187" priority="188" operator="beginsWith" text="Intraspecific">
      <formula>LEFT(A5,LEN("Intraspecific"))="Intraspecific"</formula>
    </cfRule>
  </conditionalFormatting>
  <conditionalFormatting sqref="G5">
    <cfRule type="containsText" dxfId="186" priority="187" operator="containsText" text="SNP">
      <formula>NOT(ISERROR(SEARCH("SNP",G5)))</formula>
    </cfRule>
  </conditionalFormatting>
  <conditionalFormatting sqref="A7">
    <cfRule type="beginsWith" dxfId="185" priority="186" operator="beginsWith" text="Intraspecific">
      <formula>LEFT(A7,LEN("Intraspecific"))="Intraspecific"</formula>
    </cfRule>
  </conditionalFormatting>
  <conditionalFormatting sqref="G7">
    <cfRule type="containsText" dxfId="184" priority="185" operator="containsText" text="SNP">
      <formula>NOT(ISERROR(SEARCH("SNP",G7)))</formula>
    </cfRule>
  </conditionalFormatting>
  <conditionalFormatting sqref="A11">
    <cfRule type="beginsWith" dxfId="183" priority="184" operator="beginsWith" text="Intraspecific">
      <formula>LEFT(A11,LEN("Intraspecific"))="Intraspecific"</formula>
    </cfRule>
  </conditionalFormatting>
  <conditionalFormatting sqref="G11">
    <cfRule type="containsText" dxfId="182" priority="183" operator="containsText" text="SNP">
      <formula>NOT(ISERROR(SEARCH("SNP",G11)))</formula>
    </cfRule>
  </conditionalFormatting>
  <conditionalFormatting sqref="A14">
    <cfRule type="beginsWith" dxfId="181" priority="182" operator="beginsWith" text="Intraspecific">
      <formula>LEFT(A14,LEN("Intraspecific"))="Intraspecific"</formula>
    </cfRule>
  </conditionalFormatting>
  <conditionalFormatting sqref="G14">
    <cfRule type="containsText" dxfId="180" priority="181" operator="containsText" text="SNP">
      <formula>NOT(ISERROR(SEARCH("SNP",G14)))</formula>
    </cfRule>
  </conditionalFormatting>
  <conditionalFormatting sqref="A24">
    <cfRule type="beginsWith" dxfId="179" priority="180" operator="beginsWith" text="Intraspecific">
      <formula>LEFT(A24,LEN("Intraspecific"))="Intraspecific"</formula>
    </cfRule>
  </conditionalFormatting>
  <conditionalFormatting sqref="G24">
    <cfRule type="containsText" dxfId="178" priority="179" operator="containsText" text="SNP">
      <formula>NOT(ISERROR(SEARCH("SNP",G24)))</formula>
    </cfRule>
  </conditionalFormatting>
  <conditionalFormatting sqref="A1">
    <cfRule type="beginsWith" dxfId="177" priority="178" operator="beginsWith" text="Intraspecific">
      <formula>LEFT(A1,LEN("Intraspecific"))="Intraspecific"</formula>
    </cfRule>
  </conditionalFormatting>
  <conditionalFormatting sqref="G1">
    <cfRule type="containsText" dxfId="176" priority="177" operator="containsText" text="SNP">
      <formula>NOT(ISERROR(SEARCH("SNP",G1)))</formula>
    </cfRule>
  </conditionalFormatting>
  <conditionalFormatting sqref="A12">
    <cfRule type="beginsWith" dxfId="175" priority="176" operator="beginsWith" text="Intraspecific">
      <formula>LEFT(A12,LEN("Intraspecific"))="Intraspecific"</formula>
    </cfRule>
  </conditionalFormatting>
  <conditionalFormatting sqref="G12">
    <cfRule type="containsText" dxfId="174" priority="175" operator="containsText" text="SNP">
      <formula>NOT(ISERROR(SEARCH("SNP",G12)))</formula>
    </cfRule>
  </conditionalFormatting>
  <conditionalFormatting sqref="A13">
    <cfRule type="beginsWith" dxfId="173" priority="174" operator="beginsWith" text="Intraspecific">
      <formula>LEFT(A13,LEN("Intraspecific"))="Intraspecific"</formula>
    </cfRule>
  </conditionalFormatting>
  <conditionalFormatting sqref="G13">
    <cfRule type="containsText" dxfId="172" priority="173" operator="containsText" text="SNP">
      <formula>NOT(ISERROR(SEARCH("SNP",G13)))</formula>
    </cfRule>
  </conditionalFormatting>
  <conditionalFormatting sqref="A15">
    <cfRule type="beginsWith" dxfId="171" priority="172" operator="beginsWith" text="Intraspecific">
      <formula>LEFT(A15,LEN("Intraspecific"))="Intraspecific"</formula>
    </cfRule>
  </conditionalFormatting>
  <conditionalFormatting sqref="G15">
    <cfRule type="containsText" dxfId="170" priority="171" operator="containsText" text="SNP">
      <formula>NOT(ISERROR(SEARCH("SNP",G15)))</formula>
    </cfRule>
  </conditionalFormatting>
  <conditionalFormatting sqref="A17">
    <cfRule type="beginsWith" dxfId="169" priority="170" operator="beginsWith" text="Intraspecific">
      <formula>LEFT(A17,LEN("Intraspecific"))="Intraspecific"</formula>
    </cfRule>
  </conditionalFormatting>
  <conditionalFormatting sqref="G17">
    <cfRule type="containsText" dxfId="168" priority="169" operator="containsText" text="SNP">
      <formula>NOT(ISERROR(SEARCH("SNP",G17)))</formula>
    </cfRule>
  </conditionalFormatting>
  <conditionalFormatting sqref="A19">
    <cfRule type="beginsWith" dxfId="167" priority="168" operator="beginsWith" text="Intraspecific">
      <formula>LEFT(A19,LEN("Intraspecific"))="Intraspecific"</formula>
    </cfRule>
  </conditionalFormatting>
  <conditionalFormatting sqref="G19">
    <cfRule type="containsText" dxfId="166" priority="167" operator="containsText" text="SNP">
      <formula>NOT(ISERROR(SEARCH("SNP",G19)))</formula>
    </cfRule>
  </conditionalFormatting>
  <conditionalFormatting sqref="A21">
    <cfRule type="beginsWith" dxfId="165" priority="166" operator="beginsWith" text="Intraspecific">
      <formula>LEFT(A21,LEN("Intraspecific"))="Intraspecific"</formula>
    </cfRule>
  </conditionalFormatting>
  <conditionalFormatting sqref="G21">
    <cfRule type="containsText" dxfId="164" priority="165" operator="containsText" text="SNP">
      <formula>NOT(ISERROR(SEARCH("SNP",G21)))</formula>
    </cfRule>
  </conditionalFormatting>
  <conditionalFormatting sqref="A22">
    <cfRule type="beginsWith" dxfId="163" priority="164" operator="beginsWith" text="Intraspecific">
      <formula>LEFT(A22,LEN("Intraspecific"))="Intraspecific"</formula>
    </cfRule>
  </conditionalFormatting>
  <conditionalFormatting sqref="G22">
    <cfRule type="containsText" dxfId="162" priority="163" operator="containsText" text="SNP">
      <formula>NOT(ISERROR(SEARCH("SNP",G22)))</formula>
    </cfRule>
  </conditionalFormatting>
  <conditionalFormatting sqref="A23">
    <cfRule type="beginsWith" dxfId="161" priority="162" operator="beginsWith" text="Intraspecific">
      <formula>LEFT(A23,LEN("Intraspecific"))="Intraspecific"</formula>
    </cfRule>
  </conditionalFormatting>
  <conditionalFormatting sqref="G23">
    <cfRule type="containsText" dxfId="160" priority="161" operator="containsText" text="SNP">
      <formula>NOT(ISERROR(SEARCH("SNP",G23)))</formula>
    </cfRule>
  </conditionalFormatting>
  <conditionalFormatting sqref="A25">
    <cfRule type="beginsWith" dxfId="159" priority="160" operator="beginsWith" text="Intraspecific">
      <formula>LEFT(A25,LEN("Intraspecific"))="Intraspecific"</formula>
    </cfRule>
  </conditionalFormatting>
  <conditionalFormatting sqref="G25">
    <cfRule type="containsText" dxfId="158" priority="159" operator="containsText" text="SNP">
      <formula>NOT(ISERROR(SEARCH("SNP",G25)))</formula>
    </cfRule>
  </conditionalFormatting>
  <conditionalFormatting sqref="A26">
    <cfRule type="beginsWith" dxfId="157" priority="158" operator="beginsWith" text="Intraspecific">
      <formula>LEFT(A26,LEN("Intraspecific"))="Intraspecific"</formula>
    </cfRule>
  </conditionalFormatting>
  <conditionalFormatting sqref="G26">
    <cfRule type="containsText" dxfId="156" priority="157" operator="containsText" text="SNP">
      <formula>NOT(ISERROR(SEARCH("SNP",G26)))</formula>
    </cfRule>
  </conditionalFormatting>
  <conditionalFormatting sqref="A27">
    <cfRule type="beginsWith" dxfId="155" priority="156" operator="beginsWith" text="Intraspecific">
      <formula>LEFT(A27,LEN("Intraspecific"))="Intraspecific"</formula>
    </cfRule>
  </conditionalFormatting>
  <conditionalFormatting sqref="G27">
    <cfRule type="containsText" dxfId="154" priority="155" operator="containsText" text="SNP">
      <formula>NOT(ISERROR(SEARCH("SNP",G27)))</formula>
    </cfRule>
  </conditionalFormatting>
  <conditionalFormatting sqref="A29">
    <cfRule type="beginsWith" dxfId="153" priority="154" operator="beginsWith" text="Intraspecific">
      <formula>LEFT(A29,LEN("Intraspecific"))="Intraspecific"</formula>
    </cfRule>
  </conditionalFormatting>
  <conditionalFormatting sqref="G29">
    <cfRule type="containsText" dxfId="152" priority="153" operator="containsText" text="SNP">
      <formula>NOT(ISERROR(SEARCH("SNP",G29)))</formula>
    </cfRule>
  </conditionalFormatting>
  <conditionalFormatting sqref="A31">
    <cfRule type="beginsWith" dxfId="151" priority="152" operator="beginsWith" text="Intraspecific">
      <formula>LEFT(A31,LEN("Intraspecific"))="Intraspecific"</formula>
    </cfRule>
  </conditionalFormatting>
  <conditionalFormatting sqref="G31">
    <cfRule type="containsText" dxfId="150" priority="151" operator="containsText" text="SNP">
      <formula>NOT(ISERROR(SEARCH("SNP",G31)))</formula>
    </cfRule>
  </conditionalFormatting>
  <conditionalFormatting sqref="A33">
    <cfRule type="beginsWith" dxfId="149" priority="150" operator="beginsWith" text="Intraspecific">
      <formula>LEFT(A33,LEN("Intraspecific"))="Intraspecific"</formula>
    </cfRule>
  </conditionalFormatting>
  <conditionalFormatting sqref="G33">
    <cfRule type="containsText" dxfId="148" priority="149" operator="containsText" text="SNP">
      <formula>NOT(ISERROR(SEARCH("SNP",G33)))</formula>
    </cfRule>
  </conditionalFormatting>
  <conditionalFormatting sqref="A34">
    <cfRule type="beginsWith" dxfId="147" priority="148" operator="beginsWith" text="Intraspecific">
      <formula>LEFT(A34,LEN("Intraspecific"))="Intraspecific"</formula>
    </cfRule>
  </conditionalFormatting>
  <conditionalFormatting sqref="G34">
    <cfRule type="containsText" dxfId="146" priority="147" operator="containsText" text="SNP">
      <formula>NOT(ISERROR(SEARCH("SNP",G34)))</formula>
    </cfRule>
  </conditionalFormatting>
  <conditionalFormatting sqref="A36">
    <cfRule type="beginsWith" dxfId="145" priority="146" operator="beginsWith" text="Intraspecific">
      <formula>LEFT(A36,LEN("Intraspecific"))="Intraspecific"</formula>
    </cfRule>
  </conditionalFormatting>
  <conditionalFormatting sqref="G36">
    <cfRule type="containsText" dxfId="144" priority="145" operator="containsText" text="SNP">
      <formula>NOT(ISERROR(SEARCH("SNP",G36)))</formula>
    </cfRule>
  </conditionalFormatting>
  <conditionalFormatting sqref="A37">
    <cfRule type="beginsWith" dxfId="143" priority="144" operator="beginsWith" text="Intraspecific">
      <formula>LEFT(A37,LEN("Intraspecific"))="Intraspecific"</formula>
    </cfRule>
  </conditionalFormatting>
  <conditionalFormatting sqref="G37">
    <cfRule type="containsText" dxfId="142" priority="143" operator="containsText" text="SNP">
      <formula>NOT(ISERROR(SEARCH("SNP",G37)))</formula>
    </cfRule>
  </conditionalFormatting>
  <conditionalFormatting sqref="A39">
    <cfRule type="beginsWith" dxfId="141" priority="142" operator="beginsWith" text="Intraspecific">
      <formula>LEFT(A39,LEN("Intraspecific"))="Intraspecific"</formula>
    </cfRule>
  </conditionalFormatting>
  <conditionalFormatting sqref="G39">
    <cfRule type="containsText" dxfId="140" priority="141" operator="containsText" text="SNP">
      <formula>NOT(ISERROR(SEARCH("SNP",G39)))</formula>
    </cfRule>
  </conditionalFormatting>
  <conditionalFormatting sqref="G48">
    <cfRule type="containsText" dxfId="139" priority="129" operator="containsText" text="SNP">
      <formula>NOT(ISERROR(SEARCH("SNP",G48)))</formula>
    </cfRule>
  </conditionalFormatting>
  <conditionalFormatting sqref="A42">
    <cfRule type="beginsWith" dxfId="138" priority="140" operator="beginsWith" text="Intraspecific">
      <formula>LEFT(A42,LEN("Intraspecific"))="Intraspecific"</formula>
    </cfRule>
  </conditionalFormatting>
  <conditionalFormatting sqref="G42">
    <cfRule type="containsText" dxfId="137" priority="139" operator="containsText" text="SNP">
      <formula>NOT(ISERROR(SEARCH("SNP",G42)))</formula>
    </cfRule>
  </conditionalFormatting>
  <conditionalFormatting sqref="A41">
    <cfRule type="beginsWith" dxfId="136" priority="138" operator="beginsWith" text="Intraspecific">
      <formula>LEFT(A41,LEN("Intraspecific"))="Intraspecific"</formula>
    </cfRule>
  </conditionalFormatting>
  <conditionalFormatting sqref="G41">
    <cfRule type="containsText" dxfId="135" priority="137" operator="containsText" text="SNP">
      <formula>NOT(ISERROR(SEARCH("SNP",G41)))</formula>
    </cfRule>
  </conditionalFormatting>
  <conditionalFormatting sqref="A43">
    <cfRule type="beginsWith" dxfId="134" priority="136" operator="beginsWith" text="Intraspecific">
      <formula>LEFT(A43,LEN("Intraspecific"))="Intraspecific"</formula>
    </cfRule>
  </conditionalFormatting>
  <conditionalFormatting sqref="G43">
    <cfRule type="containsText" dxfId="133" priority="135" operator="containsText" text="SNP">
      <formula>NOT(ISERROR(SEARCH("SNP",G43)))</formula>
    </cfRule>
  </conditionalFormatting>
  <conditionalFormatting sqref="A45">
    <cfRule type="beginsWith" dxfId="132" priority="134" operator="beginsWith" text="Intraspecific">
      <formula>LEFT(A45,LEN("Intraspecific"))="Intraspecific"</formula>
    </cfRule>
  </conditionalFormatting>
  <conditionalFormatting sqref="G45">
    <cfRule type="containsText" dxfId="131" priority="133" operator="containsText" text="SNP">
      <formula>NOT(ISERROR(SEARCH("SNP",G45)))</formula>
    </cfRule>
  </conditionalFormatting>
  <conditionalFormatting sqref="A46">
    <cfRule type="beginsWith" dxfId="130" priority="132" operator="beginsWith" text="Intraspecific">
      <formula>LEFT(A46,LEN("Intraspecific"))="Intraspecific"</formula>
    </cfRule>
  </conditionalFormatting>
  <conditionalFormatting sqref="G46">
    <cfRule type="containsText" dxfId="129" priority="131" operator="containsText" text="SNP">
      <formula>NOT(ISERROR(SEARCH("SNP",G46)))</formula>
    </cfRule>
  </conditionalFormatting>
  <conditionalFormatting sqref="A48">
    <cfRule type="beginsWith" dxfId="128" priority="130" operator="beginsWith" text="Intraspecific">
      <formula>LEFT(A48,LEN("Intraspecific"))="Intraspecific"</formula>
    </cfRule>
  </conditionalFormatting>
  <conditionalFormatting sqref="G65">
    <cfRule type="containsText" dxfId="127" priority="107" operator="containsText" text="SNP">
      <formula>NOT(ISERROR(SEARCH("SNP",G65)))</formula>
    </cfRule>
  </conditionalFormatting>
  <conditionalFormatting sqref="A49">
    <cfRule type="beginsWith" dxfId="126" priority="128" operator="beginsWith" text="Intraspecific">
      <formula>LEFT(A49,LEN("Intraspecific"))="Intraspecific"</formula>
    </cfRule>
  </conditionalFormatting>
  <conditionalFormatting sqref="G49">
    <cfRule type="containsText" dxfId="125" priority="127" operator="containsText" text="SNP">
      <formula>NOT(ISERROR(SEARCH("SNP",G49)))</formula>
    </cfRule>
  </conditionalFormatting>
  <conditionalFormatting sqref="A50">
    <cfRule type="beginsWith" dxfId="124" priority="126" operator="beginsWith" text="Intraspecific">
      <formula>LEFT(A50,LEN("Intraspecific"))="Intraspecific"</formula>
    </cfRule>
  </conditionalFormatting>
  <conditionalFormatting sqref="G50">
    <cfRule type="containsText" dxfId="123" priority="125" operator="containsText" text="SNP">
      <formula>NOT(ISERROR(SEARCH("SNP",G50)))</formula>
    </cfRule>
  </conditionalFormatting>
  <conditionalFormatting sqref="A52">
    <cfRule type="beginsWith" dxfId="122" priority="124" operator="beginsWith" text="Intraspecific">
      <formula>LEFT(A52,LEN("Intraspecific"))="Intraspecific"</formula>
    </cfRule>
  </conditionalFormatting>
  <conditionalFormatting sqref="G52">
    <cfRule type="containsText" dxfId="121" priority="123" operator="containsText" text="SNP">
      <formula>NOT(ISERROR(SEARCH("SNP",G52)))</formula>
    </cfRule>
  </conditionalFormatting>
  <conditionalFormatting sqref="A53">
    <cfRule type="beginsWith" dxfId="120" priority="122" operator="beginsWith" text="Intraspecific">
      <formula>LEFT(A53,LEN("Intraspecific"))="Intraspecific"</formula>
    </cfRule>
  </conditionalFormatting>
  <conditionalFormatting sqref="G53">
    <cfRule type="containsText" dxfId="119" priority="121" operator="containsText" text="SNP">
      <formula>NOT(ISERROR(SEARCH("SNP",G53)))</formula>
    </cfRule>
  </conditionalFormatting>
  <conditionalFormatting sqref="A55">
    <cfRule type="beginsWith" dxfId="118" priority="120" operator="beginsWith" text="Intraspecific">
      <formula>LEFT(A55,LEN("Intraspecific"))="Intraspecific"</formula>
    </cfRule>
  </conditionalFormatting>
  <conditionalFormatting sqref="G55">
    <cfRule type="containsText" dxfId="117" priority="119" operator="containsText" text="SNP">
      <formula>NOT(ISERROR(SEARCH("SNP",G55)))</formula>
    </cfRule>
  </conditionalFormatting>
  <conditionalFormatting sqref="A56">
    <cfRule type="beginsWith" dxfId="116" priority="118" operator="beginsWith" text="Intraspecific">
      <formula>LEFT(A56,LEN("Intraspecific"))="Intraspecific"</formula>
    </cfRule>
  </conditionalFormatting>
  <conditionalFormatting sqref="G56">
    <cfRule type="containsText" dxfId="115" priority="117" operator="containsText" text="SNP">
      <formula>NOT(ISERROR(SEARCH("SNP",G56)))</formula>
    </cfRule>
  </conditionalFormatting>
  <conditionalFormatting sqref="A58">
    <cfRule type="beginsWith" dxfId="114" priority="116" operator="beginsWith" text="Intraspecific">
      <formula>LEFT(A58,LEN("Intraspecific"))="Intraspecific"</formula>
    </cfRule>
  </conditionalFormatting>
  <conditionalFormatting sqref="G58">
    <cfRule type="containsText" dxfId="113" priority="115" operator="containsText" text="SNP">
      <formula>NOT(ISERROR(SEARCH("SNP",G58)))</formula>
    </cfRule>
  </conditionalFormatting>
  <conditionalFormatting sqref="A60">
    <cfRule type="beginsWith" dxfId="112" priority="114" operator="beginsWith" text="Intraspecific">
      <formula>LEFT(A60,LEN("Intraspecific"))="Intraspecific"</formula>
    </cfRule>
  </conditionalFormatting>
  <conditionalFormatting sqref="G60">
    <cfRule type="containsText" dxfId="111" priority="113" operator="containsText" text="SNP">
      <formula>NOT(ISERROR(SEARCH("SNP",G60)))</formula>
    </cfRule>
  </conditionalFormatting>
  <conditionalFormatting sqref="A61">
    <cfRule type="beginsWith" dxfId="110" priority="112" operator="beginsWith" text="Intraspecific">
      <formula>LEFT(A61,LEN("Intraspecific"))="Intraspecific"</formula>
    </cfRule>
  </conditionalFormatting>
  <conditionalFormatting sqref="G61">
    <cfRule type="containsText" dxfId="109" priority="111" operator="containsText" text="SNP">
      <formula>NOT(ISERROR(SEARCH("SNP",G61)))</formula>
    </cfRule>
  </conditionalFormatting>
  <conditionalFormatting sqref="A64">
    <cfRule type="beginsWith" dxfId="108" priority="110" operator="beginsWith" text="Intraspecific">
      <formula>LEFT(A64,LEN("Intraspecific"))="Intraspecific"</formula>
    </cfRule>
  </conditionalFormatting>
  <conditionalFormatting sqref="G64">
    <cfRule type="containsText" dxfId="107" priority="109" operator="containsText" text="SNP">
      <formula>NOT(ISERROR(SEARCH("SNP",G64)))</formula>
    </cfRule>
  </conditionalFormatting>
  <conditionalFormatting sqref="A65">
    <cfRule type="beginsWith" dxfId="106" priority="108" operator="beginsWith" text="Intraspecific">
      <formula>LEFT(A65,LEN("Intraspecific"))="Intraspecific"</formula>
    </cfRule>
  </conditionalFormatting>
  <conditionalFormatting sqref="A67">
    <cfRule type="beginsWith" dxfId="105" priority="106" operator="beginsWith" text="Intraspecific">
      <formula>LEFT(A67,LEN("Intraspecific"))="Intraspecific"</formula>
    </cfRule>
  </conditionalFormatting>
  <conditionalFormatting sqref="G67">
    <cfRule type="containsText" dxfId="104" priority="105" operator="containsText" text="SNP">
      <formula>NOT(ISERROR(SEARCH("SNP",G67)))</formula>
    </cfRule>
  </conditionalFormatting>
  <conditionalFormatting sqref="A69">
    <cfRule type="beginsWith" dxfId="103" priority="104" operator="beginsWith" text="Intraspecific">
      <formula>LEFT(A69,LEN("Intraspecific"))="Intraspecific"</formula>
    </cfRule>
  </conditionalFormatting>
  <conditionalFormatting sqref="G69">
    <cfRule type="containsText" dxfId="102" priority="103" operator="containsText" text="SNP">
      <formula>NOT(ISERROR(SEARCH("SNP",G69)))</formula>
    </cfRule>
  </conditionalFormatting>
  <conditionalFormatting sqref="A71">
    <cfRule type="beginsWith" dxfId="101" priority="102" operator="beginsWith" text="Intraspecific">
      <formula>LEFT(A71,LEN("Intraspecific"))="Intraspecific"</formula>
    </cfRule>
  </conditionalFormatting>
  <conditionalFormatting sqref="G71">
    <cfRule type="containsText" dxfId="100" priority="101" operator="containsText" text="SNP">
      <formula>NOT(ISERROR(SEARCH("SNP",G71)))</formula>
    </cfRule>
  </conditionalFormatting>
  <conditionalFormatting sqref="A73">
    <cfRule type="beginsWith" dxfId="99" priority="100" operator="beginsWith" text="Intraspecific">
      <formula>LEFT(A73,LEN("Intraspecific"))="Intraspecific"</formula>
    </cfRule>
  </conditionalFormatting>
  <conditionalFormatting sqref="G73">
    <cfRule type="containsText" dxfId="98" priority="99" operator="containsText" text="SNP">
      <formula>NOT(ISERROR(SEARCH("SNP",G73)))</formula>
    </cfRule>
  </conditionalFormatting>
  <conditionalFormatting sqref="A74">
    <cfRule type="beginsWith" dxfId="97" priority="98" operator="beginsWith" text="Intraspecific">
      <formula>LEFT(A74,LEN("Intraspecific"))="Intraspecific"</formula>
    </cfRule>
  </conditionalFormatting>
  <conditionalFormatting sqref="G74">
    <cfRule type="containsText" dxfId="96" priority="97" operator="containsText" text="SNP">
      <formula>NOT(ISERROR(SEARCH("SNP",G74)))</formula>
    </cfRule>
  </conditionalFormatting>
  <conditionalFormatting sqref="A76">
    <cfRule type="beginsWith" dxfId="95" priority="96" operator="beginsWith" text="Intraspecific">
      <formula>LEFT(A76,LEN("Intraspecific"))="Intraspecific"</formula>
    </cfRule>
  </conditionalFormatting>
  <conditionalFormatting sqref="G76">
    <cfRule type="containsText" dxfId="94" priority="95" operator="containsText" text="SNP">
      <formula>NOT(ISERROR(SEARCH("SNP",G76)))</formula>
    </cfRule>
  </conditionalFormatting>
  <conditionalFormatting sqref="A77">
    <cfRule type="beginsWith" dxfId="93" priority="94" operator="beginsWith" text="Intraspecific">
      <formula>LEFT(A77,LEN("Intraspecific"))="Intraspecific"</formula>
    </cfRule>
  </conditionalFormatting>
  <conditionalFormatting sqref="G77">
    <cfRule type="containsText" dxfId="92" priority="93" operator="containsText" text="SNP">
      <formula>NOT(ISERROR(SEARCH("SNP",G77)))</formula>
    </cfRule>
  </conditionalFormatting>
  <conditionalFormatting sqref="A79">
    <cfRule type="beginsWith" dxfId="91" priority="92" operator="beginsWith" text="Intraspecific">
      <formula>LEFT(A79,LEN("Intraspecific"))="Intraspecific"</formula>
    </cfRule>
  </conditionalFormatting>
  <conditionalFormatting sqref="G79">
    <cfRule type="containsText" dxfId="90" priority="91" operator="containsText" text="SNP">
      <formula>NOT(ISERROR(SEARCH("SNP",G79)))</formula>
    </cfRule>
  </conditionalFormatting>
  <conditionalFormatting sqref="A80">
    <cfRule type="beginsWith" dxfId="89" priority="90" operator="beginsWith" text="Intraspecific">
      <formula>LEFT(A80,LEN("Intraspecific"))="Intraspecific"</formula>
    </cfRule>
  </conditionalFormatting>
  <conditionalFormatting sqref="G80">
    <cfRule type="containsText" dxfId="88" priority="89" operator="containsText" text="SNP">
      <formula>NOT(ISERROR(SEARCH("SNP",G80)))</formula>
    </cfRule>
  </conditionalFormatting>
  <conditionalFormatting sqref="A81">
    <cfRule type="beginsWith" dxfId="87" priority="88" operator="beginsWith" text="Intraspecific">
      <formula>LEFT(A81,LEN("Intraspecific"))="Intraspecific"</formula>
    </cfRule>
  </conditionalFormatting>
  <conditionalFormatting sqref="G81">
    <cfRule type="containsText" dxfId="86" priority="87" operator="containsText" text="SNP">
      <formula>NOT(ISERROR(SEARCH("SNP",G81)))</formula>
    </cfRule>
  </conditionalFormatting>
  <conditionalFormatting sqref="A82">
    <cfRule type="beginsWith" dxfId="85" priority="86" operator="beginsWith" text="Intraspecific">
      <formula>LEFT(A82,LEN("Intraspecific"))="Intraspecific"</formula>
    </cfRule>
  </conditionalFormatting>
  <conditionalFormatting sqref="G82">
    <cfRule type="containsText" dxfId="84" priority="85" operator="containsText" text="SNP">
      <formula>NOT(ISERROR(SEARCH("SNP",G82)))</formula>
    </cfRule>
  </conditionalFormatting>
  <conditionalFormatting sqref="A83">
    <cfRule type="beginsWith" dxfId="83" priority="82" operator="beginsWith" text="Intraspecific">
      <formula>LEFT(A83,LEN("Intraspecific"))="Intraspecific"</formula>
    </cfRule>
  </conditionalFormatting>
  <conditionalFormatting sqref="G83">
    <cfRule type="containsText" dxfId="82" priority="81" operator="containsText" text="SNP">
      <formula>NOT(ISERROR(SEARCH("SNP",G83)))</formula>
    </cfRule>
  </conditionalFormatting>
  <conditionalFormatting sqref="A85">
    <cfRule type="beginsWith" dxfId="81" priority="80" operator="beginsWith" text="Intraspecific">
      <formula>LEFT(A85,LEN("Intraspecific"))="Intraspecific"</formula>
    </cfRule>
  </conditionalFormatting>
  <conditionalFormatting sqref="G85">
    <cfRule type="containsText" dxfId="80" priority="79" operator="containsText" text="SNP">
      <formula>NOT(ISERROR(SEARCH("SNP",G85)))</formula>
    </cfRule>
  </conditionalFormatting>
  <conditionalFormatting sqref="A86">
    <cfRule type="beginsWith" dxfId="79" priority="78" operator="beginsWith" text="Intraspecific">
      <formula>LEFT(A86,LEN("Intraspecific"))="Intraspecific"</formula>
    </cfRule>
  </conditionalFormatting>
  <conditionalFormatting sqref="G86">
    <cfRule type="containsText" dxfId="78" priority="77" operator="containsText" text="SNP">
      <formula>NOT(ISERROR(SEARCH("SNP",G86)))</formula>
    </cfRule>
  </conditionalFormatting>
  <conditionalFormatting sqref="A87">
    <cfRule type="beginsWith" dxfId="77" priority="76" operator="beginsWith" text="Intraspecific">
      <formula>LEFT(A87,LEN("Intraspecific"))="Intraspecific"</formula>
    </cfRule>
  </conditionalFormatting>
  <conditionalFormatting sqref="G87">
    <cfRule type="containsText" dxfId="76" priority="75" operator="containsText" text="SNP">
      <formula>NOT(ISERROR(SEARCH("SNP",G87)))</formula>
    </cfRule>
  </conditionalFormatting>
  <conditionalFormatting sqref="A88">
    <cfRule type="beginsWith" dxfId="75" priority="74" operator="beginsWith" text="Intraspecific">
      <formula>LEFT(A88,LEN("Intraspecific"))="Intraspecific"</formula>
    </cfRule>
  </conditionalFormatting>
  <conditionalFormatting sqref="G88">
    <cfRule type="containsText" dxfId="74" priority="73" operator="containsText" text="SNP">
      <formula>NOT(ISERROR(SEARCH("SNP",G88)))</formula>
    </cfRule>
  </conditionalFormatting>
  <conditionalFormatting sqref="A89">
    <cfRule type="beginsWith" dxfId="73" priority="72" operator="beginsWith" text="Intraspecific">
      <formula>LEFT(A89,LEN("Intraspecific"))="Intraspecific"</formula>
    </cfRule>
  </conditionalFormatting>
  <conditionalFormatting sqref="G89">
    <cfRule type="containsText" dxfId="72" priority="71" operator="containsText" text="SNP">
      <formula>NOT(ISERROR(SEARCH("SNP",G89)))</formula>
    </cfRule>
  </conditionalFormatting>
  <conditionalFormatting sqref="A91">
    <cfRule type="beginsWith" dxfId="71" priority="70" operator="beginsWith" text="Intraspecific">
      <formula>LEFT(A91,LEN("Intraspecific"))="Intraspecific"</formula>
    </cfRule>
  </conditionalFormatting>
  <conditionalFormatting sqref="G91">
    <cfRule type="containsText" dxfId="70" priority="69" operator="containsText" text="SNP">
      <formula>NOT(ISERROR(SEARCH("SNP",G91)))</formula>
    </cfRule>
  </conditionalFormatting>
  <conditionalFormatting sqref="A93">
    <cfRule type="beginsWith" dxfId="69" priority="68" operator="beginsWith" text="Intraspecific">
      <formula>LEFT(A93,LEN("Intraspecific"))="Intraspecific"</formula>
    </cfRule>
  </conditionalFormatting>
  <conditionalFormatting sqref="G93">
    <cfRule type="containsText" dxfId="68" priority="67" operator="containsText" text="SNP">
      <formula>NOT(ISERROR(SEARCH("SNP",G93)))</formula>
    </cfRule>
  </conditionalFormatting>
  <conditionalFormatting sqref="A94">
    <cfRule type="beginsWith" dxfId="67" priority="66" operator="beginsWith" text="Intraspecific">
      <formula>LEFT(A94,LEN("Intraspecific"))="Intraspecific"</formula>
    </cfRule>
  </conditionalFormatting>
  <conditionalFormatting sqref="G94">
    <cfRule type="containsText" dxfId="66" priority="65" operator="containsText" text="SNP">
      <formula>NOT(ISERROR(SEARCH("SNP",G94)))</formula>
    </cfRule>
  </conditionalFormatting>
  <conditionalFormatting sqref="A95">
    <cfRule type="beginsWith" dxfId="65" priority="64" operator="beginsWith" text="Intraspecific">
      <formula>LEFT(A95,LEN("Intraspecific"))="Intraspecific"</formula>
    </cfRule>
  </conditionalFormatting>
  <conditionalFormatting sqref="G95">
    <cfRule type="containsText" dxfId="64" priority="63" operator="containsText" text="SNP">
      <formula>NOT(ISERROR(SEARCH("SNP",G95)))</formula>
    </cfRule>
  </conditionalFormatting>
  <conditionalFormatting sqref="A97">
    <cfRule type="beginsWith" dxfId="63" priority="62" operator="beginsWith" text="Intraspecific">
      <formula>LEFT(A97,LEN("Intraspecific"))="Intraspecific"</formula>
    </cfRule>
  </conditionalFormatting>
  <conditionalFormatting sqref="G97">
    <cfRule type="containsText" dxfId="62" priority="61" operator="containsText" text="SNP">
      <formula>NOT(ISERROR(SEARCH("SNP",G97)))</formula>
    </cfRule>
  </conditionalFormatting>
  <conditionalFormatting sqref="A98">
    <cfRule type="beginsWith" dxfId="61" priority="60" operator="beginsWith" text="Intraspecific">
      <formula>LEFT(A98,LEN("Intraspecific"))="Intraspecific"</formula>
    </cfRule>
  </conditionalFormatting>
  <conditionalFormatting sqref="G98">
    <cfRule type="containsText" dxfId="60" priority="59" operator="containsText" text="SNP">
      <formula>NOT(ISERROR(SEARCH("SNP",G98)))</formula>
    </cfRule>
  </conditionalFormatting>
  <conditionalFormatting sqref="A100">
    <cfRule type="beginsWith" dxfId="59" priority="58" operator="beginsWith" text="Intraspecific">
      <formula>LEFT(A100,LEN("Intraspecific"))="Intraspecific"</formula>
    </cfRule>
  </conditionalFormatting>
  <conditionalFormatting sqref="G100">
    <cfRule type="containsText" dxfId="58" priority="57" operator="containsText" text="SNP">
      <formula>NOT(ISERROR(SEARCH("SNP",G100)))</formula>
    </cfRule>
  </conditionalFormatting>
  <conditionalFormatting sqref="A102">
    <cfRule type="beginsWith" dxfId="57" priority="56" operator="beginsWith" text="Intraspecific">
      <formula>LEFT(A102,LEN("Intraspecific"))="Intraspecific"</formula>
    </cfRule>
  </conditionalFormatting>
  <conditionalFormatting sqref="G102">
    <cfRule type="containsText" dxfId="56" priority="55" operator="containsText" text="SNP">
      <formula>NOT(ISERROR(SEARCH("SNP",G102)))</formula>
    </cfRule>
  </conditionalFormatting>
  <conditionalFormatting sqref="A104">
    <cfRule type="beginsWith" dxfId="55" priority="54" operator="beginsWith" text="Intraspecific">
      <formula>LEFT(A104,LEN("Intraspecific"))="Intraspecific"</formula>
    </cfRule>
  </conditionalFormatting>
  <conditionalFormatting sqref="G104">
    <cfRule type="containsText" dxfId="54" priority="53" operator="containsText" text="SNP">
      <formula>NOT(ISERROR(SEARCH("SNP",G104)))</formula>
    </cfRule>
  </conditionalFormatting>
  <conditionalFormatting sqref="A105">
    <cfRule type="beginsWith" dxfId="53" priority="52" operator="beginsWith" text="Intraspecific">
      <formula>LEFT(A105,LEN("Intraspecific"))="Intraspecific"</formula>
    </cfRule>
  </conditionalFormatting>
  <conditionalFormatting sqref="G105">
    <cfRule type="containsText" dxfId="52" priority="51" operator="containsText" text="SNP">
      <formula>NOT(ISERROR(SEARCH("SNP",G105)))</formula>
    </cfRule>
  </conditionalFormatting>
  <conditionalFormatting sqref="A107">
    <cfRule type="beginsWith" dxfId="51" priority="50" operator="beginsWith" text="Intraspecific">
      <formula>LEFT(A107,LEN("Intraspecific"))="Intraspecific"</formula>
    </cfRule>
  </conditionalFormatting>
  <conditionalFormatting sqref="G107">
    <cfRule type="containsText" dxfId="50" priority="49" operator="containsText" text="SNP">
      <formula>NOT(ISERROR(SEARCH("SNP",G107)))</formula>
    </cfRule>
  </conditionalFormatting>
  <conditionalFormatting sqref="A108">
    <cfRule type="beginsWith" dxfId="49" priority="48" operator="beginsWith" text="Intraspecific">
      <formula>LEFT(A108,LEN("Intraspecific"))="Intraspecific"</formula>
    </cfRule>
  </conditionalFormatting>
  <conditionalFormatting sqref="G108">
    <cfRule type="containsText" dxfId="48" priority="47" operator="containsText" text="SNP">
      <formula>NOT(ISERROR(SEARCH("SNP",G108)))</formula>
    </cfRule>
  </conditionalFormatting>
  <conditionalFormatting sqref="A109">
    <cfRule type="beginsWith" dxfId="47" priority="46" operator="beginsWith" text="Intraspecific">
      <formula>LEFT(A109,LEN("Intraspecific"))="Intraspecific"</formula>
    </cfRule>
  </conditionalFormatting>
  <conditionalFormatting sqref="G109">
    <cfRule type="containsText" dxfId="46" priority="45" operator="containsText" text="SNP">
      <formula>NOT(ISERROR(SEARCH("SNP",G109)))</formula>
    </cfRule>
  </conditionalFormatting>
  <conditionalFormatting sqref="A110">
    <cfRule type="beginsWith" dxfId="45" priority="44" operator="beginsWith" text="Intraspecific">
      <formula>LEFT(A110,LEN("Intraspecific"))="Intraspecific"</formula>
    </cfRule>
  </conditionalFormatting>
  <conditionalFormatting sqref="G110">
    <cfRule type="containsText" dxfId="44" priority="43" operator="containsText" text="SNP">
      <formula>NOT(ISERROR(SEARCH("SNP",G110)))</formula>
    </cfRule>
  </conditionalFormatting>
  <conditionalFormatting sqref="A111">
    <cfRule type="beginsWith" dxfId="43" priority="42" operator="beginsWith" text="Intraspecific">
      <formula>LEFT(A111,LEN("Intraspecific"))="Intraspecific"</formula>
    </cfRule>
  </conditionalFormatting>
  <conditionalFormatting sqref="G111">
    <cfRule type="containsText" dxfId="42" priority="41" operator="containsText" text="SNP">
      <formula>NOT(ISERROR(SEARCH("SNP",G111)))</formula>
    </cfRule>
  </conditionalFormatting>
  <conditionalFormatting sqref="A113">
    <cfRule type="beginsWith" dxfId="41" priority="40" operator="beginsWith" text="Intraspecific">
      <formula>LEFT(A113,LEN("Intraspecific"))="Intraspecific"</formula>
    </cfRule>
  </conditionalFormatting>
  <conditionalFormatting sqref="G113">
    <cfRule type="containsText" dxfId="40" priority="39" operator="containsText" text="SNP">
      <formula>NOT(ISERROR(SEARCH("SNP",G113)))</formula>
    </cfRule>
  </conditionalFormatting>
  <conditionalFormatting sqref="A114">
    <cfRule type="beginsWith" dxfId="39" priority="38" operator="beginsWith" text="Intraspecific">
      <formula>LEFT(A114,LEN("Intraspecific"))="Intraspecific"</formula>
    </cfRule>
  </conditionalFormatting>
  <conditionalFormatting sqref="G114">
    <cfRule type="containsText" dxfId="38" priority="37" operator="containsText" text="SNP">
      <formula>NOT(ISERROR(SEARCH("SNP",G114)))</formula>
    </cfRule>
  </conditionalFormatting>
  <conditionalFormatting sqref="A115">
    <cfRule type="beginsWith" dxfId="37" priority="36" operator="beginsWith" text="Intraspecific">
      <formula>LEFT(A115,LEN("Intraspecific"))="Intraspecific"</formula>
    </cfRule>
  </conditionalFormatting>
  <conditionalFormatting sqref="G115">
    <cfRule type="containsText" dxfId="36" priority="35" operator="containsText" text="SNP">
      <formula>NOT(ISERROR(SEARCH("SNP",G115)))</formula>
    </cfRule>
  </conditionalFormatting>
  <conditionalFormatting sqref="A116">
    <cfRule type="beginsWith" dxfId="35" priority="34" operator="beginsWith" text="Intraspecific">
      <formula>LEFT(A116,LEN("Intraspecific"))="Intraspecific"</formula>
    </cfRule>
  </conditionalFormatting>
  <conditionalFormatting sqref="G116">
    <cfRule type="containsText" dxfId="34" priority="33" operator="containsText" text="SNP">
      <formula>NOT(ISERROR(SEARCH("SNP",G116)))</formula>
    </cfRule>
  </conditionalFormatting>
  <conditionalFormatting sqref="A118">
    <cfRule type="beginsWith" dxfId="33" priority="32" operator="beginsWith" text="Intraspecific">
      <formula>LEFT(A118,LEN("Intraspecific"))="Intraspecific"</formula>
    </cfRule>
  </conditionalFormatting>
  <conditionalFormatting sqref="G118">
    <cfRule type="containsText" dxfId="32" priority="31" operator="containsText" text="SNP">
      <formula>NOT(ISERROR(SEARCH("SNP",G118)))</formula>
    </cfRule>
  </conditionalFormatting>
  <conditionalFormatting sqref="A119">
    <cfRule type="beginsWith" dxfId="31" priority="30" operator="beginsWith" text="Intraspecific">
      <formula>LEFT(A119,LEN("Intraspecific"))="Intraspecific"</formula>
    </cfRule>
  </conditionalFormatting>
  <conditionalFormatting sqref="G119">
    <cfRule type="containsText" dxfId="30" priority="29" operator="containsText" text="SNP">
      <formula>NOT(ISERROR(SEARCH("SNP",G119)))</formula>
    </cfRule>
  </conditionalFormatting>
  <conditionalFormatting sqref="A121">
    <cfRule type="beginsWith" dxfId="29" priority="28" operator="beginsWith" text="Intraspecific">
      <formula>LEFT(A121,LEN("Intraspecific"))="Intraspecific"</formula>
    </cfRule>
  </conditionalFormatting>
  <conditionalFormatting sqref="G121">
    <cfRule type="containsText" dxfId="28" priority="27" operator="containsText" text="SNP">
      <formula>NOT(ISERROR(SEARCH("SNP",G121)))</formula>
    </cfRule>
  </conditionalFormatting>
  <conditionalFormatting sqref="A122">
    <cfRule type="beginsWith" dxfId="27" priority="26" operator="beginsWith" text="Intraspecific">
      <formula>LEFT(A122,LEN("Intraspecific"))="Intraspecific"</formula>
    </cfRule>
  </conditionalFormatting>
  <conditionalFormatting sqref="G122">
    <cfRule type="containsText" dxfId="26" priority="25" operator="containsText" text="SNP">
      <formula>NOT(ISERROR(SEARCH("SNP",G122)))</formula>
    </cfRule>
  </conditionalFormatting>
  <conditionalFormatting sqref="A124">
    <cfRule type="beginsWith" dxfId="25" priority="24" operator="beginsWith" text="Intraspecific">
      <formula>LEFT(A124,LEN("Intraspecific"))="Intraspecific"</formula>
    </cfRule>
  </conditionalFormatting>
  <conditionalFormatting sqref="G124">
    <cfRule type="containsText" dxfId="24" priority="23" operator="containsText" text="SNP">
      <formula>NOT(ISERROR(SEARCH("SNP",G124)))</formula>
    </cfRule>
  </conditionalFormatting>
  <conditionalFormatting sqref="A126">
    <cfRule type="beginsWith" dxfId="23" priority="22" operator="beginsWith" text="Intraspecific">
      <formula>LEFT(A126,LEN("Intraspecific"))="Intraspecific"</formula>
    </cfRule>
  </conditionalFormatting>
  <conditionalFormatting sqref="G126">
    <cfRule type="containsText" dxfId="22" priority="21" operator="containsText" text="SNP">
      <formula>NOT(ISERROR(SEARCH("SNP",G126)))</formula>
    </cfRule>
  </conditionalFormatting>
  <conditionalFormatting sqref="A127">
    <cfRule type="beginsWith" dxfId="21" priority="20" operator="beginsWith" text="Intraspecific">
      <formula>LEFT(A127,LEN("Intraspecific"))="Intraspecific"</formula>
    </cfRule>
  </conditionalFormatting>
  <conditionalFormatting sqref="G127">
    <cfRule type="containsText" dxfId="20" priority="19" operator="containsText" text="SNP">
      <formula>NOT(ISERROR(SEARCH("SNP",G127)))</formula>
    </cfRule>
  </conditionalFormatting>
  <conditionalFormatting sqref="A129">
    <cfRule type="beginsWith" dxfId="19" priority="18" operator="beginsWith" text="Intraspecific">
      <formula>LEFT(A129,LEN("Intraspecific"))="Intraspecific"</formula>
    </cfRule>
  </conditionalFormatting>
  <conditionalFormatting sqref="G129">
    <cfRule type="containsText" dxfId="18" priority="17" operator="containsText" text="SNP">
      <formula>NOT(ISERROR(SEARCH("SNP",G129)))</formula>
    </cfRule>
  </conditionalFormatting>
  <conditionalFormatting sqref="A130">
    <cfRule type="beginsWith" dxfId="17" priority="16" operator="beginsWith" text="Intraspecific">
      <formula>LEFT(A130,LEN("Intraspecific"))="Intraspecific"</formula>
    </cfRule>
  </conditionalFormatting>
  <conditionalFormatting sqref="G130">
    <cfRule type="containsText" dxfId="16" priority="15" operator="containsText" text="SNP">
      <formula>NOT(ISERROR(SEARCH("SNP",G130)))</formula>
    </cfRule>
  </conditionalFormatting>
  <conditionalFormatting sqref="A132">
    <cfRule type="beginsWith" dxfId="15" priority="14" operator="beginsWith" text="Intraspecific">
      <formula>LEFT(A132,LEN("Intraspecific"))="Intraspecific"</formula>
    </cfRule>
  </conditionalFormatting>
  <conditionalFormatting sqref="G132">
    <cfRule type="containsText" dxfId="14" priority="13" operator="containsText" text="SNP">
      <formula>NOT(ISERROR(SEARCH("SNP",G132)))</formula>
    </cfRule>
  </conditionalFormatting>
  <conditionalFormatting sqref="A134">
    <cfRule type="beginsWith" dxfId="13" priority="12" operator="beginsWith" text="Intraspecific">
      <formula>LEFT(A134,LEN("Intraspecific"))="Intraspecific"</formula>
    </cfRule>
  </conditionalFormatting>
  <conditionalFormatting sqref="G134">
    <cfRule type="containsText" dxfId="12" priority="11" operator="containsText" text="SNP">
      <formula>NOT(ISERROR(SEARCH("SNP",G134)))</formula>
    </cfRule>
  </conditionalFormatting>
  <conditionalFormatting sqref="A135">
    <cfRule type="beginsWith" dxfId="11" priority="10" operator="beginsWith" text="Intraspecific">
      <formula>LEFT(A135,LEN("Intraspecific"))="Intraspecific"</formula>
    </cfRule>
  </conditionalFormatting>
  <conditionalFormatting sqref="G135">
    <cfRule type="containsText" dxfId="10" priority="9" operator="containsText" text="SNP">
      <formula>NOT(ISERROR(SEARCH("SNP",G135)))</formula>
    </cfRule>
  </conditionalFormatting>
  <conditionalFormatting sqref="A136">
    <cfRule type="beginsWith" dxfId="9" priority="8" operator="beginsWith" text="Intraspecific">
      <formula>LEFT(A136,LEN("Intraspecific"))="Intraspecific"</formula>
    </cfRule>
  </conditionalFormatting>
  <conditionalFormatting sqref="G136">
    <cfRule type="containsText" dxfId="8" priority="7" operator="containsText" text="SNP">
      <formula>NOT(ISERROR(SEARCH("SNP",G136)))</formula>
    </cfRule>
  </conditionalFormatting>
  <conditionalFormatting sqref="A138">
    <cfRule type="beginsWith" dxfId="7" priority="6" operator="beginsWith" text="Intraspecific">
      <formula>LEFT(A138,LEN("Intraspecific"))="Intraspecific"</formula>
    </cfRule>
  </conditionalFormatting>
  <conditionalFormatting sqref="G138">
    <cfRule type="containsText" dxfId="6" priority="5" operator="containsText" text="SNP">
      <formula>NOT(ISERROR(SEARCH("SNP",G138)))</formula>
    </cfRule>
  </conditionalFormatting>
  <conditionalFormatting sqref="A140">
    <cfRule type="beginsWith" dxfId="5" priority="4" operator="beginsWith" text="Intraspecific">
      <formula>LEFT(A140,LEN("Intraspecific"))="Intraspecific"</formula>
    </cfRule>
  </conditionalFormatting>
  <conditionalFormatting sqref="G140">
    <cfRule type="containsText" dxfId="4" priority="3" operator="containsText" text="SNP">
      <formula>NOT(ISERROR(SEARCH("SNP",G140)))</formula>
    </cfRule>
  </conditionalFormatting>
  <conditionalFormatting sqref="A142">
    <cfRule type="beginsWith" dxfId="3" priority="2" operator="beginsWith" text="Intraspecific">
      <formula>LEFT(A142,LEN("Intraspecific"))="Intraspecific"</formula>
    </cfRule>
  </conditionalFormatting>
  <conditionalFormatting sqref="G142">
    <cfRule type="containsText" dxfId="2" priority="1" operator="containsText" text="SNP">
      <formula>NOT(ISERROR(SEARCH("SNP",G142)))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3634-C40E-2648-ADCD-57E993FB485B}">
  <dimension ref="A2:T80"/>
  <sheetViews>
    <sheetView topLeftCell="A38" zoomScale="75" workbookViewId="0">
      <selection activeCell="L19" sqref="L19"/>
    </sheetView>
  </sheetViews>
  <sheetFormatPr baseColWidth="10" defaultRowHeight="16"/>
  <cols>
    <col min="2" max="2" width="9.1640625" customWidth="1"/>
    <col min="3" max="3" width="9" customWidth="1"/>
    <col min="4" max="4" width="13.33203125" customWidth="1"/>
    <col min="5" max="5" width="14.1640625" customWidth="1"/>
    <col min="6" max="6" width="13.1640625" customWidth="1"/>
    <col min="7" max="7" width="12.83203125" customWidth="1"/>
    <col min="8" max="8" width="10.33203125" customWidth="1"/>
    <col min="9" max="9" width="13" customWidth="1"/>
    <col min="10" max="10" width="13.6640625" customWidth="1"/>
    <col min="11" max="11" width="3.1640625" bestFit="1" customWidth="1"/>
    <col min="15" max="15" width="6.6640625" customWidth="1"/>
    <col min="16" max="16" width="7.6640625" customWidth="1"/>
    <col min="18" max="18" width="21.1640625" customWidth="1"/>
    <col min="19" max="19" width="13" customWidth="1"/>
    <col min="20" max="20" width="12" style="47" customWidth="1"/>
    <col min="22" max="22" width="13.1640625" customWidth="1"/>
    <col min="23" max="23" width="14.1640625" customWidth="1"/>
  </cols>
  <sheetData>
    <row r="2" spans="1:10" ht="21">
      <c r="A2" s="54" t="s">
        <v>771</v>
      </c>
    </row>
    <row r="3" spans="1:10">
      <c r="A3" t="s">
        <v>851</v>
      </c>
    </row>
    <row r="4" spans="1:10">
      <c r="A4" t="s">
        <v>852</v>
      </c>
    </row>
    <row r="5" spans="1:10">
      <c r="A5" t="s">
        <v>853</v>
      </c>
    </row>
    <row r="6" spans="1:10">
      <c r="A6" t="s">
        <v>854</v>
      </c>
    </row>
    <row r="7" spans="1:10">
      <c r="A7" t="s">
        <v>855</v>
      </c>
    </row>
    <row r="8" spans="1:10">
      <c r="A8" s="16" t="s">
        <v>772</v>
      </c>
      <c r="H8" s="17"/>
    </row>
    <row r="9" spans="1:10">
      <c r="H9" s="17"/>
    </row>
    <row r="10" spans="1:10" ht="34">
      <c r="A10" s="52" t="s">
        <v>100</v>
      </c>
      <c r="B10" s="52" t="s">
        <v>762</v>
      </c>
      <c r="C10" s="52" t="s">
        <v>761</v>
      </c>
      <c r="D10" s="52" t="s">
        <v>760</v>
      </c>
      <c r="E10" s="52" t="s">
        <v>763</v>
      </c>
      <c r="F10" s="52" t="s">
        <v>766</v>
      </c>
      <c r="G10" s="53" t="s">
        <v>767</v>
      </c>
      <c r="H10" s="52" t="s">
        <v>770</v>
      </c>
      <c r="I10" s="52" t="s">
        <v>765</v>
      </c>
      <c r="J10" s="52" t="s">
        <v>764</v>
      </c>
    </row>
    <row r="11" spans="1:10">
      <c r="A11" s="16" t="s">
        <v>632</v>
      </c>
      <c r="B11" s="37" t="s">
        <v>633</v>
      </c>
      <c r="C11" s="37" t="s">
        <v>150</v>
      </c>
      <c r="D11" s="37" t="s">
        <v>634</v>
      </c>
      <c r="E11" s="37" t="s">
        <v>635</v>
      </c>
      <c r="F11" s="37" t="s">
        <v>636</v>
      </c>
      <c r="G11" s="48">
        <v>1.8</v>
      </c>
      <c r="H11" s="37">
        <v>89.093999999999994</v>
      </c>
      <c r="I11" s="37">
        <v>8.76</v>
      </c>
      <c r="J11" s="37" t="s">
        <v>637</v>
      </c>
    </row>
    <row r="12" spans="1:10">
      <c r="A12" s="16" t="s">
        <v>638</v>
      </c>
      <c r="B12" s="37" t="s">
        <v>639</v>
      </c>
      <c r="C12" s="37" t="s">
        <v>640</v>
      </c>
      <c r="D12" s="37" t="s">
        <v>641</v>
      </c>
      <c r="E12" s="37" t="s">
        <v>642</v>
      </c>
      <c r="F12" s="37" t="s">
        <v>643</v>
      </c>
      <c r="G12" s="48" t="s">
        <v>644</v>
      </c>
      <c r="H12" s="37">
        <v>174.203</v>
      </c>
      <c r="I12" s="37">
        <v>5.78</v>
      </c>
      <c r="J12" s="16" t="s">
        <v>777</v>
      </c>
    </row>
    <row r="13" spans="1:10">
      <c r="A13" s="16" t="s">
        <v>645</v>
      </c>
      <c r="B13" s="37" t="s">
        <v>646</v>
      </c>
      <c r="C13" s="37" t="s">
        <v>647</v>
      </c>
      <c r="D13" s="37" t="s">
        <v>648</v>
      </c>
      <c r="E13" s="37" t="s">
        <v>649</v>
      </c>
      <c r="F13" s="37" t="s">
        <v>636</v>
      </c>
      <c r="G13" s="48" t="s">
        <v>650</v>
      </c>
      <c r="H13" s="37">
        <v>132.119</v>
      </c>
      <c r="I13" s="37">
        <v>3.93</v>
      </c>
      <c r="J13" s="37" t="s">
        <v>651</v>
      </c>
    </row>
    <row r="14" spans="1:10">
      <c r="A14" s="16" t="s">
        <v>652</v>
      </c>
      <c r="B14" s="37" t="s">
        <v>653</v>
      </c>
      <c r="C14" s="37" t="s">
        <v>654</v>
      </c>
      <c r="D14" s="37" t="s">
        <v>655</v>
      </c>
      <c r="E14" s="16" t="s">
        <v>656</v>
      </c>
      <c r="F14" s="37" t="s">
        <v>657</v>
      </c>
      <c r="G14" s="48" t="s">
        <v>650</v>
      </c>
      <c r="H14" s="37">
        <v>133.10400000000001</v>
      </c>
      <c r="I14" s="37">
        <v>5.49</v>
      </c>
      <c r="J14" s="37" t="s">
        <v>658</v>
      </c>
    </row>
    <row r="15" spans="1:10">
      <c r="A15" s="16" t="s">
        <v>659</v>
      </c>
      <c r="B15" s="37" t="s">
        <v>660</v>
      </c>
      <c r="C15" s="37" t="s">
        <v>163</v>
      </c>
      <c r="D15" s="37" t="s">
        <v>661</v>
      </c>
      <c r="E15" s="37" t="s">
        <v>662</v>
      </c>
      <c r="F15" s="37" t="s">
        <v>636</v>
      </c>
      <c r="G15" s="48">
        <v>2.5</v>
      </c>
      <c r="H15" s="37">
        <v>121.154</v>
      </c>
      <c r="I15" s="37">
        <v>1.38</v>
      </c>
      <c r="J15" s="37" t="s">
        <v>663</v>
      </c>
    </row>
    <row r="16" spans="1:10">
      <c r="A16" s="16" t="s">
        <v>664</v>
      </c>
      <c r="B16" s="37" t="s">
        <v>665</v>
      </c>
      <c r="C16" s="37" t="s">
        <v>666</v>
      </c>
      <c r="D16" s="37" t="s">
        <v>648</v>
      </c>
      <c r="E16" s="37" t="s">
        <v>649</v>
      </c>
      <c r="F16" s="37" t="s">
        <v>636</v>
      </c>
      <c r="G16" s="48" t="s">
        <v>650</v>
      </c>
      <c r="H16" s="37">
        <v>146.14599999999999</v>
      </c>
      <c r="I16" s="37">
        <v>3.9</v>
      </c>
      <c r="J16" s="37" t="s">
        <v>667</v>
      </c>
    </row>
    <row r="17" spans="1:10">
      <c r="A17" s="16" t="s">
        <v>668</v>
      </c>
      <c r="B17" s="37" t="s">
        <v>669</v>
      </c>
      <c r="C17" s="37" t="s">
        <v>670</v>
      </c>
      <c r="D17" s="37" t="s">
        <v>655</v>
      </c>
      <c r="E17" s="37" t="s">
        <v>656</v>
      </c>
      <c r="F17" s="37" t="s">
        <v>657</v>
      </c>
      <c r="G17" s="48" t="s">
        <v>650</v>
      </c>
      <c r="H17" s="37">
        <v>147.131</v>
      </c>
      <c r="I17" s="37">
        <v>6.32</v>
      </c>
      <c r="J17" s="37" t="s">
        <v>671</v>
      </c>
    </row>
    <row r="18" spans="1:10">
      <c r="A18" s="16" t="s">
        <v>672</v>
      </c>
      <c r="B18" s="37" t="s">
        <v>673</v>
      </c>
      <c r="C18" s="37" t="s">
        <v>164</v>
      </c>
      <c r="D18" s="37" t="s">
        <v>634</v>
      </c>
      <c r="E18" s="37" t="s">
        <v>635</v>
      </c>
      <c r="F18" s="37" t="s">
        <v>636</v>
      </c>
      <c r="G18" s="48" t="s">
        <v>674</v>
      </c>
      <c r="H18" s="37">
        <v>75.066999999999993</v>
      </c>
      <c r="I18" s="37">
        <v>7.03</v>
      </c>
      <c r="J18" s="37" t="s">
        <v>675</v>
      </c>
    </row>
    <row r="19" spans="1:10">
      <c r="A19" s="104" t="s">
        <v>676</v>
      </c>
      <c r="B19" s="103" t="s">
        <v>677</v>
      </c>
      <c r="C19" s="103" t="s">
        <v>678</v>
      </c>
      <c r="D19" s="103" t="s">
        <v>679</v>
      </c>
      <c r="E19" s="105" t="s">
        <v>680</v>
      </c>
      <c r="F19" s="51" t="s">
        <v>768</v>
      </c>
      <c r="G19" s="102" t="s">
        <v>681</v>
      </c>
      <c r="H19" s="102">
        <v>155.15600000000001</v>
      </c>
      <c r="I19" s="103">
        <v>2.2599999999999998</v>
      </c>
      <c r="J19" s="103" t="s">
        <v>682</v>
      </c>
    </row>
    <row r="20" spans="1:10">
      <c r="A20" s="104"/>
      <c r="B20" s="103"/>
      <c r="C20" s="103"/>
      <c r="D20" s="103"/>
      <c r="E20" s="105"/>
      <c r="F20" s="51" t="s">
        <v>769</v>
      </c>
      <c r="G20" s="102"/>
      <c r="H20" s="102"/>
      <c r="I20" s="103"/>
      <c r="J20" s="103"/>
    </row>
    <row r="21" spans="1:10">
      <c r="A21" s="16" t="s">
        <v>683</v>
      </c>
      <c r="B21" s="37" t="s">
        <v>684</v>
      </c>
      <c r="C21" s="37" t="s">
        <v>685</v>
      </c>
      <c r="D21" s="37" t="s">
        <v>634</v>
      </c>
      <c r="E21" s="37" t="s">
        <v>635</v>
      </c>
      <c r="F21" s="37" t="s">
        <v>636</v>
      </c>
      <c r="G21" s="48">
        <v>4.5</v>
      </c>
      <c r="H21" s="37">
        <v>131.17500000000001</v>
      </c>
      <c r="I21" s="37">
        <v>5.49</v>
      </c>
      <c r="J21" s="37" t="s">
        <v>686</v>
      </c>
    </row>
    <row r="22" spans="1:10">
      <c r="A22" s="16" t="s">
        <v>687</v>
      </c>
      <c r="B22" s="37" t="s">
        <v>688</v>
      </c>
      <c r="C22" s="37" t="s">
        <v>689</v>
      </c>
      <c r="D22" s="37" t="s">
        <v>634</v>
      </c>
      <c r="E22" s="37" t="s">
        <v>635</v>
      </c>
      <c r="F22" s="37" t="s">
        <v>636</v>
      </c>
      <c r="G22" s="48">
        <v>3.8</v>
      </c>
      <c r="H22" s="37">
        <v>131.17500000000001</v>
      </c>
      <c r="I22" s="37">
        <v>9.68</v>
      </c>
      <c r="J22" s="16" t="s">
        <v>778</v>
      </c>
    </row>
    <row r="23" spans="1:10">
      <c r="A23" s="16" t="s">
        <v>690</v>
      </c>
      <c r="B23" s="37" t="s">
        <v>691</v>
      </c>
      <c r="C23" s="37" t="s">
        <v>692</v>
      </c>
      <c r="D23" s="37" t="s">
        <v>693</v>
      </c>
      <c r="E23" s="37" t="s">
        <v>662</v>
      </c>
      <c r="F23" s="37" t="s">
        <v>643</v>
      </c>
      <c r="G23" s="48" t="s">
        <v>694</v>
      </c>
      <c r="H23" s="37">
        <v>146.18899999999999</v>
      </c>
      <c r="I23" s="37">
        <v>5.19</v>
      </c>
      <c r="J23" s="37" t="s">
        <v>695</v>
      </c>
    </row>
    <row r="24" spans="1:10">
      <c r="A24" s="16" t="s">
        <v>696</v>
      </c>
      <c r="B24" s="37" t="s">
        <v>697</v>
      </c>
      <c r="C24" s="37" t="s">
        <v>698</v>
      </c>
      <c r="D24" s="37" t="s">
        <v>699</v>
      </c>
      <c r="E24" s="37" t="s">
        <v>635</v>
      </c>
      <c r="F24" s="37" t="s">
        <v>636</v>
      </c>
      <c r="G24" s="48">
        <v>1.9</v>
      </c>
      <c r="H24" s="37">
        <v>149.208</v>
      </c>
      <c r="I24" s="37">
        <v>2.3199999999999998</v>
      </c>
      <c r="J24" s="37" t="s">
        <v>700</v>
      </c>
    </row>
    <row r="25" spans="1:10">
      <c r="A25" s="16" t="s">
        <v>701</v>
      </c>
      <c r="B25" s="37" t="s">
        <v>702</v>
      </c>
      <c r="C25" s="37" t="s">
        <v>703</v>
      </c>
      <c r="D25" s="37" t="s">
        <v>704</v>
      </c>
      <c r="E25" s="37" t="s">
        <v>635</v>
      </c>
      <c r="F25" s="37" t="s">
        <v>636</v>
      </c>
      <c r="G25" s="48">
        <v>2.8</v>
      </c>
      <c r="H25" s="37">
        <v>165.19200000000001</v>
      </c>
      <c r="I25" s="37">
        <v>3.87</v>
      </c>
      <c r="J25" s="37" t="s">
        <v>705</v>
      </c>
    </row>
    <row r="26" spans="1:10">
      <c r="A26" s="16" t="s">
        <v>706</v>
      </c>
      <c r="B26" s="37" t="s">
        <v>707</v>
      </c>
      <c r="C26" s="37" t="s">
        <v>708</v>
      </c>
      <c r="D26" s="37" t="s">
        <v>709</v>
      </c>
      <c r="E26" s="37" t="s">
        <v>635</v>
      </c>
      <c r="F26" s="37" t="s">
        <v>636</v>
      </c>
      <c r="G26" s="48" t="s">
        <v>710</v>
      </c>
      <c r="H26" s="37">
        <v>115.13200000000001</v>
      </c>
      <c r="I26" s="37">
        <v>5.0199999999999996</v>
      </c>
      <c r="J26" s="37" t="s">
        <v>711</v>
      </c>
    </row>
    <row r="27" spans="1:10">
      <c r="A27" s="16" t="s">
        <v>712</v>
      </c>
      <c r="B27" s="37" t="s">
        <v>713</v>
      </c>
      <c r="C27" s="37" t="s">
        <v>714</v>
      </c>
      <c r="D27" s="37" t="s">
        <v>715</v>
      </c>
      <c r="E27" s="37" t="s">
        <v>649</v>
      </c>
      <c r="F27" s="37" t="s">
        <v>636</v>
      </c>
      <c r="G27" s="48" t="s">
        <v>716</v>
      </c>
      <c r="H27" s="37">
        <v>105.093</v>
      </c>
      <c r="I27" s="37">
        <v>7.14</v>
      </c>
      <c r="J27" s="37" t="s">
        <v>717</v>
      </c>
    </row>
    <row r="28" spans="1:10">
      <c r="A28" s="16" t="s">
        <v>718</v>
      </c>
      <c r="B28" s="37" t="s">
        <v>719</v>
      </c>
      <c r="C28" s="37" t="s">
        <v>154</v>
      </c>
      <c r="D28" s="37" t="s">
        <v>715</v>
      </c>
      <c r="E28" s="37" t="s">
        <v>649</v>
      </c>
      <c r="F28" s="37" t="s">
        <v>636</v>
      </c>
      <c r="G28" s="48" t="s">
        <v>720</v>
      </c>
      <c r="H28" s="37">
        <v>119.119</v>
      </c>
      <c r="I28" s="37">
        <v>5.53</v>
      </c>
      <c r="J28" s="37" t="s">
        <v>721</v>
      </c>
    </row>
    <row r="29" spans="1:10">
      <c r="A29" s="16" t="s">
        <v>722</v>
      </c>
      <c r="B29" s="37" t="s">
        <v>723</v>
      </c>
      <c r="C29" s="37" t="s">
        <v>724</v>
      </c>
      <c r="D29" s="37" t="s">
        <v>704</v>
      </c>
      <c r="E29" s="37" t="s">
        <v>635</v>
      </c>
      <c r="F29" s="37" t="s">
        <v>636</v>
      </c>
      <c r="G29" s="48" t="s">
        <v>725</v>
      </c>
      <c r="H29" s="37">
        <v>204.22800000000001</v>
      </c>
      <c r="I29" s="37">
        <v>1.25</v>
      </c>
      <c r="J29" s="37" t="s">
        <v>726</v>
      </c>
    </row>
    <row r="30" spans="1:10">
      <c r="A30" s="16" t="s">
        <v>727</v>
      </c>
      <c r="B30" s="37" t="s">
        <v>728</v>
      </c>
      <c r="C30" s="37" t="s">
        <v>729</v>
      </c>
      <c r="D30" s="37" t="s">
        <v>704</v>
      </c>
      <c r="E30" s="37" t="s">
        <v>662</v>
      </c>
      <c r="F30" s="37" t="s">
        <v>636</v>
      </c>
      <c r="G30" s="48" t="s">
        <v>730</v>
      </c>
      <c r="H30" s="37">
        <v>181.191</v>
      </c>
      <c r="I30" s="37">
        <v>2.91</v>
      </c>
      <c r="J30" s="37" t="s">
        <v>731</v>
      </c>
    </row>
    <row r="31" spans="1:10">
      <c r="A31" s="16" t="s">
        <v>732</v>
      </c>
      <c r="B31" s="37" t="s">
        <v>733</v>
      </c>
      <c r="C31" s="37" t="s">
        <v>734</v>
      </c>
      <c r="D31" s="37" t="s">
        <v>634</v>
      </c>
      <c r="E31" s="37" t="s">
        <v>635</v>
      </c>
      <c r="F31" s="37" t="s">
        <v>636</v>
      </c>
      <c r="G31" s="48">
        <v>4.2</v>
      </c>
      <c r="H31" s="37">
        <v>117.148</v>
      </c>
      <c r="I31" s="37">
        <v>6.73</v>
      </c>
      <c r="J31" s="37" t="s">
        <v>735</v>
      </c>
    </row>
    <row r="32" spans="1:10">
      <c r="H32" s="17"/>
    </row>
    <row r="34" spans="1:1" ht="21">
      <c r="A34" s="54" t="s">
        <v>773</v>
      </c>
    </row>
    <row r="35" spans="1:1" ht="16" customHeight="1">
      <c r="A35" t="s">
        <v>856</v>
      </c>
    </row>
    <row r="36" spans="1:1" ht="15" customHeight="1">
      <c r="A36" t="s">
        <v>750</v>
      </c>
    </row>
    <row r="51" spans="1:20">
      <c r="H51" s="17"/>
    </row>
    <row r="52" spans="1:20" ht="21">
      <c r="A52" s="54" t="s">
        <v>779</v>
      </c>
      <c r="H52" s="17"/>
    </row>
    <row r="53" spans="1:20">
      <c r="A53" t="s">
        <v>774</v>
      </c>
      <c r="H53" s="17"/>
    </row>
    <row r="54" spans="1:20" s="46" customFormat="1">
      <c r="A54" s="49" t="s">
        <v>829</v>
      </c>
      <c r="H54" s="55"/>
      <c r="T54" s="50"/>
    </row>
    <row r="55" spans="1:20">
      <c r="H55" s="17"/>
    </row>
    <row r="56" spans="1:20" ht="17">
      <c r="A56" s="46"/>
      <c r="B56" s="52" t="s">
        <v>831</v>
      </c>
      <c r="C56" s="52" t="s">
        <v>832</v>
      </c>
      <c r="D56" s="89" t="s">
        <v>833</v>
      </c>
      <c r="E56" s="52" t="s">
        <v>830</v>
      </c>
      <c r="H56" s="17"/>
    </row>
    <row r="57" spans="1:20">
      <c r="B57" s="17" t="s">
        <v>22</v>
      </c>
      <c r="C57" t="s">
        <v>738</v>
      </c>
      <c r="D57">
        <v>2</v>
      </c>
      <c r="E57">
        <v>1</v>
      </c>
      <c r="H57" s="17"/>
    </row>
    <row r="58" spans="1:20">
      <c r="B58" s="17" t="s">
        <v>625</v>
      </c>
      <c r="C58" t="s">
        <v>739</v>
      </c>
      <c r="D58">
        <v>5</v>
      </c>
      <c r="E58">
        <v>0</v>
      </c>
      <c r="H58" s="17"/>
    </row>
    <row r="59" spans="1:20">
      <c r="B59" s="17" t="s">
        <v>626</v>
      </c>
      <c r="C59" t="s">
        <v>740</v>
      </c>
      <c r="D59">
        <v>1</v>
      </c>
      <c r="E59">
        <v>1</v>
      </c>
    </row>
    <row r="60" spans="1:20">
      <c r="B60" s="17" t="s">
        <v>627</v>
      </c>
      <c r="C60" t="s">
        <v>741</v>
      </c>
      <c r="D60">
        <v>4</v>
      </c>
      <c r="E60">
        <v>0</v>
      </c>
      <c r="H60" s="17"/>
    </row>
    <row r="61" spans="1:20">
      <c r="B61" t="s">
        <v>33</v>
      </c>
      <c r="C61" t="s">
        <v>742</v>
      </c>
      <c r="D61">
        <v>4</v>
      </c>
      <c r="E61">
        <v>0</v>
      </c>
      <c r="H61" s="17"/>
    </row>
    <row r="62" spans="1:20">
      <c r="B62" t="s">
        <v>34</v>
      </c>
      <c r="C62" t="s">
        <v>743</v>
      </c>
      <c r="D62">
        <v>5</v>
      </c>
      <c r="E62">
        <v>1</v>
      </c>
      <c r="H62" s="17"/>
    </row>
    <row r="63" spans="1:20">
      <c r="B63" s="17" t="s">
        <v>628</v>
      </c>
      <c r="C63" t="s">
        <v>744</v>
      </c>
      <c r="D63">
        <v>3</v>
      </c>
      <c r="E63">
        <v>1</v>
      </c>
      <c r="H63" s="17"/>
    </row>
    <row r="64" spans="1:20">
      <c r="B64" s="17" t="s">
        <v>629</v>
      </c>
      <c r="C64" t="s">
        <v>745</v>
      </c>
      <c r="D64">
        <v>3</v>
      </c>
      <c r="E64">
        <v>1</v>
      </c>
      <c r="H64" s="17"/>
    </row>
    <row r="65" spans="1:8">
      <c r="B65" s="17" t="s">
        <v>631</v>
      </c>
      <c r="C65" t="s">
        <v>746</v>
      </c>
      <c r="D65">
        <v>5</v>
      </c>
      <c r="E65">
        <v>1</v>
      </c>
      <c r="H65" s="17"/>
    </row>
    <row r="66" spans="1:8">
      <c r="B66" s="17" t="s">
        <v>736</v>
      </c>
      <c r="C66" t="s">
        <v>747</v>
      </c>
      <c r="D66">
        <v>4</v>
      </c>
      <c r="E66">
        <v>0</v>
      </c>
    </row>
    <row r="67" spans="1:8">
      <c r="B67" s="17" t="s">
        <v>627</v>
      </c>
      <c r="C67" t="s">
        <v>741</v>
      </c>
      <c r="D67">
        <v>4</v>
      </c>
      <c r="E67">
        <v>1</v>
      </c>
    </row>
    <row r="68" spans="1:8">
      <c r="B68" s="17" t="s">
        <v>626</v>
      </c>
      <c r="C68" t="s">
        <v>740</v>
      </c>
      <c r="D68">
        <v>1</v>
      </c>
      <c r="E68">
        <v>0</v>
      </c>
    </row>
    <row r="69" spans="1:8">
      <c r="B69" s="17" t="s">
        <v>737</v>
      </c>
      <c r="C69" t="s">
        <v>748</v>
      </c>
      <c r="D69">
        <v>7</v>
      </c>
      <c r="E69">
        <v>1</v>
      </c>
    </row>
    <row r="70" spans="1:8">
      <c r="B70" t="s">
        <v>37</v>
      </c>
      <c r="C70" t="s">
        <v>749</v>
      </c>
      <c r="D70">
        <v>9</v>
      </c>
      <c r="E70">
        <v>1</v>
      </c>
    </row>
    <row r="71" spans="1:8">
      <c r="B71" s="17" t="s">
        <v>630</v>
      </c>
      <c r="C71" t="s">
        <v>738</v>
      </c>
      <c r="D71">
        <v>2</v>
      </c>
      <c r="E71">
        <v>1</v>
      </c>
    </row>
    <row r="72" spans="1:8" ht="5" customHeight="1"/>
    <row r="73" spans="1:8">
      <c r="A73" s="17"/>
      <c r="B73" s="44" t="s">
        <v>775</v>
      </c>
    </row>
    <row r="74" spans="1:8">
      <c r="A74" s="17"/>
      <c r="B74" t="s">
        <v>751</v>
      </c>
      <c r="E74" s="17">
        <f>COUNTA(B57:B71)</f>
        <v>15</v>
      </c>
    </row>
    <row r="75" spans="1:8">
      <c r="A75" s="17"/>
      <c r="B75" t="s">
        <v>830</v>
      </c>
      <c r="E75">
        <f>SUM(E57:E71)</f>
        <v>10</v>
      </c>
    </row>
    <row r="76" spans="1:8" ht="5" customHeight="1">
      <c r="A76" s="17"/>
    </row>
    <row r="77" spans="1:8">
      <c r="B77" s="2" t="s">
        <v>776</v>
      </c>
    </row>
    <row r="78" spans="1:8">
      <c r="B78" t="s">
        <v>751</v>
      </c>
      <c r="D78" s="24">
        <f>AVERAGE(D57:D71)</f>
        <v>3.9333333333333331</v>
      </c>
    </row>
    <row r="79" spans="1:8">
      <c r="B79" t="s">
        <v>830</v>
      </c>
      <c r="D79">
        <f>AVERAGE(D57,D59,D62:D65,D67,D69:D71)</f>
        <v>4.0999999999999996</v>
      </c>
    </row>
    <row r="80" spans="1:8">
      <c r="B80" t="s">
        <v>828</v>
      </c>
      <c r="D80">
        <f>AVERAGE(D68,D66,D58,D60:D61)</f>
        <v>3.6</v>
      </c>
    </row>
  </sheetData>
  <mergeCells count="9">
    <mergeCell ref="H19:H20"/>
    <mergeCell ref="I19:I20"/>
    <mergeCell ref="J19:J20"/>
    <mergeCell ref="G19:G20"/>
    <mergeCell ref="A19:A20"/>
    <mergeCell ref="B19:B20"/>
    <mergeCell ref="C19:C20"/>
    <mergeCell ref="D19:D20"/>
    <mergeCell ref="E19:E20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8BDB-8CB3-6F40-BE53-235E0F389512}">
  <dimension ref="A1:N2440"/>
  <sheetViews>
    <sheetView zoomScale="75" workbookViewId="0">
      <pane ySplit="3" topLeftCell="A4" activePane="bottomLeft" state="frozen"/>
      <selection pane="bottomLeft" activeCell="A381" sqref="A381"/>
    </sheetView>
  </sheetViews>
  <sheetFormatPr baseColWidth="10" defaultRowHeight="16"/>
  <cols>
    <col min="1" max="1" width="21.5" customWidth="1"/>
    <col min="2" max="2" width="7.83203125" bestFit="1" customWidth="1"/>
    <col min="3" max="3" width="9.1640625" bestFit="1" customWidth="1"/>
    <col min="4" max="4" width="9.5" bestFit="1" customWidth="1"/>
    <col min="5" max="5" width="6.6640625" bestFit="1" customWidth="1"/>
    <col min="6" max="6" width="11.83203125" bestFit="1" customWidth="1"/>
    <col min="7" max="7" width="22.6640625" bestFit="1" customWidth="1"/>
    <col min="8" max="8" width="18" bestFit="1" customWidth="1"/>
    <col min="9" max="9" width="9.5" customWidth="1"/>
    <col min="10" max="10" width="8" customWidth="1"/>
    <col min="11" max="11" width="13.6640625" bestFit="1" customWidth="1"/>
    <col min="12" max="12" width="6.83203125" customWidth="1"/>
    <col min="13" max="13" width="89" style="17" bestFit="1" customWidth="1"/>
    <col min="14" max="14" width="10.83203125" style="17"/>
  </cols>
  <sheetData>
    <row r="1" spans="1:14" ht="21">
      <c r="A1" s="54" t="s">
        <v>780</v>
      </c>
    </row>
    <row r="3" spans="1:14">
      <c r="A3" s="14" t="s">
        <v>108</v>
      </c>
      <c r="B3" s="14" t="s">
        <v>100</v>
      </c>
      <c r="C3" t="s">
        <v>101</v>
      </c>
      <c r="D3" t="s">
        <v>102</v>
      </c>
      <c r="E3" t="s">
        <v>103</v>
      </c>
      <c r="F3" t="s">
        <v>104</v>
      </c>
      <c r="G3" s="14" t="s">
        <v>105</v>
      </c>
      <c r="H3" s="14" t="s">
        <v>106</v>
      </c>
      <c r="I3" s="14" t="s">
        <v>107</v>
      </c>
      <c r="J3" s="14" t="s">
        <v>0</v>
      </c>
      <c r="K3" s="14" t="s">
        <v>617</v>
      </c>
      <c r="L3" s="14" t="s">
        <v>552</v>
      </c>
      <c r="M3" s="17" t="s">
        <v>613</v>
      </c>
      <c r="N3" s="17" t="s">
        <v>1</v>
      </c>
    </row>
    <row r="4" spans="1:14" s="15" customFormat="1">
      <c r="A4" s="14" t="s">
        <v>112</v>
      </c>
      <c r="B4" s="14" t="s">
        <v>120</v>
      </c>
      <c r="C4">
        <v>1280</v>
      </c>
      <c r="D4">
        <v>1280</v>
      </c>
      <c r="E4">
        <v>1</v>
      </c>
      <c r="F4">
        <v>17</v>
      </c>
      <c r="G4" s="14" t="s">
        <v>117</v>
      </c>
      <c r="H4" s="14" t="s">
        <v>142</v>
      </c>
      <c r="I4" s="14" t="s">
        <v>228</v>
      </c>
      <c r="J4" s="14" t="s">
        <v>17</v>
      </c>
      <c r="K4">
        <v>1</v>
      </c>
      <c r="L4">
        <v>1</v>
      </c>
      <c r="M4" s="17" t="s">
        <v>553</v>
      </c>
      <c r="N4" s="17" t="s">
        <v>117</v>
      </c>
    </row>
    <row r="5" spans="1:14" s="15" customFormat="1">
      <c r="A5" s="14" t="s">
        <v>112</v>
      </c>
      <c r="B5" s="14" t="s">
        <v>138</v>
      </c>
      <c r="C5">
        <v>2631</v>
      </c>
      <c r="D5">
        <v>2631</v>
      </c>
      <c r="E5">
        <v>1</v>
      </c>
      <c r="F5">
        <v>17</v>
      </c>
      <c r="G5" s="14" t="s">
        <v>117</v>
      </c>
      <c r="H5" s="14" t="s">
        <v>142</v>
      </c>
      <c r="I5" s="14" t="s">
        <v>228</v>
      </c>
      <c r="J5" s="14" t="s">
        <v>24</v>
      </c>
      <c r="K5">
        <v>1</v>
      </c>
      <c r="L5">
        <v>0</v>
      </c>
      <c r="M5" s="17"/>
      <c r="N5" s="17" t="s">
        <v>117</v>
      </c>
    </row>
    <row r="6" spans="1:14" s="15" customFormat="1">
      <c r="A6" s="14" t="s">
        <v>112</v>
      </c>
      <c r="B6" s="14" t="s">
        <v>120</v>
      </c>
      <c r="C6">
        <v>2663</v>
      </c>
      <c r="D6">
        <v>2663</v>
      </c>
      <c r="E6">
        <v>1</v>
      </c>
      <c r="F6">
        <v>17</v>
      </c>
      <c r="G6" s="14" t="s">
        <v>117</v>
      </c>
      <c r="H6" s="14" t="s">
        <v>118</v>
      </c>
      <c r="I6" s="14" t="s">
        <v>222</v>
      </c>
      <c r="J6" s="14" t="s">
        <v>24</v>
      </c>
      <c r="K6">
        <v>0</v>
      </c>
      <c r="L6">
        <v>1</v>
      </c>
      <c r="M6" s="17" t="s">
        <v>555</v>
      </c>
      <c r="N6" s="17" t="s">
        <v>117</v>
      </c>
    </row>
    <row r="7" spans="1:14" s="15" customFormat="1">
      <c r="A7" s="14" t="s">
        <v>112</v>
      </c>
      <c r="B7" s="14" t="s">
        <v>143</v>
      </c>
      <c r="C7">
        <v>3236</v>
      </c>
      <c r="D7">
        <v>3236</v>
      </c>
      <c r="E7">
        <v>1</v>
      </c>
      <c r="F7">
        <v>17</v>
      </c>
      <c r="G7" s="14" t="s">
        <v>117</v>
      </c>
      <c r="H7" s="14" t="s">
        <v>142</v>
      </c>
      <c r="I7" s="14" t="s">
        <v>228</v>
      </c>
      <c r="J7" s="14" t="s">
        <v>24</v>
      </c>
      <c r="K7">
        <v>1</v>
      </c>
      <c r="L7">
        <v>0</v>
      </c>
      <c r="M7" s="17"/>
      <c r="N7" s="17" t="s">
        <v>117</v>
      </c>
    </row>
    <row r="8" spans="1:14" s="15" customFormat="1">
      <c r="A8" s="14" t="s">
        <v>112</v>
      </c>
      <c r="B8" s="14" t="s">
        <v>144</v>
      </c>
      <c r="C8">
        <v>3738</v>
      </c>
      <c r="D8">
        <v>3738</v>
      </c>
      <c r="E8">
        <v>1</v>
      </c>
      <c r="F8">
        <v>17</v>
      </c>
      <c r="G8" s="14" t="s">
        <v>117</v>
      </c>
      <c r="H8" s="14" t="s">
        <v>142</v>
      </c>
      <c r="I8" s="14" t="s">
        <v>228</v>
      </c>
      <c r="J8"/>
      <c r="K8">
        <v>1</v>
      </c>
      <c r="L8">
        <v>0</v>
      </c>
      <c r="M8" s="17"/>
      <c r="N8" s="17" t="s">
        <v>117</v>
      </c>
    </row>
    <row r="9" spans="1:14" s="15" customFormat="1">
      <c r="A9" s="14" t="s">
        <v>112</v>
      </c>
      <c r="B9" s="14" t="s">
        <v>127</v>
      </c>
      <c r="C9">
        <v>3943</v>
      </c>
      <c r="D9">
        <v>3943</v>
      </c>
      <c r="E9">
        <v>1</v>
      </c>
      <c r="F9">
        <v>17</v>
      </c>
      <c r="G9" s="14" t="s">
        <v>117</v>
      </c>
      <c r="H9" s="14" t="s">
        <v>142</v>
      </c>
      <c r="I9" s="14" t="s">
        <v>228</v>
      </c>
      <c r="J9"/>
      <c r="K9">
        <v>1</v>
      </c>
      <c r="L9">
        <v>0</v>
      </c>
      <c r="M9" s="17"/>
      <c r="N9" s="17" t="s">
        <v>117</v>
      </c>
    </row>
    <row r="10" spans="1:14" s="15" customFormat="1">
      <c r="A10" s="14" t="s">
        <v>112</v>
      </c>
      <c r="B10" s="14" t="s">
        <v>120</v>
      </c>
      <c r="C10">
        <v>7890</v>
      </c>
      <c r="D10">
        <v>7890</v>
      </c>
      <c r="E10">
        <v>1</v>
      </c>
      <c r="F10">
        <v>17</v>
      </c>
      <c r="G10" s="14" t="s">
        <v>117</v>
      </c>
      <c r="H10" s="14" t="s">
        <v>132</v>
      </c>
      <c r="I10" s="14" t="s">
        <v>224</v>
      </c>
      <c r="J10"/>
      <c r="K10">
        <v>1</v>
      </c>
      <c r="L10">
        <v>0</v>
      </c>
      <c r="M10" s="17"/>
      <c r="N10" s="17" t="s">
        <v>117</v>
      </c>
    </row>
    <row r="11" spans="1:14" s="15" customFormat="1">
      <c r="A11" s="14" t="s">
        <v>112</v>
      </c>
      <c r="B11" s="14" t="s">
        <v>124</v>
      </c>
      <c r="C11">
        <v>8146</v>
      </c>
      <c r="D11">
        <v>8146</v>
      </c>
      <c r="E11">
        <v>1</v>
      </c>
      <c r="F11">
        <v>17</v>
      </c>
      <c r="G11" s="14" t="s">
        <v>117</v>
      </c>
      <c r="H11" s="14" t="s">
        <v>142</v>
      </c>
      <c r="I11" s="14" t="s">
        <v>228</v>
      </c>
      <c r="J11"/>
      <c r="K11">
        <v>1</v>
      </c>
      <c r="L11">
        <v>0</v>
      </c>
      <c r="M11" s="17"/>
      <c r="N11" s="17" t="s">
        <v>117</v>
      </c>
    </row>
    <row r="12" spans="1:14" s="15" customFormat="1">
      <c r="A12" s="14" t="s">
        <v>112</v>
      </c>
      <c r="B12" s="14" t="s">
        <v>120</v>
      </c>
      <c r="C12">
        <v>8967</v>
      </c>
      <c r="D12">
        <v>8967</v>
      </c>
      <c r="E12">
        <v>1</v>
      </c>
      <c r="F12">
        <v>17</v>
      </c>
      <c r="G12" s="14" t="s">
        <v>117</v>
      </c>
      <c r="H12" s="14" t="s">
        <v>132</v>
      </c>
      <c r="I12" s="14" t="s">
        <v>224</v>
      </c>
      <c r="J12"/>
      <c r="K12">
        <v>0</v>
      </c>
      <c r="L12">
        <v>0</v>
      </c>
      <c r="M12" s="17"/>
      <c r="N12" s="17" t="s">
        <v>117</v>
      </c>
    </row>
    <row r="13" spans="1:14" s="15" customFormat="1">
      <c r="A13" s="14" t="s">
        <v>112</v>
      </c>
      <c r="B13" s="14" t="s">
        <v>128</v>
      </c>
      <c r="C13">
        <v>9247</v>
      </c>
      <c r="D13">
        <v>9247</v>
      </c>
      <c r="E13">
        <v>1</v>
      </c>
      <c r="F13">
        <v>17</v>
      </c>
      <c r="G13" s="14" t="s">
        <v>117</v>
      </c>
      <c r="H13" s="14" t="s">
        <v>142</v>
      </c>
      <c r="I13" s="14" t="s">
        <v>228</v>
      </c>
      <c r="J13"/>
      <c r="K13">
        <v>1</v>
      </c>
      <c r="L13">
        <v>0</v>
      </c>
      <c r="M13" s="17"/>
      <c r="N13" s="17" t="s">
        <v>117</v>
      </c>
    </row>
    <row r="14" spans="1:14" s="15" customFormat="1">
      <c r="A14" s="14" t="s">
        <v>112</v>
      </c>
      <c r="B14" s="14" t="s">
        <v>143</v>
      </c>
      <c r="C14">
        <v>9338</v>
      </c>
      <c r="D14">
        <v>9338</v>
      </c>
      <c r="E14">
        <v>1</v>
      </c>
      <c r="F14">
        <v>17</v>
      </c>
      <c r="G14" s="14" t="s">
        <v>117</v>
      </c>
      <c r="H14" s="14" t="s">
        <v>142</v>
      </c>
      <c r="I14" s="14" t="s">
        <v>228</v>
      </c>
      <c r="J14"/>
      <c r="K14">
        <v>1</v>
      </c>
      <c r="L14">
        <v>0</v>
      </c>
      <c r="M14" s="17"/>
      <c r="N14" s="17" t="s">
        <v>117</v>
      </c>
    </row>
    <row r="15" spans="1:14" s="15" customFormat="1">
      <c r="A15" s="14" t="s">
        <v>112</v>
      </c>
      <c r="B15" s="14" t="s">
        <v>124</v>
      </c>
      <c r="C15">
        <v>14376</v>
      </c>
      <c r="D15">
        <v>14376</v>
      </c>
      <c r="E15">
        <v>1</v>
      </c>
      <c r="F15">
        <v>17</v>
      </c>
      <c r="G15" s="14" t="s">
        <v>117</v>
      </c>
      <c r="H15" s="14" t="s">
        <v>142</v>
      </c>
      <c r="I15" s="14" t="s">
        <v>228</v>
      </c>
      <c r="J15"/>
      <c r="K15">
        <v>1</v>
      </c>
      <c r="L15">
        <v>0</v>
      </c>
      <c r="M15" s="17" t="s">
        <v>614</v>
      </c>
      <c r="N15" s="17" t="s">
        <v>117</v>
      </c>
    </row>
    <row r="16" spans="1:14" s="15" customFormat="1">
      <c r="A16" s="14" t="s">
        <v>112</v>
      </c>
      <c r="B16" s="14" t="s">
        <v>120</v>
      </c>
      <c r="C16">
        <v>16930</v>
      </c>
      <c r="D16">
        <v>16930</v>
      </c>
      <c r="E16">
        <v>1</v>
      </c>
      <c r="F16">
        <v>17</v>
      </c>
      <c r="G16" s="14" t="s">
        <v>117</v>
      </c>
      <c r="H16" s="14" t="s">
        <v>153</v>
      </c>
      <c r="I16" s="14" t="s">
        <v>232</v>
      </c>
      <c r="J16"/>
      <c r="K16">
        <v>0</v>
      </c>
      <c r="L16">
        <v>0</v>
      </c>
      <c r="M16" s="17"/>
      <c r="N16" s="17" t="s">
        <v>117</v>
      </c>
    </row>
    <row r="17" spans="1:14" s="15" customFormat="1">
      <c r="A17" s="14" t="s">
        <v>112</v>
      </c>
      <c r="B17" s="14" t="s">
        <v>124</v>
      </c>
      <c r="C17">
        <v>21377</v>
      </c>
      <c r="D17">
        <v>21377</v>
      </c>
      <c r="E17">
        <v>1</v>
      </c>
      <c r="F17">
        <v>17</v>
      </c>
      <c r="G17" s="14" t="s">
        <v>117</v>
      </c>
      <c r="H17" s="14" t="s">
        <v>142</v>
      </c>
      <c r="I17" s="14" t="s">
        <v>228</v>
      </c>
      <c r="J17" s="14" t="s">
        <v>26</v>
      </c>
      <c r="K17">
        <v>1</v>
      </c>
      <c r="L17">
        <v>0</v>
      </c>
      <c r="M17" s="17"/>
      <c r="N17" s="17" t="s">
        <v>117</v>
      </c>
    </row>
    <row r="18" spans="1:14" s="15" customFormat="1">
      <c r="A18" s="14" t="s">
        <v>112</v>
      </c>
      <c r="B18" s="14" t="s">
        <v>126</v>
      </c>
      <c r="C18">
        <v>21664</v>
      </c>
      <c r="D18">
        <v>21664</v>
      </c>
      <c r="E18">
        <v>1</v>
      </c>
      <c r="F18">
        <v>17</v>
      </c>
      <c r="G18" s="14" t="s">
        <v>117</v>
      </c>
      <c r="H18" s="14" t="s">
        <v>142</v>
      </c>
      <c r="I18" s="14" t="s">
        <v>228</v>
      </c>
      <c r="J18" s="14" t="s">
        <v>26</v>
      </c>
      <c r="K18">
        <v>1</v>
      </c>
      <c r="L18">
        <v>1</v>
      </c>
      <c r="M18" s="17" t="s">
        <v>560</v>
      </c>
      <c r="N18" s="17" t="s">
        <v>117</v>
      </c>
    </row>
    <row r="19" spans="1:14" s="15" customFormat="1">
      <c r="A19" s="14" t="s">
        <v>112</v>
      </c>
      <c r="B19" s="14" t="s">
        <v>123</v>
      </c>
      <c r="C19">
        <v>21715</v>
      </c>
      <c r="D19">
        <v>21715</v>
      </c>
      <c r="E19">
        <v>1</v>
      </c>
      <c r="F19">
        <v>17</v>
      </c>
      <c r="G19" s="14" t="s">
        <v>117</v>
      </c>
      <c r="H19" s="14" t="s">
        <v>142</v>
      </c>
      <c r="I19" s="14" t="s">
        <v>228</v>
      </c>
      <c r="J19" s="14" t="s">
        <v>26</v>
      </c>
      <c r="K19">
        <v>1</v>
      </c>
      <c r="L19">
        <v>1</v>
      </c>
      <c r="M19" s="17" t="s">
        <v>561</v>
      </c>
      <c r="N19" s="17" t="s">
        <v>117</v>
      </c>
    </row>
    <row r="20" spans="1:14" s="15" customFormat="1">
      <c r="A20" s="14" t="s">
        <v>112</v>
      </c>
      <c r="B20" s="14" t="s">
        <v>120</v>
      </c>
      <c r="C20">
        <v>24415</v>
      </c>
      <c r="D20">
        <v>24415</v>
      </c>
      <c r="E20">
        <v>1</v>
      </c>
      <c r="F20">
        <v>17</v>
      </c>
      <c r="G20" s="14" t="s">
        <v>117</v>
      </c>
      <c r="H20" s="14" t="s">
        <v>142</v>
      </c>
      <c r="I20" s="14" t="s">
        <v>228</v>
      </c>
      <c r="J20"/>
      <c r="K20">
        <v>1</v>
      </c>
      <c r="L20">
        <v>0</v>
      </c>
      <c r="M20" s="17"/>
      <c r="N20" s="17" t="s">
        <v>117</v>
      </c>
    </row>
    <row r="21" spans="1:14" s="15" customFormat="1">
      <c r="A21" s="14" t="s">
        <v>112</v>
      </c>
      <c r="B21" s="14" t="s">
        <v>126</v>
      </c>
      <c r="C21">
        <v>26066</v>
      </c>
      <c r="D21">
        <v>26066</v>
      </c>
      <c r="E21">
        <v>1</v>
      </c>
      <c r="F21">
        <v>17</v>
      </c>
      <c r="G21" s="14" t="s">
        <v>117</v>
      </c>
      <c r="H21" s="14" t="s">
        <v>142</v>
      </c>
      <c r="I21" s="14" t="s">
        <v>228</v>
      </c>
      <c r="J21"/>
      <c r="K21">
        <v>1</v>
      </c>
      <c r="L21">
        <v>1</v>
      </c>
      <c r="M21" s="17" t="s">
        <v>562</v>
      </c>
      <c r="N21" s="17" t="s">
        <v>117</v>
      </c>
    </row>
    <row r="22" spans="1:14" s="15" customFormat="1">
      <c r="A22" s="14" t="s">
        <v>112</v>
      </c>
      <c r="B22" s="14" t="s">
        <v>120</v>
      </c>
      <c r="C22">
        <v>26195</v>
      </c>
      <c r="D22">
        <v>26195</v>
      </c>
      <c r="E22">
        <v>1</v>
      </c>
      <c r="F22">
        <v>17</v>
      </c>
      <c r="G22" s="14" t="s">
        <v>117</v>
      </c>
      <c r="H22" s="14" t="s">
        <v>118</v>
      </c>
      <c r="I22" s="14" t="s">
        <v>222</v>
      </c>
      <c r="J22"/>
      <c r="K22">
        <v>0</v>
      </c>
      <c r="L22">
        <v>1</v>
      </c>
      <c r="M22" s="17" t="s">
        <v>563</v>
      </c>
      <c r="N22" s="17" t="s">
        <v>117</v>
      </c>
    </row>
    <row r="23" spans="1:14" s="15" customFormat="1">
      <c r="A23" s="14" t="s">
        <v>112</v>
      </c>
      <c r="B23" s="14" t="s">
        <v>144</v>
      </c>
      <c r="C23">
        <v>30870</v>
      </c>
      <c r="D23">
        <v>30870</v>
      </c>
      <c r="E23">
        <v>1</v>
      </c>
      <c r="F23">
        <v>17</v>
      </c>
      <c r="G23" s="14" t="s">
        <v>117</v>
      </c>
      <c r="H23" s="14" t="s">
        <v>155</v>
      </c>
      <c r="I23" s="14" t="s">
        <v>235</v>
      </c>
      <c r="J23"/>
      <c r="K23">
        <v>0</v>
      </c>
      <c r="L23">
        <v>1</v>
      </c>
      <c r="M23" s="17" t="s">
        <v>564</v>
      </c>
      <c r="N23" s="17" t="s">
        <v>117</v>
      </c>
    </row>
    <row r="24" spans="1:14" s="15" customFormat="1">
      <c r="A24" s="14" t="s">
        <v>112</v>
      </c>
      <c r="B24" s="14" t="s">
        <v>126</v>
      </c>
      <c r="C24">
        <v>31819</v>
      </c>
      <c r="D24">
        <v>31819</v>
      </c>
      <c r="E24">
        <v>1</v>
      </c>
      <c r="F24">
        <v>17</v>
      </c>
      <c r="G24" s="14" t="s">
        <v>117</v>
      </c>
      <c r="H24" s="14" t="s">
        <v>142</v>
      </c>
      <c r="I24" s="14" t="s">
        <v>228</v>
      </c>
      <c r="J24"/>
      <c r="K24">
        <v>1</v>
      </c>
      <c r="L24">
        <v>0</v>
      </c>
      <c r="M24" s="17"/>
      <c r="N24" s="17" t="s">
        <v>117</v>
      </c>
    </row>
    <row r="25" spans="1:14" s="15" customFormat="1">
      <c r="A25" s="14" t="s">
        <v>112</v>
      </c>
      <c r="B25" s="14" t="s">
        <v>126</v>
      </c>
      <c r="C25">
        <v>36530</v>
      </c>
      <c r="D25">
        <v>36530</v>
      </c>
      <c r="E25">
        <v>1</v>
      </c>
      <c r="F25">
        <v>17</v>
      </c>
      <c r="G25" s="14" t="s">
        <v>117</v>
      </c>
      <c r="H25" s="14" t="s">
        <v>142</v>
      </c>
      <c r="I25" s="14" t="s">
        <v>228</v>
      </c>
      <c r="J25"/>
      <c r="K25">
        <v>1</v>
      </c>
      <c r="L25">
        <v>0</v>
      </c>
      <c r="M25" s="17"/>
      <c r="N25" s="17" t="s">
        <v>117</v>
      </c>
    </row>
    <row r="26" spans="1:14" s="15" customFormat="1">
      <c r="A26" s="14" t="s">
        <v>112</v>
      </c>
      <c r="B26" s="14" t="s">
        <v>128</v>
      </c>
      <c r="C26">
        <v>36648</v>
      </c>
      <c r="D26">
        <v>36648</v>
      </c>
      <c r="E26">
        <v>1</v>
      </c>
      <c r="F26">
        <v>17</v>
      </c>
      <c r="G26" s="14" t="s">
        <v>117</v>
      </c>
      <c r="H26" s="14" t="s">
        <v>142</v>
      </c>
      <c r="I26" s="14" t="s">
        <v>228</v>
      </c>
      <c r="J26" t="s">
        <v>565</v>
      </c>
      <c r="K26">
        <v>1</v>
      </c>
      <c r="L26">
        <v>1</v>
      </c>
      <c r="M26" s="17" t="s">
        <v>566</v>
      </c>
      <c r="N26" s="17" t="s">
        <v>117</v>
      </c>
    </row>
    <row r="27" spans="1:14" s="15" customFormat="1">
      <c r="A27" s="14" t="s">
        <v>112</v>
      </c>
      <c r="B27" s="14" t="s">
        <v>116</v>
      </c>
      <c r="C27">
        <v>43152</v>
      </c>
      <c r="D27">
        <v>43152</v>
      </c>
      <c r="E27">
        <v>1</v>
      </c>
      <c r="F27">
        <v>17</v>
      </c>
      <c r="G27" s="14" t="s">
        <v>117</v>
      </c>
      <c r="H27" s="14" t="s">
        <v>118</v>
      </c>
      <c r="I27" s="14" t="s">
        <v>222</v>
      </c>
      <c r="J27"/>
      <c r="K27">
        <v>0</v>
      </c>
      <c r="L27">
        <v>0</v>
      </c>
      <c r="M27" s="17"/>
      <c r="N27" s="17" t="s">
        <v>117</v>
      </c>
    </row>
    <row r="28" spans="1:14" s="15" customFormat="1">
      <c r="A28" s="14" t="s">
        <v>112</v>
      </c>
      <c r="B28" s="14" t="s">
        <v>143</v>
      </c>
      <c r="C28">
        <v>44336</v>
      </c>
      <c r="D28">
        <v>44336</v>
      </c>
      <c r="E28">
        <v>1</v>
      </c>
      <c r="F28">
        <v>17</v>
      </c>
      <c r="G28" s="14" t="s">
        <v>117</v>
      </c>
      <c r="H28" s="14" t="s">
        <v>142</v>
      </c>
      <c r="I28" s="14" t="s">
        <v>228</v>
      </c>
      <c r="J28"/>
      <c r="K28">
        <v>1</v>
      </c>
      <c r="L28">
        <v>0</v>
      </c>
      <c r="M28" s="17"/>
      <c r="N28" s="17" t="s">
        <v>117</v>
      </c>
    </row>
    <row r="29" spans="1:14" s="15" customFormat="1">
      <c r="A29" s="14" t="s">
        <v>112</v>
      </c>
      <c r="B29" s="14" t="s">
        <v>143</v>
      </c>
      <c r="C29">
        <v>44373</v>
      </c>
      <c r="D29">
        <v>44373</v>
      </c>
      <c r="E29">
        <v>1</v>
      </c>
      <c r="F29">
        <v>17</v>
      </c>
      <c r="G29" s="14" t="s">
        <v>117</v>
      </c>
      <c r="H29" s="14" t="s">
        <v>142</v>
      </c>
      <c r="I29" s="14" t="s">
        <v>228</v>
      </c>
      <c r="J29"/>
      <c r="K29">
        <v>1</v>
      </c>
      <c r="L29">
        <v>0</v>
      </c>
      <c r="M29" s="17"/>
      <c r="N29" s="17" t="s">
        <v>117</v>
      </c>
    </row>
    <row r="30" spans="1:14" s="15" customFormat="1">
      <c r="A30" s="14" t="s">
        <v>112</v>
      </c>
      <c r="B30" s="14" t="s">
        <v>116</v>
      </c>
      <c r="C30">
        <v>45442</v>
      </c>
      <c r="D30">
        <v>45442</v>
      </c>
      <c r="E30">
        <v>1</v>
      </c>
      <c r="F30">
        <v>17</v>
      </c>
      <c r="G30" s="14" t="s">
        <v>117</v>
      </c>
      <c r="H30" s="14" t="s">
        <v>142</v>
      </c>
      <c r="I30" s="14" t="s">
        <v>228</v>
      </c>
      <c r="J30"/>
      <c r="K30">
        <v>1</v>
      </c>
      <c r="L30">
        <v>1</v>
      </c>
      <c r="M30" s="17" t="s">
        <v>567</v>
      </c>
      <c r="N30" s="17" t="s">
        <v>117</v>
      </c>
    </row>
    <row r="31" spans="1:14" s="15" customFormat="1">
      <c r="A31" s="14" t="s">
        <v>112</v>
      </c>
      <c r="B31" s="14" t="s">
        <v>144</v>
      </c>
      <c r="C31">
        <v>46471</v>
      </c>
      <c r="D31">
        <v>46471</v>
      </c>
      <c r="E31">
        <v>1</v>
      </c>
      <c r="F31">
        <v>17</v>
      </c>
      <c r="G31" s="14" t="s">
        <v>117</v>
      </c>
      <c r="H31" s="14" t="s">
        <v>142</v>
      </c>
      <c r="I31" s="14" t="s">
        <v>228</v>
      </c>
      <c r="J31"/>
      <c r="K31">
        <v>1</v>
      </c>
      <c r="L31">
        <v>1</v>
      </c>
      <c r="M31" s="17" t="s">
        <v>568</v>
      </c>
      <c r="N31" s="17" t="s">
        <v>117</v>
      </c>
    </row>
    <row r="32" spans="1:14" s="15" customFormat="1">
      <c r="A32" s="14" t="s">
        <v>112</v>
      </c>
      <c r="B32" s="14" t="s">
        <v>143</v>
      </c>
      <c r="C32">
        <v>46675</v>
      </c>
      <c r="D32">
        <v>46675</v>
      </c>
      <c r="E32">
        <v>1</v>
      </c>
      <c r="F32">
        <v>17</v>
      </c>
      <c r="G32" s="14" t="s">
        <v>117</v>
      </c>
      <c r="H32" s="14" t="s">
        <v>142</v>
      </c>
      <c r="I32" s="14" t="s">
        <v>228</v>
      </c>
      <c r="J32"/>
      <c r="K32">
        <v>1</v>
      </c>
      <c r="L32">
        <v>0</v>
      </c>
      <c r="M32" s="17"/>
      <c r="N32" s="17" t="s">
        <v>117</v>
      </c>
    </row>
    <row r="33" spans="1:14" s="15" customFormat="1">
      <c r="A33" s="14" t="s">
        <v>112</v>
      </c>
      <c r="B33" s="14" t="s">
        <v>145</v>
      </c>
      <c r="C33">
        <v>47329</v>
      </c>
      <c r="D33">
        <v>47329</v>
      </c>
      <c r="E33">
        <v>1</v>
      </c>
      <c r="F33">
        <v>17</v>
      </c>
      <c r="G33" s="14" t="s">
        <v>117</v>
      </c>
      <c r="H33" s="14" t="s">
        <v>142</v>
      </c>
      <c r="I33" s="14" t="s">
        <v>228</v>
      </c>
      <c r="J33"/>
      <c r="K33">
        <v>1</v>
      </c>
      <c r="L33">
        <v>1</v>
      </c>
      <c r="M33" s="17" t="s">
        <v>569</v>
      </c>
      <c r="N33" s="17" t="s">
        <v>117</v>
      </c>
    </row>
    <row r="34" spans="1:14" s="15" customFormat="1">
      <c r="A34" s="14" t="s">
        <v>112</v>
      </c>
      <c r="B34" s="14" t="s">
        <v>124</v>
      </c>
      <c r="C34">
        <v>47864</v>
      </c>
      <c r="D34">
        <v>47864</v>
      </c>
      <c r="E34">
        <v>1</v>
      </c>
      <c r="F34">
        <v>17</v>
      </c>
      <c r="G34" s="14" t="s">
        <v>117</v>
      </c>
      <c r="H34" s="14" t="s">
        <v>142</v>
      </c>
      <c r="I34" s="14" t="s">
        <v>228</v>
      </c>
      <c r="J34"/>
      <c r="K34">
        <v>1</v>
      </c>
      <c r="L34">
        <v>1</v>
      </c>
      <c r="M34" s="17" t="s">
        <v>570</v>
      </c>
      <c r="N34" s="17" t="s">
        <v>117</v>
      </c>
    </row>
    <row r="35" spans="1:14" s="15" customFormat="1">
      <c r="A35" s="14" t="s">
        <v>112</v>
      </c>
      <c r="B35" s="14" t="s">
        <v>136</v>
      </c>
      <c r="C35">
        <v>49620</v>
      </c>
      <c r="D35">
        <v>49620</v>
      </c>
      <c r="E35">
        <v>1</v>
      </c>
      <c r="F35">
        <v>17</v>
      </c>
      <c r="G35" s="14" t="s">
        <v>117</v>
      </c>
      <c r="H35" s="14" t="s">
        <v>137</v>
      </c>
      <c r="I35" s="14" t="s">
        <v>226</v>
      </c>
      <c r="J35"/>
      <c r="K35">
        <v>0</v>
      </c>
      <c r="L35">
        <v>1</v>
      </c>
      <c r="M35" s="17" t="s">
        <v>752</v>
      </c>
      <c r="N35" s="17" t="s">
        <v>117</v>
      </c>
    </row>
    <row r="36" spans="1:14" s="15" customFormat="1">
      <c r="A36" s="14" t="s">
        <v>112</v>
      </c>
      <c r="B36" s="14" t="s">
        <v>144</v>
      </c>
      <c r="C36">
        <v>49659</v>
      </c>
      <c r="D36">
        <v>49659</v>
      </c>
      <c r="E36">
        <v>1</v>
      </c>
      <c r="F36">
        <v>17</v>
      </c>
      <c r="G36" s="14" t="s">
        <v>117</v>
      </c>
      <c r="H36" s="14" t="s">
        <v>142</v>
      </c>
      <c r="I36" s="14" t="s">
        <v>228</v>
      </c>
      <c r="J36"/>
      <c r="K36">
        <v>1</v>
      </c>
      <c r="L36">
        <v>1</v>
      </c>
      <c r="M36" s="17" t="s">
        <v>571</v>
      </c>
      <c r="N36" s="17" t="s">
        <v>117</v>
      </c>
    </row>
    <row r="37" spans="1:14" s="15" customFormat="1">
      <c r="A37" s="14" t="s">
        <v>112</v>
      </c>
      <c r="B37" s="14" t="s">
        <v>123</v>
      </c>
      <c r="C37">
        <v>54074</v>
      </c>
      <c r="D37">
        <v>54074</v>
      </c>
      <c r="E37">
        <v>1</v>
      </c>
      <c r="F37">
        <v>17</v>
      </c>
      <c r="G37" s="14" t="s">
        <v>117</v>
      </c>
      <c r="H37" s="14" t="s">
        <v>118</v>
      </c>
      <c r="I37" s="14" t="s">
        <v>222</v>
      </c>
      <c r="J37"/>
      <c r="K37">
        <v>0</v>
      </c>
      <c r="L37">
        <v>0</v>
      </c>
      <c r="M37" s="17"/>
      <c r="N37" s="17" t="s">
        <v>117</v>
      </c>
    </row>
    <row r="38" spans="1:14" s="15" customFormat="1">
      <c r="A38" s="14" t="s">
        <v>112</v>
      </c>
      <c r="B38" s="14" t="s">
        <v>116</v>
      </c>
      <c r="C38">
        <v>54240</v>
      </c>
      <c r="D38">
        <v>54240</v>
      </c>
      <c r="E38">
        <v>1</v>
      </c>
      <c r="F38">
        <v>17</v>
      </c>
      <c r="G38" s="14" t="s">
        <v>117</v>
      </c>
      <c r="H38" s="14" t="s">
        <v>132</v>
      </c>
      <c r="I38" s="14" t="s">
        <v>224</v>
      </c>
      <c r="J38"/>
      <c r="K38">
        <v>0</v>
      </c>
      <c r="L38">
        <v>1</v>
      </c>
      <c r="M38" s="17" t="s">
        <v>572</v>
      </c>
      <c r="N38" s="17" t="s">
        <v>117</v>
      </c>
    </row>
    <row r="39" spans="1:14" s="15" customFormat="1">
      <c r="A39" s="14" t="s">
        <v>112</v>
      </c>
      <c r="B39" s="14" t="s">
        <v>145</v>
      </c>
      <c r="C39">
        <v>54555</v>
      </c>
      <c r="D39">
        <v>54555</v>
      </c>
      <c r="E39">
        <v>1</v>
      </c>
      <c r="F39">
        <v>17</v>
      </c>
      <c r="G39" s="14" t="s">
        <v>117</v>
      </c>
      <c r="H39" s="14" t="s">
        <v>142</v>
      </c>
      <c r="I39" s="14" t="s">
        <v>228</v>
      </c>
      <c r="J39"/>
      <c r="K39">
        <v>1</v>
      </c>
      <c r="L39">
        <v>1</v>
      </c>
      <c r="M39" s="17" t="s">
        <v>573</v>
      </c>
      <c r="N39" s="17" t="s">
        <v>117</v>
      </c>
    </row>
    <row r="40" spans="1:14" s="15" customFormat="1">
      <c r="A40" s="14" t="s">
        <v>112</v>
      </c>
      <c r="B40" s="14" t="s">
        <v>126</v>
      </c>
      <c r="C40">
        <v>54678</v>
      </c>
      <c r="D40">
        <v>54678</v>
      </c>
      <c r="E40">
        <v>1</v>
      </c>
      <c r="F40">
        <v>17</v>
      </c>
      <c r="G40" s="14" t="s">
        <v>117</v>
      </c>
      <c r="H40" s="14" t="s">
        <v>142</v>
      </c>
      <c r="I40" s="14" t="s">
        <v>228</v>
      </c>
      <c r="J40"/>
      <c r="K40">
        <v>1</v>
      </c>
      <c r="L40">
        <v>1</v>
      </c>
      <c r="M40" s="17" t="s">
        <v>574</v>
      </c>
      <c r="N40" s="17" t="s">
        <v>117</v>
      </c>
    </row>
    <row r="41" spans="1:14" s="15" customFormat="1">
      <c r="A41" s="14" t="s">
        <v>112</v>
      </c>
      <c r="B41" s="14" t="s">
        <v>123</v>
      </c>
      <c r="C41">
        <v>56291</v>
      </c>
      <c r="D41">
        <v>56291</v>
      </c>
      <c r="E41">
        <v>1</v>
      </c>
      <c r="F41">
        <v>17</v>
      </c>
      <c r="G41" s="14" t="s">
        <v>117</v>
      </c>
      <c r="H41" s="14" t="s">
        <v>142</v>
      </c>
      <c r="I41" s="14" t="s">
        <v>228</v>
      </c>
      <c r="J41"/>
      <c r="K41">
        <v>1</v>
      </c>
      <c r="L41">
        <v>0</v>
      </c>
      <c r="M41" s="17"/>
      <c r="N41" s="17" t="s">
        <v>117</v>
      </c>
    </row>
    <row r="42" spans="1:14" s="15" customFormat="1">
      <c r="A42" s="14" t="s">
        <v>112</v>
      </c>
      <c r="B42" s="14" t="s">
        <v>124</v>
      </c>
      <c r="C42">
        <v>56626</v>
      </c>
      <c r="D42">
        <v>56626</v>
      </c>
      <c r="E42">
        <v>1</v>
      </c>
      <c r="F42">
        <v>17</v>
      </c>
      <c r="G42" s="14" t="s">
        <v>117</v>
      </c>
      <c r="H42" s="14" t="s">
        <v>142</v>
      </c>
      <c r="I42" s="14" t="s">
        <v>228</v>
      </c>
      <c r="J42"/>
      <c r="K42">
        <v>1</v>
      </c>
      <c r="L42">
        <v>0</v>
      </c>
      <c r="M42" s="17"/>
      <c r="N42" s="17" t="s">
        <v>117</v>
      </c>
    </row>
    <row r="43" spans="1:14" s="15" customFormat="1">
      <c r="A43" s="14" t="s">
        <v>112</v>
      </c>
      <c r="B43" s="14" t="s">
        <v>124</v>
      </c>
      <c r="C43">
        <v>56819</v>
      </c>
      <c r="D43">
        <v>56819</v>
      </c>
      <c r="E43">
        <v>1</v>
      </c>
      <c r="F43">
        <v>17</v>
      </c>
      <c r="G43" s="14" t="s">
        <v>117</v>
      </c>
      <c r="H43" s="14" t="s">
        <v>142</v>
      </c>
      <c r="I43" s="14" t="s">
        <v>228</v>
      </c>
      <c r="J43"/>
      <c r="K43">
        <v>1</v>
      </c>
      <c r="L43">
        <v>1</v>
      </c>
      <c r="M43" s="17" t="s">
        <v>575</v>
      </c>
      <c r="N43" s="17" t="s">
        <v>117</v>
      </c>
    </row>
    <row r="44" spans="1:14" s="15" customFormat="1">
      <c r="A44" s="14" t="s">
        <v>112</v>
      </c>
      <c r="B44" s="14" t="s">
        <v>124</v>
      </c>
      <c r="C44">
        <v>59119</v>
      </c>
      <c r="D44">
        <v>59119</v>
      </c>
      <c r="E44">
        <v>1</v>
      </c>
      <c r="F44">
        <v>17</v>
      </c>
      <c r="G44" s="14" t="s">
        <v>117</v>
      </c>
      <c r="H44" s="14" t="s">
        <v>142</v>
      </c>
      <c r="I44" s="14" t="s">
        <v>228</v>
      </c>
      <c r="J44"/>
      <c r="K44">
        <v>1</v>
      </c>
      <c r="L44">
        <v>1</v>
      </c>
      <c r="M44" s="17" t="s">
        <v>576</v>
      </c>
      <c r="N44" s="17" t="s">
        <v>117</v>
      </c>
    </row>
    <row r="45" spans="1:14" s="15" customFormat="1">
      <c r="A45" s="14" t="s">
        <v>112</v>
      </c>
      <c r="B45" s="14" t="s">
        <v>127</v>
      </c>
      <c r="C45">
        <v>59352</v>
      </c>
      <c r="D45">
        <v>59352</v>
      </c>
      <c r="E45">
        <v>1</v>
      </c>
      <c r="F45">
        <v>17</v>
      </c>
      <c r="G45" s="14" t="s">
        <v>117</v>
      </c>
      <c r="H45" s="14" t="s">
        <v>132</v>
      </c>
      <c r="I45" s="14" t="s">
        <v>224</v>
      </c>
      <c r="J45"/>
      <c r="K45">
        <v>0</v>
      </c>
      <c r="L45">
        <v>1</v>
      </c>
      <c r="M45" s="17" t="s">
        <v>577</v>
      </c>
      <c r="N45" s="17" t="s">
        <v>117</v>
      </c>
    </row>
    <row r="46" spans="1:14" s="15" customFormat="1">
      <c r="A46" s="14" t="s">
        <v>112</v>
      </c>
      <c r="B46" s="14" t="s">
        <v>138</v>
      </c>
      <c r="C46" s="22">
        <v>61025</v>
      </c>
      <c r="D46">
        <v>61025</v>
      </c>
      <c r="E46">
        <v>1</v>
      </c>
      <c r="F46">
        <v>17</v>
      </c>
      <c r="G46" s="14" t="s">
        <v>117</v>
      </c>
      <c r="H46" s="14" t="s">
        <v>142</v>
      </c>
      <c r="I46" s="14" t="s">
        <v>228</v>
      </c>
      <c r="J46"/>
      <c r="K46">
        <v>1</v>
      </c>
      <c r="L46">
        <v>1</v>
      </c>
      <c r="M46" s="17" t="s">
        <v>754</v>
      </c>
      <c r="N46" s="17" t="s">
        <v>117</v>
      </c>
    </row>
    <row r="47" spans="1:14" s="15" customFormat="1">
      <c r="A47" s="14" t="s">
        <v>112</v>
      </c>
      <c r="B47" s="14" t="s">
        <v>127</v>
      </c>
      <c r="C47" s="22">
        <v>61026</v>
      </c>
      <c r="D47">
        <v>61026</v>
      </c>
      <c r="E47">
        <v>1</v>
      </c>
      <c r="F47">
        <v>17</v>
      </c>
      <c r="G47" s="14" t="s">
        <v>117</v>
      </c>
      <c r="H47" s="14" t="s">
        <v>142</v>
      </c>
      <c r="I47" s="14" t="s">
        <v>228</v>
      </c>
      <c r="J47"/>
      <c r="K47">
        <v>1</v>
      </c>
      <c r="L47">
        <v>1</v>
      </c>
      <c r="M47" s="17" t="s">
        <v>755</v>
      </c>
      <c r="N47" s="17" t="s">
        <v>117</v>
      </c>
    </row>
    <row r="48" spans="1:14" s="15" customFormat="1">
      <c r="A48" s="14" t="s">
        <v>112</v>
      </c>
      <c r="B48" s="14" t="s">
        <v>124</v>
      </c>
      <c r="C48">
        <v>62930</v>
      </c>
      <c r="D48">
        <v>62930</v>
      </c>
      <c r="E48">
        <v>1</v>
      </c>
      <c r="F48">
        <v>17</v>
      </c>
      <c r="G48" s="14" t="s">
        <v>117</v>
      </c>
      <c r="H48" s="14" t="s">
        <v>118</v>
      </c>
      <c r="I48" s="14" t="s">
        <v>222</v>
      </c>
      <c r="J48"/>
      <c r="K48">
        <v>0</v>
      </c>
      <c r="L48">
        <v>1</v>
      </c>
      <c r="M48" s="17" t="s">
        <v>578</v>
      </c>
      <c r="N48" s="17" t="s">
        <v>117</v>
      </c>
    </row>
    <row r="49" spans="1:14" s="15" customFormat="1">
      <c r="A49" s="14" t="s">
        <v>112</v>
      </c>
      <c r="B49" s="14" t="s">
        <v>124</v>
      </c>
      <c r="C49">
        <v>68235</v>
      </c>
      <c r="D49">
        <v>68235</v>
      </c>
      <c r="E49">
        <v>1</v>
      </c>
      <c r="F49">
        <v>17</v>
      </c>
      <c r="G49" s="14" t="s">
        <v>117</v>
      </c>
      <c r="H49" s="14" t="s">
        <v>118</v>
      </c>
      <c r="I49" s="14" t="s">
        <v>222</v>
      </c>
      <c r="J49"/>
      <c r="K49">
        <v>0</v>
      </c>
      <c r="L49">
        <v>0</v>
      </c>
      <c r="M49" s="17"/>
      <c r="N49" s="17" t="s">
        <v>117</v>
      </c>
    </row>
    <row r="50" spans="1:14" s="15" customFormat="1">
      <c r="A50" s="14" t="s">
        <v>112</v>
      </c>
      <c r="B50" s="14" t="s">
        <v>126</v>
      </c>
      <c r="C50">
        <v>73790</v>
      </c>
      <c r="D50">
        <v>73790</v>
      </c>
      <c r="E50">
        <v>1</v>
      </c>
      <c r="F50">
        <v>17</v>
      </c>
      <c r="G50" s="14" t="s">
        <v>117</v>
      </c>
      <c r="H50" s="14" t="s">
        <v>142</v>
      </c>
      <c r="I50" s="14" t="s">
        <v>228</v>
      </c>
      <c r="J50"/>
      <c r="K50">
        <v>1</v>
      </c>
      <c r="L50">
        <v>1</v>
      </c>
      <c r="M50" s="17" t="s">
        <v>580</v>
      </c>
      <c r="N50" s="17" t="s">
        <v>117</v>
      </c>
    </row>
    <row r="51" spans="1:14" s="15" customFormat="1">
      <c r="A51" s="14" t="s">
        <v>112</v>
      </c>
      <c r="B51" s="14" t="s">
        <v>124</v>
      </c>
      <c r="C51">
        <v>74814</v>
      </c>
      <c r="D51">
        <v>74814</v>
      </c>
      <c r="E51">
        <v>1</v>
      </c>
      <c r="F51">
        <v>17</v>
      </c>
      <c r="G51" s="14" t="s">
        <v>117</v>
      </c>
      <c r="H51" s="14" t="s">
        <v>132</v>
      </c>
      <c r="I51" s="14" t="s">
        <v>224</v>
      </c>
      <c r="J51"/>
      <c r="K51">
        <v>0</v>
      </c>
      <c r="L51">
        <v>1</v>
      </c>
      <c r="M51" s="17" t="s">
        <v>582</v>
      </c>
      <c r="N51" s="17" t="s">
        <v>117</v>
      </c>
    </row>
    <row r="52" spans="1:14" s="15" customFormat="1">
      <c r="A52" s="14" t="s">
        <v>112</v>
      </c>
      <c r="B52" s="14" t="s">
        <v>136</v>
      </c>
      <c r="C52">
        <v>75216</v>
      </c>
      <c r="D52">
        <v>75216</v>
      </c>
      <c r="E52">
        <v>1</v>
      </c>
      <c r="F52">
        <v>17</v>
      </c>
      <c r="G52" s="14" t="s">
        <v>117</v>
      </c>
      <c r="H52" s="14" t="s">
        <v>142</v>
      </c>
      <c r="I52" s="14" t="s">
        <v>228</v>
      </c>
      <c r="J52"/>
      <c r="K52">
        <v>1</v>
      </c>
      <c r="L52">
        <v>0</v>
      </c>
      <c r="M52" s="17"/>
      <c r="N52" s="17" t="s">
        <v>117</v>
      </c>
    </row>
    <row r="53" spans="1:14" s="15" customFormat="1">
      <c r="A53" s="14" t="s">
        <v>112</v>
      </c>
      <c r="B53" s="14" t="s">
        <v>144</v>
      </c>
      <c r="C53">
        <v>78004</v>
      </c>
      <c r="D53">
        <v>78004</v>
      </c>
      <c r="E53">
        <v>1</v>
      </c>
      <c r="F53">
        <v>17</v>
      </c>
      <c r="G53" s="14" t="s">
        <v>117</v>
      </c>
      <c r="H53" s="14" t="s">
        <v>142</v>
      </c>
      <c r="I53" s="14" t="s">
        <v>228</v>
      </c>
      <c r="J53" t="s">
        <v>583</v>
      </c>
      <c r="K53">
        <v>1</v>
      </c>
      <c r="L53">
        <v>1</v>
      </c>
      <c r="M53" s="17" t="s">
        <v>584</v>
      </c>
      <c r="N53" s="17" t="s">
        <v>117</v>
      </c>
    </row>
    <row r="54" spans="1:14" s="15" customFormat="1">
      <c r="A54" s="14" t="s">
        <v>112</v>
      </c>
      <c r="B54" s="14" t="s">
        <v>136</v>
      </c>
      <c r="C54">
        <v>79181</v>
      </c>
      <c r="D54">
        <v>79181</v>
      </c>
      <c r="E54">
        <v>1</v>
      </c>
      <c r="F54">
        <v>17</v>
      </c>
      <c r="G54" s="14" t="s">
        <v>117</v>
      </c>
      <c r="H54" s="14" t="s">
        <v>142</v>
      </c>
      <c r="I54" s="14" t="s">
        <v>228</v>
      </c>
      <c r="J54" t="s">
        <v>585</v>
      </c>
      <c r="K54">
        <v>1</v>
      </c>
      <c r="L54">
        <v>1</v>
      </c>
      <c r="M54" s="17" t="s">
        <v>586</v>
      </c>
      <c r="N54" s="17" t="s">
        <v>117</v>
      </c>
    </row>
    <row r="55" spans="1:14" s="15" customFormat="1">
      <c r="A55" s="14" t="s">
        <v>112</v>
      </c>
      <c r="B55" s="14" t="s">
        <v>127</v>
      </c>
      <c r="C55">
        <v>79783</v>
      </c>
      <c r="D55">
        <v>79783</v>
      </c>
      <c r="E55">
        <v>1</v>
      </c>
      <c r="F55">
        <v>17</v>
      </c>
      <c r="G55" s="14" t="s">
        <v>117</v>
      </c>
      <c r="H55" s="14" t="s">
        <v>142</v>
      </c>
      <c r="I55" s="14" t="s">
        <v>228</v>
      </c>
      <c r="J55" t="s">
        <v>587</v>
      </c>
      <c r="K55">
        <v>1</v>
      </c>
      <c r="L55">
        <v>1</v>
      </c>
      <c r="M55" s="17" t="s">
        <v>588</v>
      </c>
      <c r="N55" s="17" t="s">
        <v>117</v>
      </c>
    </row>
    <row r="56" spans="1:14" s="15" customFormat="1">
      <c r="A56" s="14" t="s">
        <v>112</v>
      </c>
      <c r="B56" s="14" t="s">
        <v>120</v>
      </c>
      <c r="C56">
        <v>80818</v>
      </c>
      <c r="D56">
        <v>80818</v>
      </c>
      <c r="E56">
        <v>1</v>
      </c>
      <c r="F56">
        <v>17</v>
      </c>
      <c r="G56" s="14" t="s">
        <v>117</v>
      </c>
      <c r="H56" s="14" t="s">
        <v>142</v>
      </c>
      <c r="I56" s="14" t="s">
        <v>228</v>
      </c>
      <c r="J56" t="s">
        <v>589</v>
      </c>
      <c r="K56">
        <v>1</v>
      </c>
      <c r="L56">
        <v>1</v>
      </c>
      <c r="M56" s="17" t="s">
        <v>756</v>
      </c>
      <c r="N56" s="17" t="s">
        <v>117</v>
      </c>
    </row>
    <row r="57" spans="1:14" s="15" customFormat="1">
      <c r="A57" s="14" t="s">
        <v>112</v>
      </c>
      <c r="B57" s="14" t="s">
        <v>126</v>
      </c>
      <c r="C57">
        <v>83373</v>
      </c>
      <c r="D57">
        <v>83373</v>
      </c>
      <c r="E57">
        <v>1</v>
      </c>
      <c r="F57">
        <v>17</v>
      </c>
      <c r="G57" s="14" t="s">
        <v>117</v>
      </c>
      <c r="H57" s="14" t="s">
        <v>118</v>
      </c>
      <c r="I57" s="14" t="s">
        <v>222</v>
      </c>
      <c r="J57" t="s">
        <v>590</v>
      </c>
      <c r="K57">
        <v>0</v>
      </c>
      <c r="L57">
        <v>1</v>
      </c>
      <c r="M57" s="17" t="s">
        <v>591</v>
      </c>
      <c r="N57" s="17" t="s">
        <v>117</v>
      </c>
    </row>
    <row r="58" spans="1:14" s="15" customFormat="1">
      <c r="A58" s="14" t="s">
        <v>112</v>
      </c>
      <c r="B58" s="14" t="s">
        <v>128</v>
      </c>
      <c r="C58">
        <v>83559</v>
      </c>
      <c r="D58">
        <v>83559</v>
      </c>
      <c r="E58">
        <v>1</v>
      </c>
      <c r="F58">
        <v>17</v>
      </c>
      <c r="G58" s="14" t="s">
        <v>117</v>
      </c>
      <c r="H58" s="14" t="s">
        <v>142</v>
      </c>
      <c r="I58" s="14" t="s">
        <v>228</v>
      </c>
      <c r="J58" t="s">
        <v>590</v>
      </c>
      <c r="K58">
        <v>1</v>
      </c>
      <c r="L58">
        <v>1</v>
      </c>
      <c r="M58" s="17" t="s">
        <v>592</v>
      </c>
      <c r="N58" s="17" t="s">
        <v>117</v>
      </c>
    </row>
    <row r="59" spans="1:14" s="15" customFormat="1">
      <c r="A59" s="14" t="s">
        <v>112</v>
      </c>
      <c r="B59" s="14" t="s">
        <v>126</v>
      </c>
      <c r="C59">
        <v>101342</v>
      </c>
      <c r="D59">
        <v>101342</v>
      </c>
      <c r="E59">
        <v>1</v>
      </c>
      <c r="F59">
        <v>17</v>
      </c>
      <c r="G59" s="14" t="s">
        <v>117</v>
      </c>
      <c r="H59" s="14" t="s">
        <v>142</v>
      </c>
      <c r="I59" s="14" t="s">
        <v>228</v>
      </c>
      <c r="J59" t="s">
        <v>593</v>
      </c>
      <c r="K59">
        <v>1</v>
      </c>
      <c r="L59">
        <v>0</v>
      </c>
      <c r="M59" s="17"/>
      <c r="N59" s="17" t="s">
        <v>117</v>
      </c>
    </row>
    <row r="60" spans="1:14" s="15" customFormat="1">
      <c r="A60" s="14" t="s">
        <v>112</v>
      </c>
      <c r="B60" s="14" t="s">
        <v>127</v>
      </c>
      <c r="C60">
        <v>103166</v>
      </c>
      <c r="D60">
        <v>103166</v>
      </c>
      <c r="E60">
        <v>1</v>
      </c>
      <c r="F60">
        <v>17</v>
      </c>
      <c r="G60" s="14" t="s">
        <v>117</v>
      </c>
      <c r="H60" s="14" t="s">
        <v>118</v>
      </c>
      <c r="I60" s="14" t="s">
        <v>222</v>
      </c>
      <c r="J60" t="s">
        <v>593</v>
      </c>
      <c r="K60">
        <v>0</v>
      </c>
      <c r="L60">
        <v>0</v>
      </c>
      <c r="M60" s="17"/>
      <c r="N60" s="17" t="s">
        <v>117</v>
      </c>
    </row>
    <row r="61" spans="1:14" s="15" customFormat="1">
      <c r="A61" s="14" t="s">
        <v>112</v>
      </c>
      <c r="B61" s="14" t="s">
        <v>128</v>
      </c>
      <c r="C61">
        <v>108870</v>
      </c>
      <c r="D61">
        <v>108870</v>
      </c>
      <c r="E61">
        <v>1</v>
      </c>
      <c r="F61">
        <v>17</v>
      </c>
      <c r="G61" s="14" t="s">
        <v>117</v>
      </c>
      <c r="H61" s="14" t="s">
        <v>142</v>
      </c>
      <c r="I61" s="14" t="s">
        <v>228</v>
      </c>
      <c r="J61" t="s">
        <v>594</v>
      </c>
      <c r="K61">
        <v>1</v>
      </c>
      <c r="L61">
        <v>1</v>
      </c>
      <c r="M61" s="17" t="s">
        <v>595</v>
      </c>
      <c r="N61" s="17" t="s">
        <v>117</v>
      </c>
    </row>
    <row r="62" spans="1:14" s="15" customFormat="1">
      <c r="A62" s="14" t="s">
        <v>112</v>
      </c>
      <c r="B62" s="14" t="s">
        <v>128</v>
      </c>
      <c r="C62">
        <v>109365</v>
      </c>
      <c r="D62">
        <v>109365</v>
      </c>
      <c r="E62">
        <v>1</v>
      </c>
      <c r="F62">
        <v>17</v>
      </c>
      <c r="G62" s="14" t="s">
        <v>117</v>
      </c>
      <c r="H62" s="14" t="s">
        <v>118</v>
      </c>
      <c r="I62" s="14" t="s">
        <v>222</v>
      </c>
      <c r="J62" t="s">
        <v>596</v>
      </c>
      <c r="K62">
        <v>0</v>
      </c>
      <c r="L62">
        <v>0</v>
      </c>
      <c r="M62" s="17"/>
      <c r="N62" s="17" t="s">
        <v>117</v>
      </c>
    </row>
    <row r="63" spans="1:14" s="15" customFormat="1">
      <c r="A63" s="14" t="s">
        <v>112</v>
      </c>
      <c r="B63" s="14" t="s">
        <v>120</v>
      </c>
      <c r="C63">
        <v>109509</v>
      </c>
      <c r="D63">
        <v>109509</v>
      </c>
      <c r="E63">
        <v>1</v>
      </c>
      <c r="F63">
        <v>17</v>
      </c>
      <c r="G63" s="14" t="s">
        <v>117</v>
      </c>
      <c r="H63" s="14" t="s">
        <v>142</v>
      </c>
      <c r="I63" s="14" t="s">
        <v>228</v>
      </c>
      <c r="J63" t="s">
        <v>596</v>
      </c>
      <c r="K63">
        <v>1</v>
      </c>
      <c r="L63">
        <v>0</v>
      </c>
      <c r="M63" s="17"/>
      <c r="N63" s="17" t="s">
        <v>117</v>
      </c>
    </row>
    <row r="64" spans="1:14" s="15" customFormat="1">
      <c r="A64" s="14" t="s">
        <v>112</v>
      </c>
      <c r="B64" s="14" t="s">
        <v>120</v>
      </c>
      <c r="C64">
        <v>109674</v>
      </c>
      <c r="D64">
        <v>109674</v>
      </c>
      <c r="E64">
        <v>1</v>
      </c>
      <c r="F64">
        <v>17</v>
      </c>
      <c r="G64" s="14" t="s">
        <v>117</v>
      </c>
      <c r="H64" s="14" t="s">
        <v>118</v>
      </c>
      <c r="I64" s="14" t="s">
        <v>222</v>
      </c>
      <c r="J64" t="s">
        <v>596</v>
      </c>
      <c r="K64">
        <v>0</v>
      </c>
      <c r="L64">
        <v>1</v>
      </c>
      <c r="M64" s="17" t="s">
        <v>597</v>
      </c>
      <c r="N64" s="17" t="s">
        <v>117</v>
      </c>
    </row>
    <row r="65" spans="1:14" s="15" customFormat="1">
      <c r="A65" s="14" t="s">
        <v>112</v>
      </c>
      <c r="B65" s="14" t="s">
        <v>138</v>
      </c>
      <c r="C65">
        <v>111963</v>
      </c>
      <c r="D65">
        <v>111963</v>
      </c>
      <c r="E65">
        <v>1</v>
      </c>
      <c r="F65">
        <v>17</v>
      </c>
      <c r="G65" s="14" t="s">
        <v>117</v>
      </c>
      <c r="H65" s="14" t="s">
        <v>142</v>
      </c>
      <c r="I65" s="14" t="s">
        <v>228</v>
      </c>
      <c r="J65" t="s">
        <v>596</v>
      </c>
      <c r="K65">
        <v>1</v>
      </c>
      <c r="L65">
        <v>0</v>
      </c>
      <c r="M65" s="17"/>
      <c r="N65" s="17" t="s">
        <v>117</v>
      </c>
    </row>
    <row r="66" spans="1:14" s="15" customFormat="1">
      <c r="A66" s="14" t="s">
        <v>112</v>
      </c>
      <c r="B66" s="14" t="s">
        <v>124</v>
      </c>
      <c r="C66">
        <v>112326</v>
      </c>
      <c r="D66">
        <v>112326</v>
      </c>
      <c r="E66">
        <v>1</v>
      </c>
      <c r="F66">
        <v>17</v>
      </c>
      <c r="G66" s="14" t="s">
        <v>117</v>
      </c>
      <c r="H66" s="14" t="s">
        <v>142</v>
      </c>
      <c r="I66" s="14" t="s">
        <v>228</v>
      </c>
      <c r="J66" t="s">
        <v>596</v>
      </c>
      <c r="K66">
        <v>1</v>
      </c>
      <c r="L66">
        <v>1</v>
      </c>
      <c r="M66" s="17" t="s">
        <v>598</v>
      </c>
      <c r="N66" s="17" t="s">
        <v>117</v>
      </c>
    </row>
    <row r="67" spans="1:14" s="15" customFormat="1">
      <c r="A67" s="14" t="s">
        <v>112</v>
      </c>
      <c r="B67" s="14" t="s">
        <v>116</v>
      </c>
      <c r="C67">
        <v>112922</v>
      </c>
      <c r="D67">
        <v>112922</v>
      </c>
      <c r="E67">
        <v>1</v>
      </c>
      <c r="F67">
        <v>17</v>
      </c>
      <c r="G67" s="14" t="s">
        <v>117</v>
      </c>
      <c r="H67" s="14" t="s">
        <v>132</v>
      </c>
      <c r="I67" s="14" t="s">
        <v>224</v>
      </c>
      <c r="J67" t="s">
        <v>596</v>
      </c>
      <c r="K67">
        <v>0</v>
      </c>
      <c r="L67">
        <v>1</v>
      </c>
      <c r="M67" s="17" t="s">
        <v>599</v>
      </c>
      <c r="N67" s="17" t="s">
        <v>117</v>
      </c>
    </row>
    <row r="68" spans="1:14" s="15" customFormat="1">
      <c r="A68" s="14" t="s">
        <v>112</v>
      </c>
      <c r="B68" s="14" t="s">
        <v>144</v>
      </c>
      <c r="C68">
        <v>113085</v>
      </c>
      <c r="D68">
        <v>113085</v>
      </c>
      <c r="E68">
        <v>1</v>
      </c>
      <c r="F68">
        <v>17</v>
      </c>
      <c r="G68" s="14" t="s">
        <v>117</v>
      </c>
      <c r="H68" s="14" t="s">
        <v>142</v>
      </c>
      <c r="I68" s="14" t="s">
        <v>228</v>
      </c>
      <c r="J68" t="s">
        <v>596</v>
      </c>
      <c r="K68">
        <v>1</v>
      </c>
      <c r="L68">
        <v>1</v>
      </c>
      <c r="M68" s="17" t="s">
        <v>600</v>
      </c>
      <c r="N68" s="17" t="s">
        <v>117</v>
      </c>
    </row>
    <row r="69" spans="1:14" s="15" customFormat="1">
      <c r="A69" s="14" t="s">
        <v>112</v>
      </c>
      <c r="B69" s="14" t="s">
        <v>120</v>
      </c>
      <c r="C69">
        <v>113466</v>
      </c>
      <c r="D69">
        <v>113466</v>
      </c>
      <c r="E69">
        <v>1</v>
      </c>
      <c r="F69">
        <v>17</v>
      </c>
      <c r="G69" s="14" t="s">
        <v>117</v>
      </c>
      <c r="H69" s="14" t="s">
        <v>118</v>
      </c>
      <c r="I69" s="14" t="s">
        <v>222</v>
      </c>
      <c r="J69"/>
      <c r="K69">
        <v>0</v>
      </c>
      <c r="L69">
        <v>0</v>
      </c>
      <c r="M69" s="17"/>
      <c r="N69" s="17" t="s">
        <v>117</v>
      </c>
    </row>
    <row r="70" spans="1:14" s="15" customFormat="1">
      <c r="A70" s="14" t="s">
        <v>112</v>
      </c>
      <c r="B70" s="14" t="s">
        <v>136</v>
      </c>
      <c r="C70">
        <v>116102</v>
      </c>
      <c r="D70">
        <v>116102</v>
      </c>
      <c r="E70">
        <v>1</v>
      </c>
      <c r="F70">
        <v>17</v>
      </c>
      <c r="G70" s="14" t="s">
        <v>117</v>
      </c>
      <c r="H70" s="14" t="s">
        <v>142</v>
      </c>
      <c r="I70" s="14" t="s">
        <v>228</v>
      </c>
      <c r="J70"/>
      <c r="K70">
        <v>1</v>
      </c>
      <c r="L70">
        <v>0</v>
      </c>
      <c r="M70" s="17"/>
      <c r="N70" s="17" t="s">
        <v>117</v>
      </c>
    </row>
    <row r="71" spans="1:14" s="15" customFormat="1">
      <c r="A71" s="14" t="s">
        <v>112</v>
      </c>
      <c r="B71" s="14" t="s">
        <v>138</v>
      </c>
      <c r="C71">
        <v>116510</v>
      </c>
      <c r="D71">
        <v>116510</v>
      </c>
      <c r="E71">
        <v>1</v>
      </c>
      <c r="F71">
        <v>17</v>
      </c>
      <c r="G71" s="14" t="s">
        <v>117</v>
      </c>
      <c r="H71" s="14" t="s">
        <v>142</v>
      </c>
      <c r="I71" s="14" t="s">
        <v>228</v>
      </c>
      <c r="J71"/>
      <c r="K71">
        <v>1</v>
      </c>
      <c r="L71">
        <v>0</v>
      </c>
      <c r="M71" s="17"/>
      <c r="N71" s="17" t="s">
        <v>117</v>
      </c>
    </row>
    <row r="72" spans="1:14" s="15" customFormat="1">
      <c r="A72" s="14" t="s">
        <v>112</v>
      </c>
      <c r="B72" s="14" t="s">
        <v>116</v>
      </c>
      <c r="C72">
        <v>116553</v>
      </c>
      <c r="D72">
        <v>116553</v>
      </c>
      <c r="E72">
        <v>1</v>
      </c>
      <c r="F72">
        <v>17</v>
      </c>
      <c r="G72" s="14" t="s">
        <v>117</v>
      </c>
      <c r="H72" s="14" t="s">
        <v>132</v>
      </c>
      <c r="I72" s="14" t="s">
        <v>224</v>
      </c>
      <c r="J72"/>
      <c r="K72">
        <v>0</v>
      </c>
      <c r="L72">
        <v>0</v>
      </c>
      <c r="M72" s="17"/>
      <c r="N72" s="17" t="s">
        <v>117</v>
      </c>
    </row>
    <row r="73" spans="1:14" s="15" customFormat="1">
      <c r="A73" s="14" t="s">
        <v>112</v>
      </c>
      <c r="B73" s="14" t="s">
        <v>136</v>
      </c>
      <c r="C73">
        <v>116704</v>
      </c>
      <c r="D73">
        <v>116704</v>
      </c>
      <c r="E73">
        <v>1</v>
      </c>
      <c r="F73">
        <v>17</v>
      </c>
      <c r="G73" s="14" t="s">
        <v>117</v>
      </c>
      <c r="H73" s="14" t="s">
        <v>155</v>
      </c>
      <c r="I73" s="14" t="s">
        <v>235</v>
      </c>
      <c r="J73"/>
      <c r="K73">
        <v>0</v>
      </c>
      <c r="L73">
        <v>0</v>
      </c>
      <c r="M73" s="17"/>
      <c r="N73" s="17" t="s">
        <v>117</v>
      </c>
    </row>
    <row r="74" spans="1:14" s="15" customFormat="1">
      <c r="A74" s="14" t="s">
        <v>112</v>
      </c>
      <c r="B74" s="14" t="s">
        <v>127</v>
      </c>
      <c r="C74">
        <v>117418</v>
      </c>
      <c r="D74">
        <v>117418</v>
      </c>
      <c r="E74">
        <v>1</v>
      </c>
      <c r="F74">
        <v>17</v>
      </c>
      <c r="G74" s="14" t="s">
        <v>117</v>
      </c>
      <c r="H74" s="14" t="s">
        <v>142</v>
      </c>
      <c r="I74" s="14" t="s">
        <v>228</v>
      </c>
      <c r="J74" t="s">
        <v>601</v>
      </c>
      <c r="K74">
        <v>1</v>
      </c>
      <c r="L74">
        <v>1</v>
      </c>
      <c r="M74" s="17" t="s">
        <v>602</v>
      </c>
      <c r="N74" s="17" t="s">
        <v>117</v>
      </c>
    </row>
    <row r="75" spans="1:14" s="15" customFormat="1">
      <c r="A75" s="14" t="s">
        <v>112</v>
      </c>
      <c r="B75" s="14" t="s">
        <v>127</v>
      </c>
      <c r="C75">
        <v>118052</v>
      </c>
      <c r="D75">
        <v>118052</v>
      </c>
      <c r="E75">
        <v>1</v>
      </c>
      <c r="F75">
        <v>17</v>
      </c>
      <c r="G75" s="14" t="s">
        <v>117</v>
      </c>
      <c r="H75" s="14" t="s">
        <v>142</v>
      </c>
      <c r="I75" s="14" t="s">
        <v>228</v>
      </c>
      <c r="J75" t="s">
        <v>603</v>
      </c>
      <c r="K75">
        <v>1</v>
      </c>
      <c r="L75">
        <v>1</v>
      </c>
      <c r="M75" s="17" t="s">
        <v>604</v>
      </c>
      <c r="N75" s="17" t="s">
        <v>117</v>
      </c>
    </row>
    <row r="76" spans="1:14" s="15" customFormat="1">
      <c r="A76" s="14" t="s">
        <v>112</v>
      </c>
      <c r="B76" s="14" t="s">
        <v>128</v>
      </c>
      <c r="C76">
        <v>118198</v>
      </c>
      <c r="D76">
        <v>118198</v>
      </c>
      <c r="E76">
        <v>1</v>
      </c>
      <c r="F76">
        <v>17</v>
      </c>
      <c r="G76" s="14" t="s">
        <v>117</v>
      </c>
      <c r="H76" s="14" t="s">
        <v>142</v>
      </c>
      <c r="I76" s="14" t="s">
        <v>228</v>
      </c>
      <c r="J76"/>
      <c r="K76">
        <v>1</v>
      </c>
      <c r="L76">
        <v>1</v>
      </c>
      <c r="M76" s="17" t="s">
        <v>605</v>
      </c>
      <c r="N76" s="17" t="s">
        <v>117</v>
      </c>
    </row>
    <row r="77" spans="1:14" s="15" customFormat="1">
      <c r="A77" s="14" t="s">
        <v>112</v>
      </c>
      <c r="B77" s="14" t="s">
        <v>138</v>
      </c>
      <c r="C77">
        <v>118220</v>
      </c>
      <c r="D77">
        <v>118220</v>
      </c>
      <c r="E77">
        <v>1</v>
      </c>
      <c r="F77">
        <v>17</v>
      </c>
      <c r="G77" s="14" t="s">
        <v>117</v>
      </c>
      <c r="H77" s="14" t="s">
        <v>142</v>
      </c>
      <c r="I77" s="14" t="s">
        <v>228</v>
      </c>
      <c r="J77"/>
      <c r="K77">
        <v>1</v>
      </c>
      <c r="L77">
        <v>1</v>
      </c>
      <c r="M77" s="17" t="s">
        <v>606</v>
      </c>
      <c r="N77" s="17" t="s">
        <v>117</v>
      </c>
    </row>
    <row r="78" spans="1:14" s="15" customFormat="1">
      <c r="A78" s="14" t="s">
        <v>112</v>
      </c>
      <c r="B78" s="14" t="s">
        <v>128</v>
      </c>
      <c r="C78">
        <v>118284</v>
      </c>
      <c r="D78">
        <v>118284</v>
      </c>
      <c r="E78">
        <v>1</v>
      </c>
      <c r="F78">
        <v>17</v>
      </c>
      <c r="G78" s="14" t="s">
        <v>117</v>
      </c>
      <c r="H78" s="14" t="s">
        <v>142</v>
      </c>
      <c r="I78" s="14" t="s">
        <v>228</v>
      </c>
      <c r="J78"/>
      <c r="K78">
        <v>1</v>
      </c>
      <c r="L78">
        <v>1</v>
      </c>
      <c r="M78" s="17" t="s">
        <v>607</v>
      </c>
      <c r="N78" s="17" t="s">
        <v>117</v>
      </c>
    </row>
    <row r="79" spans="1:14" s="15" customFormat="1">
      <c r="A79" s="14" t="s">
        <v>112</v>
      </c>
      <c r="B79" s="14" t="s">
        <v>120</v>
      </c>
      <c r="C79">
        <v>118305</v>
      </c>
      <c r="D79">
        <v>118305</v>
      </c>
      <c r="E79">
        <v>1</v>
      </c>
      <c r="F79">
        <v>17</v>
      </c>
      <c r="G79" s="14" t="s">
        <v>117</v>
      </c>
      <c r="H79" s="14" t="s">
        <v>142</v>
      </c>
      <c r="I79" s="14" t="s">
        <v>228</v>
      </c>
      <c r="J79"/>
      <c r="K79">
        <v>1</v>
      </c>
      <c r="L79">
        <v>1</v>
      </c>
      <c r="M79" s="17" t="s">
        <v>608</v>
      </c>
      <c r="N79" s="17" t="s">
        <v>117</v>
      </c>
    </row>
    <row r="80" spans="1:14" s="15" customFormat="1">
      <c r="A80" s="14" t="s">
        <v>112</v>
      </c>
      <c r="B80" s="14" t="s">
        <v>124</v>
      </c>
      <c r="C80">
        <v>120025</v>
      </c>
      <c r="D80">
        <v>120025</v>
      </c>
      <c r="E80">
        <v>1</v>
      </c>
      <c r="F80">
        <v>17</v>
      </c>
      <c r="G80" s="14" t="s">
        <v>117</v>
      </c>
      <c r="H80" s="14" t="s">
        <v>142</v>
      </c>
      <c r="I80" s="14" t="s">
        <v>228</v>
      </c>
      <c r="J80"/>
      <c r="K80">
        <v>1</v>
      </c>
      <c r="L80">
        <v>1</v>
      </c>
      <c r="M80" s="17" t="s">
        <v>609</v>
      </c>
      <c r="N80" s="17" t="s">
        <v>117</v>
      </c>
    </row>
    <row r="81" spans="1:14" s="15" customFormat="1">
      <c r="A81" s="14" t="s">
        <v>112</v>
      </c>
      <c r="B81" s="14" t="s">
        <v>144</v>
      </c>
      <c r="C81">
        <v>120254</v>
      </c>
      <c r="D81">
        <v>120254</v>
      </c>
      <c r="E81">
        <v>1</v>
      </c>
      <c r="F81">
        <v>17</v>
      </c>
      <c r="G81" s="14" t="s">
        <v>117</v>
      </c>
      <c r="H81" s="14" t="s">
        <v>142</v>
      </c>
      <c r="I81" s="14" t="s">
        <v>228</v>
      </c>
      <c r="J81" t="s">
        <v>12</v>
      </c>
      <c r="K81">
        <v>1</v>
      </c>
      <c r="L81">
        <v>1</v>
      </c>
      <c r="M81" s="17" t="s">
        <v>610</v>
      </c>
      <c r="N81" s="17" t="s">
        <v>117</v>
      </c>
    </row>
    <row r="82" spans="1:14" s="15" customFormat="1">
      <c r="A82" s="14" t="s">
        <v>112</v>
      </c>
      <c r="B82" s="14" t="s">
        <v>120</v>
      </c>
      <c r="C82">
        <v>121849</v>
      </c>
      <c r="D82">
        <v>121849</v>
      </c>
      <c r="E82">
        <v>1</v>
      </c>
      <c r="F82">
        <v>17</v>
      </c>
      <c r="G82" s="14" t="s">
        <v>117</v>
      </c>
      <c r="H82" s="14" t="s">
        <v>142</v>
      </c>
      <c r="I82" s="14" t="s">
        <v>228</v>
      </c>
      <c r="J82"/>
      <c r="K82">
        <v>1</v>
      </c>
      <c r="L82">
        <v>1</v>
      </c>
      <c r="M82" s="17" t="s">
        <v>757</v>
      </c>
      <c r="N82" s="17" t="s">
        <v>117</v>
      </c>
    </row>
    <row r="83" spans="1:14" s="15" customFormat="1">
      <c r="A83" s="14" t="s">
        <v>112</v>
      </c>
      <c r="B83" s="14" t="s">
        <v>120</v>
      </c>
      <c r="C83">
        <v>123602</v>
      </c>
      <c r="D83">
        <v>123602</v>
      </c>
      <c r="E83">
        <v>1</v>
      </c>
      <c r="F83">
        <v>17</v>
      </c>
      <c r="G83" s="14" t="s">
        <v>117</v>
      </c>
      <c r="H83" s="14" t="s">
        <v>142</v>
      </c>
      <c r="I83" s="14" t="s">
        <v>228</v>
      </c>
      <c r="J83"/>
      <c r="K83">
        <v>1</v>
      </c>
      <c r="L83">
        <v>0</v>
      </c>
      <c r="M83" s="17"/>
      <c r="N83" s="17" t="s">
        <v>117</v>
      </c>
    </row>
    <row r="84" spans="1:14" s="15" customFormat="1">
      <c r="A84" s="14" t="s">
        <v>112</v>
      </c>
      <c r="B84" s="14" t="s">
        <v>138</v>
      </c>
      <c r="C84">
        <v>123666</v>
      </c>
      <c r="D84">
        <v>123666</v>
      </c>
      <c r="E84">
        <v>1</v>
      </c>
      <c r="F84">
        <v>17</v>
      </c>
      <c r="G84" s="14" t="s">
        <v>117</v>
      </c>
      <c r="H84" s="14" t="s">
        <v>137</v>
      </c>
      <c r="I84" s="14" t="s">
        <v>226</v>
      </c>
      <c r="J84"/>
      <c r="K84">
        <v>0</v>
      </c>
      <c r="L84">
        <v>0</v>
      </c>
      <c r="M84" s="17"/>
      <c r="N84" s="17" t="s">
        <v>117</v>
      </c>
    </row>
    <row r="85" spans="1:14" s="15" customFormat="1">
      <c r="A85" s="14" t="s">
        <v>112</v>
      </c>
      <c r="B85" s="14" t="s">
        <v>138</v>
      </c>
      <c r="C85">
        <v>123774</v>
      </c>
      <c r="D85">
        <v>123774</v>
      </c>
      <c r="E85">
        <v>1</v>
      </c>
      <c r="F85">
        <v>17</v>
      </c>
      <c r="G85" s="14" t="s">
        <v>117</v>
      </c>
      <c r="H85" s="14" t="s">
        <v>142</v>
      </c>
      <c r="I85" s="14" t="s">
        <v>228</v>
      </c>
      <c r="J85"/>
      <c r="K85">
        <v>1</v>
      </c>
      <c r="L85">
        <v>0</v>
      </c>
      <c r="M85" s="17"/>
      <c r="N85" s="17" t="s">
        <v>117</v>
      </c>
    </row>
    <row r="86" spans="1:14" s="15" customFormat="1">
      <c r="A86" s="14" t="s">
        <v>112</v>
      </c>
      <c r="B86" s="14" t="s">
        <v>120</v>
      </c>
      <c r="C86">
        <v>124119</v>
      </c>
      <c r="D86">
        <v>124119</v>
      </c>
      <c r="E86">
        <v>1</v>
      </c>
      <c r="F86">
        <v>17</v>
      </c>
      <c r="G86" s="14" t="s">
        <v>117</v>
      </c>
      <c r="H86" s="14" t="s">
        <v>142</v>
      </c>
      <c r="I86" s="14" t="s">
        <v>228</v>
      </c>
      <c r="J86"/>
      <c r="K86">
        <v>1</v>
      </c>
      <c r="L86">
        <v>0</v>
      </c>
      <c r="M86" s="17"/>
      <c r="N86" s="17" t="s">
        <v>117</v>
      </c>
    </row>
    <row r="87" spans="1:14" s="15" customFormat="1">
      <c r="A87" s="14" t="s">
        <v>112</v>
      </c>
      <c r="B87" s="14" t="s">
        <v>128</v>
      </c>
      <c r="C87">
        <v>124716</v>
      </c>
      <c r="D87">
        <v>124716</v>
      </c>
      <c r="E87">
        <v>1</v>
      </c>
      <c r="F87">
        <v>17</v>
      </c>
      <c r="G87" s="14" t="s">
        <v>117</v>
      </c>
      <c r="H87" s="14" t="s">
        <v>142</v>
      </c>
      <c r="I87" s="14" t="s">
        <v>228</v>
      </c>
      <c r="J87"/>
      <c r="K87">
        <v>1</v>
      </c>
      <c r="L87">
        <v>1</v>
      </c>
      <c r="M87" s="17" t="s">
        <v>611</v>
      </c>
      <c r="N87" s="17" t="s">
        <v>117</v>
      </c>
    </row>
    <row r="88" spans="1:14" s="15" customFormat="1">
      <c r="A88" s="14" t="s">
        <v>112</v>
      </c>
      <c r="B88" s="14" t="s">
        <v>127</v>
      </c>
      <c r="C88">
        <v>125979</v>
      </c>
      <c r="D88">
        <v>125979</v>
      </c>
      <c r="E88">
        <v>1</v>
      </c>
      <c r="F88">
        <v>17</v>
      </c>
      <c r="G88" s="14" t="s">
        <v>117</v>
      </c>
      <c r="H88" s="14" t="s">
        <v>142</v>
      </c>
      <c r="I88" s="14" t="s">
        <v>228</v>
      </c>
      <c r="J88"/>
      <c r="K88">
        <v>1</v>
      </c>
      <c r="L88">
        <v>0</v>
      </c>
      <c r="M88" s="17"/>
      <c r="N88" s="17" t="s">
        <v>117</v>
      </c>
    </row>
    <row r="89" spans="1:14" s="15" customFormat="1">
      <c r="A89" s="14" t="s">
        <v>112</v>
      </c>
      <c r="B89" s="14" t="s">
        <v>124</v>
      </c>
      <c r="C89">
        <v>126331</v>
      </c>
      <c r="D89">
        <v>126331</v>
      </c>
      <c r="E89">
        <v>1</v>
      </c>
      <c r="F89">
        <v>17</v>
      </c>
      <c r="G89" s="14" t="s">
        <v>117</v>
      </c>
      <c r="H89" s="14" t="s">
        <v>118</v>
      </c>
      <c r="I89" s="14" t="s">
        <v>222</v>
      </c>
      <c r="J89"/>
      <c r="K89">
        <v>0</v>
      </c>
      <c r="L89">
        <v>1</v>
      </c>
      <c r="M89" s="17" t="s">
        <v>612</v>
      </c>
      <c r="N89" s="17" t="s">
        <v>117</v>
      </c>
    </row>
    <row r="90" spans="1:14" s="15" customFormat="1">
      <c r="A90" s="14" t="s">
        <v>112</v>
      </c>
      <c r="B90" s="14" t="s">
        <v>129</v>
      </c>
      <c r="C90" s="18">
        <v>148</v>
      </c>
      <c r="D90">
        <v>148</v>
      </c>
      <c r="E90">
        <v>1</v>
      </c>
      <c r="F90">
        <v>17</v>
      </c>
      <c r="G90" s="14" t="s">
        <v>110</v>
      </c>
      <c r="H90" s="14" t="s">
        <v>130</v>
      </c>
      <c r="I90" s="14" t="s">
        <v>223</v>
      </c>
      <c r="J90"/>
      <c r="K90">
        <v>0</v>
      </c>
      <c r="L90">
        <v>0</v>
      </c>
      <c r="M90" s="17"/>
      <c r="N90" s="17" t="s">
        <v>558</v>
      </c>
    </row>
    <row r="91" spans="1:14" s="15" customFormat="1">
      <c r="A91" s="14" t="s">
        <v>112</v>
      </c>
      <c r="B91" s="14" t="s">
        <v>109</v>
      </c>
      <c r="C91" s="18">
        <v>149</v>
      </c>
      <c r="D91">
        <v>149</v>
      </c>
      <c r="E91">
        <v>1</v>
      </c>
      <c r="F91">
        <v>17</v>
      </c>
      <c r="G91" s="14" t="s">
        <v>110</v>
      </c>
      <c r="H91" s="14" t="s">
        <v>111</v>
      </c>
      <c r="I91" s="14" t="s">
        <v>221</v>
      </c>
      <c r="J91"/>
      <c r="K91">
        <v>0</v>
      </c>
      <c r="L91">
        <v>0</v>
      </c>
      <c r="M91" s="17"/>
      <c r="N91" s="17" t="s">
        <v>558</v>
      </c>
    </row>
    <row r="92" spans="1:14" s="15" customFormat="1">
      <c r="A92" s="14" t="s">
        <v>112</v>
      </c>
      <c r="B92" s="14" t="s">
        <v>109</v>
      </c>
      <c r="C92" s="18">
        <v>150</v>
      </c>
      <c r="D92">
        <v>150</v>
      </c>
      <c r="E92">
        <v>1</v>
      </c>
      <c r="F92">
        <v>17</v>
      </c>
      <c r="G92" s="14" t="s">
        <v>110</v>
      </c>
      <c r="H92" s="14" t="s">
        <v>111</v>
      </c>
      <c r="I92" s="14" t="s">
        <v>221</v>
      </c>
      <c r="J92"/>
      <c r="K92">
        <v>0</v>
      </c>
      <c r="L92">
        <v>0</v>
      </c>
      <c r="M92" s="17"/>
      <c r="N92" s="17" t="s">
        <v>558</v>
      </c>
    </row>
    <row r="93" spans="1:14" s="15" customFormat="1">
      <c r="A93" s="14" t="s">
        <v>112</v>
      </c>
      <c r="B93" s="14" t="s">
        <v>113</v>
      </c>
      <c r="C93" s="18">
        <v>151</v>
      </c>
      <c r="D93">
        <v>151</v>
      </c>
      <c r="E93">
        <v>1</v>
      </c>
      <c r="F93">
        <v>17</v>
      </c>
      <c r="G93" s="14" t="s">
        <v>110</v>
      </c>
      <c r="H93" s="14" t="s">
        <v>111</v>
      </c>
      <c r="I93" s="14" t="s">
        <v>221</v>
      </c>
      <c r="J93"/>
      <c r="K93">
        <v>0</v>
      </c>
      <c r="L93">
        <v>0</v>
      </c>
      <c r="M93" s="17"/>
      <c r="N93" s="17" t="s">
        <v>558</v>
      </c>
    </row>
    <row r="94" spans="1:14" s="15" customFormat="1">
      <c r="A94" s="14" t="s">
        <v>112</v>
      </c>
      <c r="B94" s="14" t="s">
        <v>131</v>
      </c>
      <c r="C94" s="18">
        <v>152</v>
      </c>
      <c r="D94">
        <v>152</v>
      </c>
      <c r="E94">
        <v>1</v>
      </c>
      <c r="F94">
        <v>17</v>
      </c>
      <c r="G94" s="14" t="s">
        <v>110</v>
      </c>
      <c r="H94" s="14" t="s">
        <v>130</v>
      </c>
      <c r="I94" s="14" t="s">
        <v>223</v>
      </c>
      <c r="J94"/>
      <c r="K94">
        <v>0</v>
      </c>
      <c r="L94">
        <v>0</v>
      </c>
      <c r="M94" s="17"/>
      <c r="N94" s="17" t="s">
        <v>558</v>
      </c>
    </row>
    <row r="95" spans="1:14" s="15" customFormat="1">
      <c r="A95" s="14" t="s">
        <v>112</v>
      </c>
      <c r="B95" s="14" t="s">
        <v>131</v>
      </c>
      <c r="C95" s="18">
        <v>153</v>
      </c>
      <c r="D95">
        <v>153</v>
      </c>
      <c r="E95">
        <v>1</v>
      </c>
      <c r="F95">
        <v>17</v>
      </c>
      <c r="G95" s="14" t="s">
        <v>110</v>
      </c>
      <c r="H95" s="14" t="s">
        <v>130</v>
      </c>
      <c r="I95" s="14" t="s">
        <v>223</v>
      </c>
      <c r="J95"/>
      <c r="K95">
        <v>0</v>
      </c>
      <c r="L95">
        <v>0</v>
      </c>
      <c r="M95" s="17"/>
      <c r="N95" s="17" t="s">
        <v>558</v>
      </c>
    </row>
    <row r="96" spans="1:14" s="15" customFormat="1">
      <c r="A96" s="14" t="s">
        <v>112</v>
      </c>
      <c r="B96" s="14" t="s">
        <v>109</v>
      </c>
      <c r="C96" s="18">
        <v>154</v>
      </c>
      <c r="D96">
        <v>154</v>
      </c>
      <c r="E96">
        <v>1</v>
      </c>
      <c r="F96">
        <v>17</v>
      </c>
      <c r="G96" s="14" t="s">
        <v>110</v>
      </c>
      <c r="H96" s="14" t="s">
        <v>111</v>
      </c>
      <c r="I96" s="14" t="s">
        <v>221</v>
      </c>
      <c r="J96"/>
      <c r="K96">
        <v>0</v>
      </c>
      <c r="L96">
        <v>0</v>
      </c>
      <c r="M96" s="17"/>
      <c r="N96" s="17" t="s">
        <v>558</v>
      </c>
    </row>
    <row r="97" spans="1:14" s="15" customFormat="1">
      <c r="A97" s="14" t="s">
        <v>112</v>
      </c>
      <c r="B97" s="14" t="s">
        <v>115</v>
      </c>
      <c r="C97" s="18">
        <v>155</v>
      </c>
      <c r="D97">
        <v>155</v>
      </c>
      <c r="E97">
        <v>1</v>
      </c>
      <c r="F97">
        <v>17</v>
      </c>
      <c r="G97" s="14" t="s">
        <v>110</v>
      </c>
      <c r="H97" s="14" t="s">
        <v>118</v>
      </c>
      <c r="I97" s="14" t="s">
        <v>222</v>
      </c>
      <c r="J97"/>
      <c r="K97">
        <v>0</v>
      </c>
      <c r="L97">
        <v>0</v>
      </c>
      <c r="M97" s="17"/>
      <c r="N97" s="17" t="s">
        <v>558</v>
      </c>
    </row>
    <row r="98" spans="1:14" s="15" customFormat="1">
      <c r="A98" s="14" t="s">
        <v>112</v>
      </c>
      <c r="B98" s="14" t="s">
        <v>114</v>
      </c>
      <c r="C98" s="18">
        <v>156</v>
      </c>
      <c r="D98">
        <v>156</v>
      </c>
      <c r="E98">
        <v>1</v>
      </c>
      <c r="F98">
        <v>17</v>
      </c>
      <c r="G98" s="14" t="s">
        <v>110</v>
      </c>
      <c r="H98" s="14" t="s">
        <v>111</v>
      </c>
      <c r="I98" s="14" t="s">
        <v>221</v>
      </c>
      <c r="J98"/>
      <c r="K98">
        <v>0</v>
      </c>
      <c r="L98">
        <v>0</v>
      </c>
      <c r="M98" s="17"/>
      <c r="N98" s="17" t="s">
        <v>558</v>
      </c>
    </row>
    <row r="99" spans="1:14" s="15" customFormat="1">
      <c r="A99" s="14" t="s">
        <v>112</v>
      </c>
      <c r="B99" s="14" t="s">
        <v>114</v>
      </c>
      <c r="C99" s="18">
        <v>157</v>
      </c>
      <c r="D99">
        <v>157</v>
      </c>
      <c r="E99">
        <v>1</v>
      </c>
      <c r="F99">
        <v>17</v>
      </c>
      <c r="G99" s="14" t="s">
        <v>110</v>
      </c>
      <c r="H99" s="14" t="s">
        <v>111</v>
      </c>
      <c r="I99" s="14" t="s">
        <v>221</v>
      </c>
      <c r="J99"/>
      <c r="K99">
        <v>0</v>
      </c>
      <c r="L99">
        <v>0</v>
      </c>
      <c r="M99" s="17"/>
      <c r="N99" s="17" t="s">
        <v>558</v>
      </c>
    </row>
    <row r="100" spans="1:14" s="15" customFormat="1">
      <c r="A100" s="14" t="s">
        <v>112</v>
      </c>
      <c r="B100" s="14" t="s">
        <v>115</v>
      </c>
      <c r="C100" s="18">
        <v>158</v>
      </c>
      <c r="D100">
        <v>158</v>
      </c>
      <c r="E100">
        <v>1</v>
      </c>
      <c r="F100">
        <v>17</v>
      </c>
      <c r="G100" s="14" t="s">
        <v>110</v>
      </c>
      <c r="H100" s="14" t="s">
        <v>111</v>
      </c>
      <c r="I100" s="14" t="s">
        <v>221</v>
      </c>
      <c r="J100"/>
      <c r="K100">
        <v>0</v>
      </c>
      <c r="L100">
        <v>0</v>
      </c>
      <c r="M100" s="17"/>
      <c r="N100" s="17" t="s">
        <v>558</v>
      </c>
    </row>
    <row r="101" spans="1:14" s="15" customFormat="1">
      <c r="A101" s="14" t="s">
        <v>112</v>
      </c>
      <c r="B101" s="14" t="s">
        <v>115</v>
      </c>
      <c r="C101" s="18">
        <v>159</v>
      </c>
      <c r="D101">
        <v>159</v>
      </c>
      <c r="E101">
        <v>1</v>
      </c>
      <c r="F101">
        <v>17</v>
      </c>
      <c r="G101" s="14" t="s">
        <v>110</v>
      </c>
      <c r="H101" s="14" t="s">
        <v>111</v>
      </c>
      <c r="I101" s="14" t="s">
        <v>221</v>
      </c>
      <c r="J101"/>
      <c r="K101">
        <v>0</v>
      </c>
      <c r="L101">
        <v>0</v>
      </c>
      <c r="M101" s="17"/>
      <c r="N101" s="17" t="s">
        <v>558</v>
      </c>
    </row>
    <row r="102" spans="1:14" s="15" customFormat="1">
      <c r="A102" s="14" t="s">
        <v>112</v>
      </c>
      <c r="B102" s="14" t="s">
        <v>115</v>
      </c>
      <c r="C102" s="18">
        <v>160</v>
      </c>
      <c r="D102">
        <v>160</v>
      </c>
      <c r="E102">
        <v>1</v>
      </c>
      <c r="F102">
        <v>17</v>
      </c>
      <c r="G102" s="14" t="s">
        <v>110</v>
      </c>
      <c r="H102" s="14" t="s">
        <v>111</v>
      </c>
      <c r="I102" s="14" t="s">
        <v>221</v>
      </c>
      <c r="J102"/>
      <c r="K102">
        <v>0</v>
      </c>
      <c r="L102">
        <v>0</v>
      </c>
      <c r="M102" s="17"/>
      <c r="N102" s="17" t="s">
        <v>558</v>
      </c>
    </row>
    <row r="103" spans="1:14" s="15" customFormat="1">
      <c r="A103" s="14" t="s">
        <v>112</v>
      </c>
      <c r="B103" s="14" t="s">
        <v>114</v>
      </c>
      <c r="C103" s="18">
        <v>161</v>
      </c>
      <c r="D103">
        <v>161</v>
      </c>
      <c r="E103">
        <v>1</v>
      </c>
      <c r="F103">
        <v>17</v>
      </c>
      <c r="G103" s="14" t="s">
        <v>110</v>
      </c>
      <c r="H103" s="14" t="s">
        <v>111</v>
      </c>
      <c r="I103" s="14" t="s">
        <v>221</v>
      </c>
      <c r="J103"/>
      <c r="K103">
        <v>0</v>
      </c>
      <c r="L103">
        <v>0</v>
      </c>
      <c r="M103" s="17"/>
      <c r="N103" s="17" t="s">
        <v>558</v>
      </c>
    </row>
    <row r="104" spans="1:14" s="15" customFormat="1">
      <c r="A104" s="14" t="s">
        <v>112</v>
      </c>
      <c r="B104" s="14" t="s">
        <v>115</v>
      </c>
      <c r="C104" s="18">
        <v>162</v>
      </c>
      <c r="D104">
        <v>162</v>
      </c>
      <c r="E104">
        <v>1</v>
      </c>
      <c r="F104">
        <v>17</v>
      </c>
      <c r="G104" s="14" t="s">
        <v>110</v>
      </c>
      <c r="H104" s="14" t="s">
        <v>111</v>
      </c>
      <c r="I104" s="14" t="s">
        <v>221</v>
      </c>
      <c r="J104"/>
      <c r="K104">
        <v>0</v>
      </c>
      <c r="L104">
        <v>0</v>
      </c>
      <c r="M104" s="17"/>
      <c r="N104" s="17" t="s">
        <v>558</v>
      </c>
    </row>
    <row r="105" spans="1:14" s="15" customFormat="1">
      <c r="A105" s="14" t="s">
        <v>112</v>
      </c>
      <c r="B105" s="14" t="s">
        <v>115</v>
      </c>
      <c r="C105" s="18">
        <v>163</v>
      </c>
      <c r="D105">
        <v>163</v>
      </c>
      <c r="E105">
        <v>1</v>
      </c>
      <c r="F105">
        <v>17</v>
      </c>
      <c r="G105" s="14" t="s">
        <v>110</v>
      </c>
      <c r="H105" s="14" t="s">
        <v>118</v>
      </c>
      <c r="I105" s="14" t="s">
        <v>222</v>
      </c>
      <c r="J105"/>
      <c r="K105">
        <v>0</v>
      </c>
      <c r="L105">
        <v>0</v>
      </c>
      <c r="M105" s="17"/>
      <c r="N105" s="17" t="s">
        <v>558</v>
      </c>
    </row>
    <row r="106" spans="1:14" s="15" customFormat="1">
      <c r="A106" s="14" t="s">
        <v>112</v>
      </c>
      <c r="B106" s="14" t="s">
        <v>119</v>
      </c>
      <c r="C106" s="18">
        <v>164</v>
      </c>
      <c r="D106">
        <v>164</v>
      </c>
      <c r="E106">
        <v>1</v>
      </c>
      <c r="F106">
        <v>17</v>
      </c>
      <c r="G106" s="14" t="s">
        <v>110</v>
      </c>
      <c r="H106" s="14" t="s">
        <v>118</v>
      </c>
      <c r="I106" s="14" t="s">
        <v>222</v>
      </c>
      <c r="J106"/>
      <c r="K106">
        <v>0</v>
      </c>
      <c r="L106">
        <v>0</v>
      </c>
      <c r="M106" s="17"/>
      <c r="N106" s="17" t="s">
        <v>558</v>
      </c>
    </row>
    <row r="107" spans="1:14">
      <c r="A107" s="14" t="s">
        <v>112</v>
      </c>
      <c r="B107" s="14" t="s">
        <v>115</v>
      </c>
      <c r="C107" s="18">
        <v>165</v>
      </c>
      <c r="D107">
        <v>165</v>
      </c>
      <c r="E107">
        <v>1</v>
      </c>
      <c r="F107">
        <v>17</v>
      </c>
      <c r="G107" s="14" t="s">
        <v>110</v>
      </c>
      <c r="H107" s="14" t="s">
        <v>118</v>
      </c>
      <c r="I107" s="14" t="s">
        <v>222</v>
      </c>
      <c r="K107">
        <v>0</v>
      </c>
      <c r="L107">
        <v>0</v>
      </c>
      <c r="N107" s="17" t="s">
        <v>558</v>
      </c>
    </row>
    <row r="108" spans="1:14">
      <c r="A108" s="14" t="s">
        <v>112</v>
      </c>
      <c r="B108" s="14" t="s">
        <v>109</v>
      </c>
      <c r="C108" s="16">
        <v>2299</v>
      </c>
      <c r="D108">
        <v>2299</v>
      </c>
      <c r="E108">
        <v>1</v>
      </c>
      <c r="F108">
        <v>17</v>
      </c>
      <c r="G108" s="14" t="s">
        <v>110</v>
      </c>
      <c r="H108" s="14" t="s">
        <v>118</v>
      </c>
      <c r="I108" s="14" t="s">
        <v>222</v>
      </c>
      <c r="J108" s="14" t="s">
        <v>24</v>
      </c>
      <c r="K108">
        <v>0</v>
      </c>
      <c r="L108">
        <v>1</v>
      </c>
      <c r="M108" s="17" t="s">
        <v>554</v>
      </c>
      <c r="N108" s="17" t="s">
        <v>556</v>
      </c>
    </row>
    <row r="109" spans="1:14">
      <c r="A109" s="14" t="s">
        <v>112</v>
      </c>
      <c r="B109" s="14" t="s">
        <v>115</v>
      </c>
      <c r="C109">
        <v>4029</v>
      </c>
      <c r="D109">
        <v>4029</v>
      </c>
      <c r="E109">
        <v>1</v>
      </c>
      <c r="F109">
        <v>17</v>
      </c>
      <c r="G109" s="14" t="s">
        <v>110</v>
      </c>
      <c r="H109" s="14" t="s">
        <v>142</v>
      </c>
      <c r="I109" s="14" t="s">
        <v>228</v>
      </c>
      <c r="K109">
        <v>1</v>
      </c>
      <c r="L109">
        <v>0</v>
      </c>
      <c r="N109" s="17" t="s">
        <v>556</v>
      </c>
    </row>
    <row r="110" spans="1:14">
      <c r="A110" s="14" t="s">
        <v>112</v>
      </c>
      <c r="B110" s="14" t="s">
        <v>115</v>
      </c>
      <c r="C110" s="18">
        <v>4770</v>
      </c>
      <c r="D110">
        <v>4770</v>
      </c>
      <c r="E110">
        <v>1</v>
      </c>
      <c r="F110">
        <v>17</v>
      </c>
      <c r="G110" s="14" t="s">
        <v>110</v>
      </c>
      <c r="H110" s="14" t="s">
        <v>142</v>
      </c>
      <c r="I110" s="14" t="s">
        <v>228</v>
      </c>
      <c r="K110">
        <v>1</v>
      </c>
      <c r="L110">
        <v>1</v>
      </c>
      <c r="N110" s="17" t="s">
        <v>556</v>
      </c>
    </row>
    <row r="111" spans="1:14">
      <c r="A111" s="14" t="s">
        <v>112</v>
      </c>
      <c r="B111" s="14" t="s">
        <v>115</v>
      </c>
      <c r="C111" s="18">
        <v>4771</v>
      </c>
      <c r="D111">
        <v>4771</v>
      </c>
      <c r="E111">
        <v>1</v>
      </c>
      <c r="F111">
        <v>17</v>
      </c>
      <c r="G111" s="14" t="s">
        <v>110</v>
      </c>
      <c r="H111" s="14" t="s">
        <v>142</v>
      </c>
      <c r="I111" s="14" t="s">
        <v>228</v>
      </c>
      <c r="K111">
        <v>1</v>
      </c>
      <c r="L111">
        <v>1</v>
      </c>
      <c r="N111" s="17" t="s">
        <v>556</v>
      </c>
    </row>
    <row r="112" spans="1:14">
      <c r="A112" s="14" t="s">
        <v>112</v>
      </c>
      <c r="B112" s="14" t="s">
        <v>113</v>
      </c>
      <c r="C112" s="19">
        <v>7202</v>
      </c>
      <c r="D112">
        <v>7202</v>
      </c>
      <c r="E112">
        <v>1</v>
      </c>
      <c r="F112">
        <v>17</v>
      </c>
      <c r="G112" s="14" t="s">
        <v>110</v>
      </c>
      <c r="H112" s="14" t="s">
        <v>142</v>
      </c>
      <c r="I112" s="14" t="s">
        <v>228</v>
      </c>
      <c r="K112">
        <v>1</v>
      </c>
      <c r="L112">
        <v>0</v>
      </c>
      <c r="N112" s="17" t="s">
        <v>557</v>
      </c>
    </row>
    <row r="113" spans="1:14">
      <c r="A113" s="14" t="s">
        <v>112</v>
      </c>
      <c r="B113" s="14" t="s">
        <v>113</v>
      </c>
      <c r="C113" s="19">
        <v>7203</v>
      </c>
      <c r="D113">
        <v>7203</v>
      </c>
      <c r="E113">
        <v>1</v>
      </c>
      <c r="F113">
        <v>17</v>
      </c>
      <c r="G113" s="14" t="s">
        <v>110</v>
      </c>
      <c r="H113" s="14" t="s">
        <v>142</v>
      </c>
      <c r="I113" s="14" t="s">
        <v>228</v>
      </c>
      <c r="K113">
        <v>1</v>
      </c>
      <c r="L113">
        <v>0</v>
      </c>
      <c r="N113" s="17" t="s">
        <v>557</v>
      </c>
    </row>
    <row r="114" spans="1:14">
      <c r="A114" s="14" t="s">
        <v>112</v>
      </c>
      <c r="B114" s="14" t="s">
        <v>113</v>
      </c>
      <c r="C114" s="19">
        <v>7204</v>
      </c>
      <c r="D114">
        <v>7204</v>
      </c>
      <c r="E114">
        <v>1</v>
      </c>
      <c r="F114">
        <v>17</v>
      </c>
      <c r="G114" s="14" t="s">
        <v>110</v>
      </c>
      <c r="H114" s="14" t="s">
        <v>142</v>
      </c>
      <c r="I114" s="14" t="s">
        <v>228</v>
      </c>
      <c r="K114">
        <v>1</v>
      </c>
      <c r="L114">
        <v>0</v>
      </c>
      <c r="N114" s="17" t="s">
        <v>557</v>
      </c>
    </row>
    <row r="115" spans="1:14">
      <c r="A115" s="14" t="s">
        <v>112</v>
      </c>
      <c r="B115" s="14" t="s">
        <v>121</v>
      </c>
      <c r="C115" s="19">
        <v>7205</v>
      </c>
      <c r="D115">
        <v>7205</v>
      </c>
      <c r="E115">
        <v>1</v>
      </c>
      <c r="F115">
        <v>17</v>
      </c>
      <c r="G115" s="14" t="s">
        <v>110</v>
      </c>
      <c r="H115" s="14" t="s">
        <v>142</v>
      </c>
      <c r="I115" s="14" t="s">
        <v>228</v>
      </c>
      <c r="K115">
        <v>1</v>
      </c>
      <c r="L115">
        <v>0</v>
      </c>
      <c r="N115" s="17" t="s">
        <v>557</v>
      </c>
    </row>
    <row r="116" spans="1:14">
      <c r="A116" s="14" t="s">
        <v>112</v>
      </c>
      <c r="B116" s="14" t="s">
        <v>113</v>
      </c>
      <c r="C116" s="19">
        <v>7206</v>
      </c>
      <c r="D116">
        <v>7206</v>
      </c>
      <c r="E116">
        <v>1</v>
      </c>
      <c r="F116">
        <v>17</v>
      </c>
      <c r="G116" s="14" t="s">
        <v>110</v>
      </c>
      <c r="H116" s="14" t="s">
        <v>142</v>
      </c>
      <c r="I116" s="14" t="s">
        <v>228</v>
      </c>
      <c r="K116">
        <v>1</v>
      </c>
      <c r="L116">
        <v>0</v>
      </c>
      <c r="N116" s="17" t="s">
        <v>557</v>
      </c>
    </row>
    <row r="117" spans="1:14">
      <c r="A117" s="14" t="s">
        <v>112</v>
      </c>
      <c r="B117" s="14" t="s">
        <v>113</v>
      </c>
      <c r="C117" s="19">
        <v>7207</v>
      </c>
      <c r="D117">
        <v>7207</v>
      </c>
      <c r="E117">
        <v>1</v>
      </c>
      <c r="F117">
        <v>17</v>
      </c>
      <c r="G117" s="14" t="s">
        <v>110</v>
      </c>
      <c r="H117" s="14" t="s">
        <v>142</v>
      </c>
      <c r="I117" s="14" t="s">
        <v>228</v>
      </c>
      <c r="K117">
        <v>1</v>
      </c>
      <c r="L117">
        <v>0</v>
      </c>
      <c r="N117" s="17" t="s">
        <v>557</v>
      </c>
    </row>
    <row r="118" spans="1:14">
      <c r="A118" s="14" t="s">
        <v>112</v>
      </c>
      <c r="B118" s="14" t="s">
        <v>121</v>
      </c>
      <c r="C118" s="19">
        <v>7208</v>
      </c>
      <c r="D118">
        <v>7208</v>
      </c>
      <c r="E118">
        <v>1</v>
      </c>
      <c r="F118">
        <v>17</v>
      </c>
      <c r="G118" s="14" t="s">
        <v>110</v>
      </c>
      <c r="H118" s="14" t="s">
        <v>142</v>
      </c>
      <c r="I118" s="14" t="s">
        <v>228</v>
      </c>
      <c r="K118">
        <v>1</v>
      </c>
      <c r="L118">
        <v>0</v>
      </c>
      <c r="N118" s="17" t="s">
        <v>557</v>
      </c>
    </row>
    <row r="119" spans="1:14">
      <c r="A119" s="14" t="s">
        <v>112</v>
      </c>
      <c r="B119" s="14" t="s">
        <v>109</v>
      </c>
      <c r="C119" s="19">
        <v>7209</v>
      </c>
      <c r="D119">
        <v>7209</v>
      </c>
      <c r="E119">
        <v>1</v>
      </c>
      <c r="F119">
        <v>17</v>
      </c>
      <c r="G119" s="14" t="s">
        <v>110</v>
      </c>
      <c r="H119" s="14" t="s">
        <v>142</v>
      </c>
      <c r="I119" s="14" t="s">
        <v>228</v>
      </c>
      <c r="K119">
        <v>1</v>
      </c>
      <c r="L119">
        <v>0</v>
      </c>
      <c r="N119" s="17" t="s">
        <v>557</v>
      </c>
    </row>
    <row r="120" spans="1:14">
      <c r="A120" s="14" t="s">
        <v>112</v>
      </c>
      <c r="B120" s="14" t="s">
        <v>113</v>
      </c>
      <c r="C120" s="19">
        <v>7210</v>
      </c>
      <c r="D120">
        <v>7210</v>
      </c>
      <c r="E120">
        <v>1</v>
      </c>
      <c r="F120">
        <v>17</v>
      </c>
      <c r="G120" s="14" t="s">
        <v>110</v>
      </c>
      <c r="H120" s="14" t="s">
        <v>142</v>
      </c>
      <c r="I120" s="14" t="s">
        <v>228</v>
      </c>
      <c r="K120">
        <v>1</v>
      </c>
      <c r="L120">
        <v>0</v>
      </c>
      <c r="N120" s="17" t="s">
        <v>557</v>
      </c>
    </row>
    <row r="121" spans="1:14">
      <c r="A121" s="14" t="s">
        <v>112</v>
      </c>
      <c r="B121" s="14" t="s">
        <v>109</v>
      </c>
      <c r="C121" s="19">
        <v>7211</v>
      </c>
      <c r="D121">
        <v>7211</v>
      </c>
      <c r="E121">
        <v>1</v>
      </c>
      <c r="F121">
        <v>17</v>
      </c>
      <c r="G121" s="14" t="s">
        <v>110</v>
      </c>
      <c r="H121" s="14" t="s">
        <v>142</v>
      </c>
      <c r="I121" s="14" t="s">
        <v>228</v>
      </c>
      <c r="K121">
        <v>1</v>
      </c>
      <c r="L121">
        <v>0</v>
      </c>
      <c r="N121" s="17" t="s">
        <v>557</v>
      </c>
    </row>
    <row r="122" spans="1:14">
      <c r="A122" s="14" t="s">
        <v>112</v>
      </c>
      <c r="B122" s="14" t="s">
        <v>109</v>
      </c>
      <c r="C122" s="19">
        <v>7212</v>
      </c>
      <c r="D122">
        <v>7212</v>
      </c>
      <c r="E122">
        <v>1</v>
      </c>
      <c r="F122">
        <v>17</v>
      </c>
      <c r="G122" s="14" t="s">
        <v>110</v>
      </c>
      <c r="H122" s="14" t="s">
        <v>142</v>
      </c>
      <c r="I122" s="14" t="s">
        <v>228</v>
      </c>
      <c r="K122">
        <v>1</v>
      </c>
      <c r="L122">
        <v>0</v>
      </c>
      <c r="N122" s="17" t="s">
        <v>557</v>
      </c>
    </row>
    <row r="123" spans="1:14">
      <c r="A123" s="14" t="s">
        <v>112</v>
      </c>
      <c r="B123" s="14" t="s">
        <v>122</v>
      </c>
      <c r="C123" s="19">
        <v>7213</v>
      </c>
      <c r="D123">
        <v>7213</v>
      </c>
      <c r="E123">
        <v>1</v>
      </c>
      <c r="F123">
        <v>17</v>
      </c>
      <c r="G123" s="14" t="s">
        <v>110</v>
      </c>
      <c r="H123" s="14" t="s">
        <v>142</v>
      </c>
      <c r="I123" s="14" t="s">
        <v>228</v>
      </c>
      <c r="K123">
        <v>1</v>
      </c>
      <c r="L123">
        <v>0</v>
      </c>
      <c r="N123" s="17" t="s">
        <v>557</v>
      </c>
    </row>
    <row r="124" spans="1:14">
      <c r="A124" s="14" t="s">
        <v>112</v>
      </c>
      <c r="B124" s="14" t="s">
        <v>121</v>
      </c>
      <c r="C124" s="19">
        <v>7214</v>
      </c>
      <c r="D124">
        <v>7214</v>
      </c>
      <c r="E124">
        <v>1</v>
      </c>
      <c r="F124">
        <v>17</v>
      </c>
      <c r="G124" s="14" t="s">
        <v>110</v>
      </c>
      <c r="H124" s="14" t="s">
        <v>142</v>
      </c>
      <c r="I124" s="14" t="s">
        <v>228</v>
      </c>
      <c r="K124">
        <v>1</v>
      </c>
      <c r="L124">
        <v>0</v>
      </c>
      <c r="N124" s="17" t="s">
        <v>557</v>
      </c>
    </row>
    <row r="125" spans="1:14">
      <c r="A125" s="14" t="s">
        <v>112</v>
      </c>
      <c r="B125" s="14" t="s">
        <v>121</v>
      </c>
      <c r="C125" s="19">
        <v>7215</v>
      </c>
      <c r="D125">
        <v>7215</v>
      </c>
      <c r="E125">
        <v>1</v>
      </c>
      <c r="F125">
        <v>17</v>
      </c>
      <c r="G125" s="14" t="s">
        <v>110</v>
      </c>
      <c r="H125" s="14" t="s">
        <v>142</v>
      </c>
      <c r="I125" s="14" t="s">
        <v>228</v>
      </c>
      <c r="K125">
        <v>1</v>
      </c>
      <c r="L125">
        <v>0</v>
      </c>
      <c r="N125" s="17" t="s">
        <v>557</v>
      </c>
    </row>
    <row r="126" spans="1:14">
      <c r="A126" s="14" t="s">
        <v>112</v>
      </c>
      <c r="B126" s="14" t="s">
        <v>113</v>
      </c>
      <c r="C126" s="19">
        <v>7216</v>
      </c>
      <c r="D126">
        <v>7216</v>
      </c>
      <c r="E126">
        <v>1</v>
      </c>
      <c r="F126">
        <v>17</v>
      </c>
      <c r="G126" s="14" t="s">
        <v>110</v>
      </c>
      <c r="H126" s="14" t="s">
        <v>142</v>
      </c>
      <c r="I126" s="14" t="s">
        <v>228</v>
      </c>
      <c r="K126">
        <v>1</v>
      </c>
      <c r="L126">
        <v>0</v>
      </c>
      <c r="N126" s="17" t="s">
        <v>557</v>
      </c>
    </row>
    <row r="127" spans="1:14">
      <c r="A127" s="14" t="s">
        <v>112</v>
      </c>
      <c r="B127" s="14" t="s">
        <v>109</v>
      </c>
      <c r="C127" s="19">
        <v>7217</v>
      </c>
      <c r="D127">
        <v>7217</v>
      </c>
      <c r="E127">
        <v>1</v>
      </c>
      <c r="F127">
        <v>17</v>
      </c>
      <c r="G127" s="14" t="s">
        <v>110</v>
      </c>
      <c r="H127" s="14" t="s">
        <v>142</v>
      </c>
      <c r="I127" s="14" t="s">
        <v>228</v>
      </c>
      <c r="K127">
        <v>1</v>
      </c>
      <c r="L127">
        <v>0</v>
      </c>
      <c r="N127" s="17" t="s">
        <v>557</v>
      </c>
    </row>
    <row r="128" spans="1:14">
      <c r="A128" s="14" t="s">
        <v>112</v>
      </c>
      <c r="B128" s="14" t="s">
        <v>113</v>
      </c>
      <c r="C128" s="19">
        <v>7218</v>
      </c>
      <c r="D128">
        <v>7218</v>
      </c>
      <c r="E128">
        <v>1</v>
      </c>
      <c r="F128">
        <v>17</v>
      </c>
      <c r="G128" s="14" t="s">
        <v>110</v>
      </c>
      <c r="H128" s="14" t="s">
        <v>142</v>
      </c>
      <c r="I128" s="14" t="s">
        <v>228</v>
      </c>
      <c r="K128">
        <v>1</v>
      </c>
      <c r="L128">
        <v>0</v>
      </c>
      <c r="N128" s="17" t="s">
        <v>557</v>
      </c>
    </row>
    <row r="129" spans="1:14">
      <c r="A129" s="14" t="s">
        <v>112</v>
      </c>
      <c r="B129" s="14" t="s">
        <v>122</v>
      </c>
      <c r="C129" s="19">
        <v>7219</v>
      </c>
      <c r="D129">
        <v>7219</v>
      </c>
      <c r="E129">
        <v>1</v>
      </c>
      <c r="F129">
        <v>17</v>
      </c>
      <c r="G129" s="14" t="s">
        <v>110</v>
      </c>
      <c r="H129" s="14" t="s">
        <v>142</v>
      </c>
      <c r="I129" s="14" t="s">
        <v>228</v>
      </c>
      <c r="K129">
        <v>1</v>
      </c>
      <c r="L129">
        <v>0</v>
      </c>
      <c r="N129" s="17" t="s">
        <v>557</v>
      </c>
    </row>
    <row r="130" spans="1:14">
      <c r="A130" s="14" t="s">
        <v>112</v>
      </c>
      <c r="B130" s="14" t="s">
        <v>109</v>
      </c>
      <c r="C130" s="19">
        <v>7220</v>
      </c>
      <c r="D130">
        <v>7220</v>
      </c>
      <c r="E130">
        <v>1</v>
      </c>
      <c r="F130">
        <v>17</v>
      </c>
      <c r="G130" s="14" t="s">
        <v>110</v>
      </c>
      <c r="H130" s="14" t="s">
        <v>142</v>
      </c>
      <c r="I130" s="14" t="s">
        <v>228</v>
      </c>
      <c r="K130">
        <v>1</v>
      </c>
      <c r="L130">
        <v>0</v>
      </c>
      <c r="N130" s="17" t="s">
        <v>557</v>
      </c>
    </row>
    <row r="131" spans="1:14">
      <c r="A131" s="14" t="s">
        <v>112</v>
      </c>
      <c r="B131" s="14" t="s">
        <v>121</v>
      </c>
      <c r="C131" s="20">
        <v>7733</v>
      </c>
      <c r="D131">
        <v>7733</v>
      </c>
      <c r="E131">
        <v>1</v>
      </c>
      <c r="F131">
        <v>17</v>
      </c>
      <c r="G131" s="14" t="s">
        <v>110</v>
      </c>
      <c r="H131" s="14" t="s">
        <v>132</v>
      </c>
      <c r="I131" s="14" t="s">
        <v>224</v>
      </c>
      <c r="K131">
        <v>0</v>
      </c>
      <c r="L131">
        <v>0</v>
      </c>
      <c r="N131" s="17" t="s">
        <v>559</v>
      </c>
    </row>
    <row r="132" spans="1:14">
      <c r="A132" s="14" t="s">
        <v>112</v>
      </c>
      <c r="B132" s="14" t="s">
        <v>109</v>
      </c>
      <c r="C132" s="20">
        <v>7734</v>
      </c>
      <c r="D132">
        <v>7734</v>
      </c>
      <c r="E132">
        <v>1</v>
      </c>
      <c r="F132">
        <v>17</v>
      </c>
      <c r="G132" s="14" t="s">
        <v>110</v>
      </c>
      <c r="H132" s="14" t="s">
        <v>132</v>
      </c>
      <c r="I132" s="14" t="s">
        <v>224</v>
      </c>
      <c r="K132">
        <v>0</v>
      </c>
      <c r="L132">
        <v>0</v>
      </c>
      <c r="N132" s="17" t="s">
        <v>559</v>
      </c>
    </row>
    <row r="133" spans="1:14">
      <c r="A133" s="14" t="s">
        <v>112</v>
      </c>
      <c r="B133" s="14" t="s">
        <v>122</v>
      </c>
      <c r="C133" s="20">
        <v>7735</v>
      </c>
      <c r="D133">
        <v>7735</v>
      </c>
      <c r="E133">
        <v>1</v>
      </c>
      <c r="F133">
        <v>17</v>
      </c>
      <c r="G133" s="14" t="s">
        <v>110</v>
      </c>
      <c r="H133" s="14" t="s">
        <v>132</v>
      </c>
      <c r="I133" s="14" t="s">
        <v>224</v>
      </c>
      <c r="K133">
        <v>0</v>
      </c>
      <c r="L133">
        <v>0</v>
      </c>
      <c r="N133" s="17" t="s">
        <v>559</v>
      </c>
    </row>
    <row r="134" spans="1:14">
      <c r="A134" s="14" t="s">
        <v>112</v>
      </c>
      <c r="B134" s="14" t="s">
        <v>115</v>
      </c>
      <c r="C134">
        <v>9832</v>
      </c>
      <c r="D134">
        <v>9832</v>
      </c>
      <c r="E134">
        <v>1</v>
      </c>
      <c r="F134">
        <v>17</v>
      </c>
      <c r="G134" s="14" t="s">
        <v>110</v>
      </c>
      <c r="H134" s="14" t="s">
        <v>118</v>
      </c>
      <c r="I134" s="14" t="s">
        <v>222</v>
      </c>
      <c r="K134">
        <v>0</v>
      </c>
      <c r="L134">
        <v>0</v>
      </c>
      <c r="N134" s="17" t="s">
        <v>556</v>
      </c>
    </row>
    <row r="135" spans="1:14">
      <c r="A135" s="14" t="s">
        <v>112</v>
      </c>
      <c r="B135" s="14" t="s">
        <v>115</v>
      </c>
      <c r="C135">
        <v>9853</v>
      </c>
      <c r="D135">
        <v>9853</v>
      </c>
      <c r="E135">
        <v>1</v>
      </c>
      <c r="F135">
        <v>17</v>
      </c>
      <c r="G135" s="14" t="s">
        <v>110</v>
      </c>
      <c r="H135" s="14" t="s">
        <v>118</v>
      </c>
      <c r="I135" s="14" t="s">
        <v>222</v>
      </c>
      <c r="K135">
        <v>0</v>
      </c>
      <c r="L135">
        <v>1</v>
      </c>
      <c r="N135" s="17" t="s">
        <v>556</v>
      </c>
    </row>
    <row r="136" spans="1:14">
      <c r="A136" s="14" t="s">
        <v>112</v>
      </c>
      <c r="B136" s="14" t="s">
        <v>114</v>
      </c>
      <c r="C136">
        <v>12959</v>
      </c>
      <c r="D136">
        <v>12959</v>
      </c>
      <c r="E136">
        <v>1</v>
      </c>
      <c r="F136">
        <v>17</v>
      </c>
      <c r="G136" s="14" t="s">
        <v>110</v>
      </c>
      <c r="H136" s="14" t="s">
        <v>118</v>
      </c>
      <c r="I136" s="14" t="s">
        <v>222</v>
      </c>
      <c r="K136">
        <v>0</v>
      </c>
      <c r="L136">
        <v>1</v>
      </c>
      <c r="N136" s="17" t="s">
        <v>556</v>
      </c>
    </row>
    <row r="137" spans="1:14">
      <c r="A137" s="14" t="s">
        <v>112</v>
      </c>
      <c r="B137" s="14" t="s">
        <v>114</v>
      </c>
      <c r="C137">
        <v>16916</v>
      </c>
      <c r="D137">
        <v>16916</v>
      </c>
      <c r="E137">
        <v>1</v>
      </c>
      <c r="F137">
        <v>17</v>
      </c>
      <c r="G137" s="14" t="s">
        <v>110</v>
      </c>
      <c r="H137" s="14" t="s">
        <v>142</v>
      </c>
      <c r="I137" s="14" t="s">
        <v>228</v>
      </c>
      <c r="K137">
        <v>1</v>
      </c>
      <c r="L137">
        <v>0</v>
      </c>
      <c r="N137" s="17" t="s">
        <v>556</v>
      </c>
    </row>
    <row r="138" spans="1:14">
      <c r="A138" s="14" t="s">
        <v>112</v>
      </c>
      <c r="B138" s="14" t="s">
        <v>122</v>
      </c>
      <c r="C138" s="20">
        <v>17310</v>
      </c>
      <c r="D138">
        <v>17310</v>
      </c>
      <c r="E138">
        <v>1</v>
      </c>
      <c r="F138">
        <v>17</v>
      </c>
      <c r="G138" s="14" t="s">
        <v>110</v>
      </c>
      <c r="H138" s="14" t="s">
        <v>153</v>
      </c>
      <c r="I138" s="14" t="s">
        <v>232</v>
      </c>
      <c r="K138">
        <v>0</v>
      </c>
      <c r="L138">
        <v>0</v>
      </c>
      <c r="N138" s="17" t="s">
        <v>557</v>
      </c>
    </row>
    <row r="139" spans="1:14">
      <c r="A139" s="14" t="s">
        <v>112</v>
      </c>
      <c r="B139" s="14" t="s">
        <v>121</v>
      </c>
      <c r="C139" s="20">
        <v>17311</v>
      </c>
      <c r="D139">
        <v>17311</v>
      </c>
      <c r="E139">
        <v>1</v>
      </c>
      <c r="F139">
        <v>17</v>
      </c>
      <c r="G139" s="14" t="s">
        <v>110</v>
      </c>
      <c r="H139" s="14" t="s">
        <v>153</v>
      </c>
      <c r="I139" s="14" t="s">
        <v>232</v>
      </c>
      <c r="K139">
        <v>0</v>
      </c>
      <c r="L139">
        <v>0</v>
      </c>
      <c r="N139" s="17" t="s">
        <v>557</v>
      </c>
    </row>
    <row r="140" spans="1:14">
      <c r="A140" s="14" t="s">
        <v>112</v>
      </c>
      <c r="B140" s="14" t="s">
        <v>115</v>
      </c>
      <c r="C140" s="20">
        <v>17312</v>
      </c>
      <c r="D140">
        <v>17312</v>
      </c>
      <c r="E140">
        <v>1</v>
      </c>
      <c r="F140">
        <v>17</v>
      </c>
      <c r="G140" s="14" t="s">
        <v>110</v>
      </c>
      <c r="H140" s="14" t="s">
        <v>132</v>
      </c>
      <c r="I140" s="14" t="s">
        <v>224</v>
      </c>
      <c r="K140">
        <v>0</v>
      </c>
      <c r="L140">
        <v>0</v>
      </c>
      <c r="N140" s="17" t="s">
        <v>557</v>
      </c>
    </row>
    <row r="141" spans="1:14">
      <c r="A141" s="14" t="s">
        <v>112</v>
      </c>
      <c r="B141" s="14" t="s">
        <v>119</v>
      </c>
      <c r="C141" s="20">
        <v>17313</v>
      </c>
      <c r="D141">
        <v>17313</v>
      </c>
      <c r="E141">
        <v>1</v>
      </c>
      <c r="F141">
        <v>17</v>
      </c>
      <c r="G141" s="14" t="s">
        <v>110</v>
      </c>
      <c r="H141" s="14" t="s">
        <v>132</v>
      </c>
      <c r="I141" s="14" t="s">
        <v>224</v>
      </c>
      <c r="K141">
        <v>0</v>
      </c>
      <c r="L141">
        <v>0</v>
      </c>
      <c r="N141" s="17" t="s">
        <v>557</v>
      </c>
    </row>
    <row r="142" spans="1:14">
      <c r="A142" s="14" t="s">
        <v>112</v>
      </c>
      <c r="B142" s="14" t="s">
        <v>115</v>
      </c>
      <c r="C142" s="20">
        <v>17314</v>
      </c>
      <c r="D142">
        <v>17314</v>
      </c>
      <c r="E142">
        <v>1</v>
      </c>
      <c r="F142">
        <v>17</v>
      </c>
      <c r="G142" s="14" t="s">
        <v>110</v>
      </c>
      <c r="H142" s="14" t="s">
        <v>132</v>
      </c>
      <c r="I142" s="14" t="s">
        <v>224</v>
      </c>
      <c r="K142">
        <v>0</v>
      </c>
      <c r="L142">
        <v>0</v>
      </c>
      <c r="N142" s="17" t="s">
        <v>557</v>
      </c>
    </row>
    <row r="143" spans="1:14">
      <c r="A143" s="14" t="s">
        <v>112</v>
      </c>
      <c r="B143" s="14" t="s">
        <v>115</v>
      </c>
      <c r="C143" s="20">
        <v>17315</v>
      </c>
      <c r="D143">
        <v>17315</v>
      </c>
      <c r="E143">
        <v>1</v>
      </c>
      <c r="F143">
        <v>17</v>
      </c>
      <c r="G143" s="14" t="s">
        <v>110</v>
      </c>
      <c r="H143" s="14" t="s">
        <v>132</v>
      </c>
      <c r="I143" s="14" t="s">
        <v>224</v>
      </c>
      <c r="K143">
        <v>0</v>
      </c>
      <c r="L143">
        <v>0</v>
      </c>
      <c r="N143" s="17" t="s">
        <v>557</v>
      </c>
    </row>
    <row r="144" spans="1:14">
      <c r="A144" s="14" t="s">
        <v>112</v>
      </c>
      <c r="B144" s="14" t="s">
        <v>125</v>
      </c>
      <c r="C144" s="20">
        <v>17316</v>
      </c>
      <c r="D144">
        <v>17316</v>
      </c>
      <c r="E144">
        <v>1</v>
      </c>
      <c r="F144">
        <v>17</v>
      </c>
      <c r="G144" s="14" t="s">
        <v>110</v>
      </c>
      <c r="H144" s="14" t="s">
        <v>132</v>
      </c>
      <c r="I144" s="14" t="s">
        <v>224</v>
      </c>
      <c r="K144">
        <v>0</v>
      </c>
      <c r="L144">
        <v>0</v>
      </c>
      <c r="N144" s="17" t="s">
        <v>557</v>
      </c>
    </row>
    <row r="145" spans="1:14">
      <c r="A145" s="14" t="s">
        <v>112</v>
      </c>
      <c r="B145" s="14" t="s">
        <v>114</v>
      </c>
      <c r="C145" s="20">
        <v>17317</v>
      </c>
      <c r="D145">
        <v>17317</v>
      </c>
      <c r="E145">
        <v>1</v>
      </c>
      <c r="F145">
        <v>17</v>
      </c>
      <c r="G145" s="14" t="s">
        <v>110</v>
      </c>
      <c r="H145" s="14" t="s">
        <v>132</v>
      </c>
      <c r="I145" s="14" t="s">
        <v>224</v>
      </c>
      <c r="K145">
        <v>0</v>
      </c>
      <c r="L145">
        <v>0</v>
      </c>
      <c r="N145" s="17" t="s">
        <v>557</v>
      </c>
    </row>
    <row r="146" spans="1:14">
      <c r="A146" s="14" t="s">
        <v>112</v>
      </c>
      <c r="B146" s="14" t="s">
        <v>125</v>
      </c>
      <c r="C146" s="20">
        <v>17318</v>
      </c>
      <c r="D146">
        <v>17318</v>
      </c>
      <c r="E146">
        <v>1</v>
      </c>
      <c r="F146">
        <v>17</v>
      </c>
      <c r="G146" s="14" t="s">
        <v>110</v>
      </c>
      <c r="H146" s="14" t="s">
        <v>132</v>
      </c>
      <c r="I146" s="14" t="s">
        <v>224</v>
      </c>
      <c r="K146">
        <v>0</v>
      </c>
      <c r="L146">
        <v>0</v>
      </c>
      <c r="N146" s="17" t="s">
        <v>557</v>
      </c>
    </row>
    <row r="147" spans="1:14">
      <c r="A147" s="14" t="s">
        <v>112</v>
      </c>
      <c r="B147" s="14" t="s">
        <v>125</v>
      </c>
      <c r="C147" s="20">
        <v>17319</v>
      </c>
      <c r="D147">
        <v>17319</v>
      </c>
      <c r="E147">
        <v>1</v>
      </c>
      <c r="F147">
        <v>17</v>
      </c>
      <c r="G147" s="14" t="s">
        <v>110</v>
      </c>
      <c r="H147" s="14" t="s">
        <v>132</v>
      </c>
      <c r="I147" s="14" t="s">
        <v>224</v>
      </c>
      <c r="K147">
        <v>0</v>
      </c>
      <c r="L147">
        <v>0</v>
      </c>
      <c r="N147" s="17" t="s">
        <v>557</v>
      </c>
    </row>
    <row r="148" spans="1:14">
      <c r="A148" s="14" t="s">
        <v>112</v>
      </c>
      <c r="B148" s="14" t="s">
        <v>114</v>
      </c>
      <c r="C148" s="20">
        <v>17320</v>
      </c>
      <c r="D148">
        <v>17320</v>
      </c>
      <c r="E148">
        <v>1</v>
      </c>
      <c r="F148">
        <v>17</v>
      </c>
      <c r="G148" s="14" t="s">
        <v>110</v>
      </c>
      <c r="H148" s="14" t="s">
        <v>132</v>
      </c>
      <c r="I148" s="14" t="s">
        <v>224</v>
      </c>
      <c r="K148">
        <v>0</v>
      </c>
      <c r="L148">
        <v>0</v>
      </c>
      <c r="N148" s="17" t="s">
        <v>557</v>
      </c>
    </row>
    <row r="149" spans="1:14">
      <c r="A149" s="14" t="s">
        <v>112</v>
      </c>
      <c r="B149" s="14" t="s">
        <v>114</v>
      </c>
      <c r="C149" s="20">
        <v>17321</v>
      </c>
      <c r="D149">
        <v>17321</v>
      </c>
      <c r="E149">
        <v>1</v>
      </c>
      <c r="F149">
        <v>17</v>
      </c>
      <c r="G149" s="14" t="s">
        <v>110</v>
      </c>
      <c r="H149" s="14" t="s">
        <v>132</v>
      </c>
      <c r="I149" s="14" t="s">
        <v>224</v>
      </c>
      <c r="K149">
        <v>0</v>
      </c>
      <c r="L149">
        <v>0</v>
      </c>
      <c r="N149" s="17" t="s">
        <v>557</v>
      </c>
    </row>
    <row r="150" spans="1:14">
      <c r="A150" s="14" t="s">
        <v>112</v>
      </c>
      <c r="B150" s="14" t="s">
        <v>114</v>
      </c>
      <c r="C150" s="20">
        <v>17322</v>
      </c>
      <c r="D150">
        <v>17322</v>
      </c>
      <c r="E150">
        <v>1</v>
      </c>
      <c r="F150">
        <v>17</v>
      </c>
      <c r="G150" s="14" t="s">
        <v>110</v>
      </c>
      <c r="H150" s="14" t="s">
        <v>132</v>
      </c>
      <c r="I150" s="14" t="s">
        <v>224</v>
      </c>
      <c r="K150">
        <v>0</v>
      </c>
      <c r="L150">
        <v>0</v>
      </c>
      <c r="N150" s="17" t="s">
        <v>557</v>
      </c>
    </row>
    <row r="151" spans="1:14">
      <c r="A151" s="14" t="s">
        <v>112</v>
      </c>
      <c r="B151" s="14" t="s">
        <v>125</v>
      </c>
      <c r="C151" s="20">
        <v>17323</v>
      </c>
      <c r="D151">
        <v>17323</v>
      </c>
      <c r="E151">
        <v>1</v>
      </c>
      <c r="F151">
        <v>17</v>
      </c>
      <c r="G151" s="14" t="s">
        <v>110</v>
      </c>
      <c r="H151" s="14" t="s">
        <v>132</v>
      </c>
      <c r="I151" s="14" t="s">
        <v>224</v>
      </c>
      <c r="K151">
        <v>0</v>
      </c>
      <c r="L151">
        <v>0</v>
      </c>
      <c r="N151" s="17" t="s">
        <v>557</v>
      </c>
    </row>
    <row r="152" spans="1:14">
      <c r="A152" s="14" t="s">
        <v>112</v>
      </c>
      <c r="B152" s="14" t="s">
        <v>114</v>
      </c>
      <c r="C152" s="20">
        <v>17324</v>
      </c>
      <c r="D152">
        <v>17324</v>
      </c>
      <c r="E152">
        <v>1</v>
      </c>
      <c r="F152">
        <v>17</v>
      </c>
      <c r="G152" s="14" t="s">
        <v>110</v>
      </c>
      <c r="H152" s="14" t="s">
        <v>132</v>
      </c>
      <c r="I152" s="14" t="s">
        <v>224</v>
      </c>
      <c r="K152">
        <v>0</v>
      </c>
      <c r="L152">
        <v>0</v>
      </c>
      <c r="N152" s="17" t="s">
        <v>557</v>
      </c>
    </row>
    <row r="153" spans="1:14">
      <c r="A153" s="14" t="s">
        <v>112</v>
      </c>
      <c r="B153" s="14" t="s">
        <v>114</v>
      </c>
      <c r="C153" s="20">
        <v>17325</v>
      </c>
      <c r="D153">
        <v>17325</v>
      </c>
      <c r="E153">
        <v>1</v>
      </c>
      <c r="F153">
        <v>17</v>
      </c>
      <c r="G153" s="14" t="s">
        <v>110</v>
      </c>
      <c r="H153" s="14" t="s">
        <v>132</v>
      </c>
      <c r="I153" s="14" t="s">
        <v>224</v>
      </c>
      <c r="K153">
        <v>0</v>
      </c>
      <c r="L153">
        <v>0</v>
      </c>
      <c r="N153" s="17" t="s">
        <v>557</v>
      </c>
    </row>
    <row r="154" spans="1:14">
      <c r="A154" s="14" t="s">
        <v>112</v>
      </c>
      <c r="B154" s="14" t="s">
        <v>114</v>
      </c>
      <c r="C154" s="20">
        <v>17326</v>
      </c>
      <c r="D154">
        <v>17326</v>
      </c>
      <c r="E154">
        <v>1</v>
      </c>
      <c r="F154">
        <v>17</v>
      </c>
      <c r="G154" s="14" t="s">
        <v>110</v>
      </c>
      <c r="H154" s="14" t="s">
        <v>132</v>
      </c>
      <c r="I154" s="14" t="s">
        <v>224</v>
      </c>
      <c r="K154">
        <v>0</v>
      </c>
      <c r="L154">
        <v>0</v>
      </c>
      <c r="N154" s="17" t="s">
        <v>557</v>
      </c>
    </row>
    <row r="155" spans="1:14">
      <c r="A155" s="14" t="s">
        <v>112</v>
      </c>
      <c r="B155" s="14" t="s">
        <v>114</v>
      </c>
      <c r="C155" s="20">
        <v>17327</v>
      </c>
      <c r="D155">
        <v>17327</v>
      </c>
      <c r="E155">
        <v>1</v>
      </c>
      <c r="F155">
        <v>17</v>
      </c>
      <c r="G155" s="14" t="s">
        <v>110</v>
      </c>
      <c r="H155" s="14" t="s">
        <v>132</v>
      </c>
      <c r="I155" s="14" t="s">
        <v>224</v>
      </c>
      <c r="K155">
        <v>0</v>
      </c>
      <c r="L155">
        <v>0</v>
      </c>
      <c r="N155" s="17" t="s">
        <v>557</v>
      </c>
    </row>
    <row r="156" spans="1:14">
      <c r="A156" s="14" t="s">
        <v>112</v>
      </c>
      <c r="B156" s="14" t="s">
        <v>114</v>
      </c>
      <c r="C156" s="20">
        <v>17328</v>
      </c>
      <c r="D156">
        <v>17328</v>
      </c>
      <c r="E156">
        <v>1</v>
      </c>
      <c r="F156">
        <v>17</v>
      </c>
      <c r="G156" s="14" t="s">
        <v>110</v>
      </c>
      <c r="H156" s="14" t="s">
        <v>132</v>
      </c>
      <c r="I156" s="14" t="s">
        <v>224</v>
      </c>
      <c r="K156">
        <v>0</v>
      </c>
      <c r="L156">
        <v>0</v>
      </c>
      <c r="N156" s="17" t="s">
        <v>557</v>
      </c>
    </row>
    <row r="157" spans="1:14">
      <c r="A157" s="14" t="s">
        <v>112</v>
      </c>
      <c r="B157" s="14" t="s">
        <v>125</v>
      </c>
      <c r="C157" s="20">
        <v>17329</v>
      </c>
      <c r="D157">
        <v>17329</v>
      </c>
      <c r="E157">
        <v>1</v>
      </c>
      <c r="F157">
        <v>17</v>
      </c>
      <c r="G157" s="14" t="s">
        <v>110</v>
      </c>
      <c r="H157" s="14" t="s">
        <v>132</v>
      </c>
      <c r="I157" s="14" t="s">
        <v>224</v>
      </c>
      <c r="K157">
        <v>0</v>
      </c>
      <c r="L157">
        <v>0</v>
      </c>
      <c r="N157" s="17" t="s">
        <v>557</v>
      </c>
    </row>
    <row r="158" spans="1:14">
      <c r="A158" s="14" t="s">
        <v>112</v>
      </c>
      <c r="B158" s="14" t="s">
        <v>114</v>
      </c>
      <c r="C158" s="20">
        <v>17330</v>
      </c>
      <c r="D158">
        <v>17330</v>
      </c>
      <c r="E158">
        <v>1</v>
      </c>
      <c r="F158">
        <v>17</v>
      </c>
      <c r="G158" s="14" t="s">
        <v>110</v>
      </c>
      <c r="H158" s="14" t="s">
        <v>132</v>
      </c>
      <c r="I158" s="14" t="s">
        <v>224</v>
      </c>
      <c r="K158">
        <v>0</v>
      </c>
      <c r="L158">
        <v>0</v>
      </c>
      <c r="N158" s="17" t="s">
        <v>557</v>
      </c>
    </row>
    <row r="159" spans="1:14">
      <c r="A159" s="14" t="s">
        <v>112</v>
      </c>
      <c r="B159" s="14" t="s">
        <v>114</v>
      </c>
      <c r="C159" s="20">
        <v>17331</v>
      </c>
      <c r="D159">
        <v>17331</v>
      </c>
      <c r="E159">
        <v>1</v>
      </c>
      <c r="F159">
        <v>17</v>
      </c>
      <c r="G159" s="14" t="s">
        <v>110</v>
      </c>
      <c r="H159" s="14" t="s">
        <v>132</v>
      </c>
      <c r="I159" s="14" t="s">
        <v>224</v>
      </c>
      <c r="K159">
        <v>0</v>
      </c>
      <c r="L159">
        <v>0</v>
      </c>
      <c r="N159" s="17" t="s">
        <v>557</v>
      </c>
    </row>
    <row r="160" spans="1:14">
      <c r="A160" s="14" t="s">
        <v>112</v>
      </c>
      <c r="B160" s="14" t="s">
        <v>114</v>
      </c>
      <c r="C160" s="20">
        <v>17332</v>
      </c>
      <c r="D160">
        <v>17332</v>
      </c>
      <c r="E160">
        <v>1</v>
      </c>
      <c r="F160">
        <v>17</v>
      </c>
      <c r="G160" s="14" t="s">
        <v>110</v>
      </c>
      <c r="H160" s="14" t="s">
        <v>132</v>
      </c>
      <c r="I160" s="14" t="s">
        <v>224</v>
      </c>
      <c r="K160">
        <v>0</v>
      </c>
      <c r="L160">
        <v>0</v>
      </c>
      <c r="N160" s="17" t="s">
        <v>557</v>
      </c>
    </row>
    <row r="161" spans="1:14">
      <c r="A161" s="14" t="s">
        <v>112</v>
      </c>
      <c r="B161" s="14" t="s">
        <v>114</v>
      </c>
      <c r="C161" s="20">
        <v>17333</v>
      </c>
      <c r="D161">
        <v>17333</v>
      </c>
      <c r="E161">
        <v>1</v>
      </c>
      <c r="F161">
        <v>17</v>
      </c>
      <c r="G161" s="14" t="s">
        <v>110</v>
      </c>
      <c r="H161" s="14" t="s">
        <v>132</v>
      </c>
      <c r="I161" s="14" t="s">
        <v>224</v>
      </c>
      <c r="K161">
        <v>0</v>
      </c>
      <c r="L161">
        <v>0</v>
      </c>
      <c r="N161" s="17" t="s">
        <v>557</v>
      </c>
    </row>
    <row r="162" spans="1:14">
      <c r="A162" s="14" t="s">
        <v>112</v>
      </c>
      <c r="B162" s="14" t="s">
        <v>114</v>
      </c>
      <c r="C162" s="20">
        <v>17334</v>
      </c>
      <c r="D162">
        <v>17334</v>
      </c>
      <c r="E162">
        <v>1</v>
      </c>
      <c r="F162">
        <v>17</v>
      </c>
      <c r="G162" s="14" t="s">
        <v>110</v>
      </c>
      <c r="H162" s="14" t="s">
        <v>132</v>
      </c>
      <c r="I162" s="14" t="s">
        <v>224</v>
      </c>
      <c r="K162">
        <v>0</v>
      </c>
      <c r="L162">
        <v>0</v>
      </c>
      <c r="N162" s="17" t="s">
        <v>557</v>
      </c>
    </row>
    <row r="163" spans="1:14">
      <c r="A163" s="14" t="s">
        <v>112</v>
      </c>
      <c r="B163" s="14" t="s">
        <v>114</v>
      </c>
      <c r="C163" s="20">
        <v>17335</v>
      </c>
      <c r="D163">
        <v>17335</v>
      </c>
      <c r="E163">
        <v>1</v>
      </c>
      <c r="F163">
        <v>17</v>
      </c>
      <c r="G163" s="14" t="s">
        <v>110</v>
      </c>
      <c r="H163" s="14" t="s">
        <v>132</v>
      </c>
      <c r="I163" s="14" t="s">
        <v>224</v>
      </c>
      <c r="K163">
        <v>0</v>
      </c>
      <c r="L163">
        <v>0</v>
      </c>
      <c r="N163" s="17" t="s">
        <v>557</v>
      </c>
    </row>
    <row r="164" spans="1:14">
      <c r="A164" s="14" t="s">
        <v>112</v>
      </c>
      <c r="B164" s="14" t="s">
        <v>114</v>
      </c>
      <c r="C164" s="20">
        <v>17336</v>
      </c>
      <c r="D164">
        <v>17336</v>
      </c>
      <c r="E164">
        <v>1</v>
      </c>
      <c r="F164">
        <v>17</v>
      </c>
      <c r="G164" s="14" t="s">
        <v>110</v>
      </c>
      <c r="H164" s="14" t="s">
        <v>132</v>
      </c>
      <c r="I164" s="14" t="s">
        <v>224</v>
      </c>
      <c r="K164">
        <v>0</v>
      </c>
      <c r="L164">
        <v>0</v>
      </c>
      <c r="N164" s="17" t="s">
        <v>557</v>
      </c>
    </row>
    <row r="165" spans="1:14">
      <c r="A165" s="14" t="s">
        <v>112</v>
      </c>
      <c r="B165" s="14" t="s">
        <v>122</v>
      </c>
      <c r="C165" s="20">
        <v>17337</v>
      </c>
      <c r="D165">
        <v>17337</v>
      </c>
      <c r="E165">
        <v>1</v>
      </c>
      <c r="F165">
        <v>17</v>
      </c>
      <c r="G165" s="14" t="s">
        <v>110</v>
      </c>
      <c r="H165" s="14" t="s">
        <v>157</v>
      </c>
      <c r="I165" s="14" t="s">
        <v>241</v>
      </c>
      <c r="K165">
        <v>0</v>
      </c>
      <c r="L165">
        <v>0</v>
      </c>
      <c r="N165" s="17" t="s">
        <v>557</v>
      </c>
    </row>
    <row r="166" spans="1:14">
      <c r="A166" s="14" t="s">
        <v>112</v>
      </c>
      <c r="B166" s="14" t="s">
        <v>121</v>
      </c>
      <c r="C166" s="20">
        <v>17338</v>
      </c>
      <c r="D166">
        <v>17338</v>
      </c>
      <c r="E166">
        <v>1</v>
      </c>
      <c r="F166">
        <v>17</v>
      </c>
      <c r="G166" s="14" t="s">
        <v>110</v>
      </c>
      <c r="H166" s="14" t="s">
        <v>157</v>
      </c>
      <c r="I166" s="14" t="s">
        <v>241</v>
      </c>
      <c r="K166">
        <v>0</v>
      </c>
      <c r="L166">
        <v>0</v>
      </c>
      <c r="N166" s="17" t="s">
        <v>557</v>
      </c>
    </row>
    <row r="167" spans="1:14">
      <c r="A167" s="14" t="s">
        <v>112</v>
      </c>
      <c r="B167" s="14" t="s">
        <v>114</v>
      </c>
      <c r="C167" s="18">
        <v>25287</v>
      </c>
      <c r="D167">
        <v>25287</v>
      </c>
      <c r="E167">
        <v>1</v>
      </c>
      <c r="F167">
        <v>17</v>
      </c>
      <c r="G167" s="14" t="s">
        <v>110</v>
      </c>
      <c r="H167" s="14" t="s">
        <v>118</v>
      </c>
      <c r="I167" s="14" t="s">
        <v>222</v>
      </c>
      <c r="K167">
        <v>0</v>
      </c>
      <c r="L167">
        <v>0</v>
      </c>
      <c r="N167" s="17" t="s">
        <v>556</v>
      </c>
    </row>
    <row r="168" spans="1:14">
      <c r="A168" s="14" t="s">
        <v>112</v>
      </c>
      <c r="B168" s="14" t="s">
        <v>109</v>
      </c>
      <c r="C168" s="18">
        <v>25288</v>
      </c>
      <c r="D168">
        <v>25288</v>
      </c>
      <c r="E168">
        <v>1</v>
      </c>
      <c r="F168">
        <v>17</v>
      </c>
      <c r="G168" s="14" t="s">
        <v>110</v>
      </c>
      <c r="H168" s="14" t="s">
        <v>132</v>
      </c>
      <c r="I168" s="14" t="s">
        <v>224</v>
      </c>
      <c r="K168">
        <v>0</v>
      </c>
      <c r="L168">
        <v>0</v>
      </c>
      <c r="N168" s="17" t="s">
        <v>556</v>
      </c>
    </row>
    <row r="169" spans="1:14">
      <c r="A169" s="14" t="s">
        <v>112</v>
      </c>
      <c r="B169" s="14" t="s">
        <v>109</v>
      </c>
      <c r="C169" s="19">
        <v>25618</v>
      </c>
      <c r="D169">
        <v>25618</v>
      </c>
      <c r="E169">
        <v>1</v>
      </c>
      <c r="F169">
        <v>17</v>
      </c>
      <c r="G169" s="14" t="s">
        <v>110</v>
      </c>
      <c r="H169" s="14" t="s">
        <v>132</v>
      </c>
      <c r="I169" s="14" t="s">
        <v>224</v>
      </c>
      <c r="K169">
        <v>0</v>
      </c>
      <c r="L169">
        <v>0</v>
      </c>
      <c r="N169" s="17" t="s">
        <v>557</v>
      </c>
    </row>
    <row r="170" spans="1:14">
      <c r="A170" s="14" t="s">
        <v>112</v>
      </c>
      <c r="B170" s="14" t="s">
        <v>121</v>
      </c>
      <c r="C170" s="19">
        <v>25619</v>
      </c>
      <c r="D170">
        <v>25619</v>
      </c>
      <c r="E170">
        <v>1</v>
      </c>
      <c r="F170">
        <v>17</v>
      </c>
      <c r="G170" s="14" t="s">
        <v>110</v>
      </c>
      <c r="H170" s="14" t="s">
        <v>132</v>
      </c>
      <c r="I170" s="14" t="s">
        <v>224</v>
      </c>
      <c r="K170">
        <v>0</v>
      </c>
      <c r="L170">
        <v>0</v>
      </c>
      <c r="N170" s="17" t="s">
        <v>557</v>
      </c>
    </row>
    <row r="171" spans="1:14">
      <c r="A171" s="14" t="s">
        <v>112</v>
      </c>
      <c r="B171" s="14" t="s">
        <v>109</v>
      </c>
      <c r="C171" s="19">
        <v>25620</v>
      </c>
      <c r="D171">
        <v>25620</v>
      </c>
      <c r="E171">
        <v>1</v>
      </c>
      <c r="F171">
        <v>17</v>
      </c>
      <c r="G171" s="14" t="s">
        <v>110</v>
      </c>
      <c r="H171" s="14" t="s">
        <v>132</v>
      </c>
      <c r="I171" s="14" t="s">
        <v>224</v>
      </c>
      <c r="K171">
        <v>0</v>
      </c>
      <c r="L171">
        <v>0</v>
      </c>
      <c r="N171" s="17" t="s">
        <v>557</v>
      </c>
    </row>
    <row r="172" spans="1:14">
      <c r="A172" s="14" t="s">
        <v>112</v>
      </c>
      <c r="B172" s="14" t="s">
        <v>109</v>
      </c>
      <c r="C172" s="19">
        <v>25621</v>
      </c>
      <c r="D172">
        <v>25621</v>
      </c>
      <c r="E172">
        <v>1</v>
      </c>
      <c r="F172">
        <v>17</v>
      </c>
      <c r="G172" s="14" t="s">
        <v>110</v>
      </c>
      <c r="H172" s="14" t="s">
        <v>132</v>
      </c>
      <c r="I172" s="14" t="s">
        <v>224</v>
      </c>
      <c r="K172">
        <v>0</v>
      </c>
      <c r="L172">
        <v>0</v>
      </c>
      <c r="N172" s="17" t="s">
        <v>557</v>
      </c>
    </row>
    <row r="173" spans="1:14">
      <c r="A173" s="14" t="s">
        <v>112</v>
      </c>
      <c r="B173" s="14" t="s">
        <v>113</v>
      </c>
      <c r="C173" s="19">
        <v>25622</v>
      </c>
      <c r="D173">
        <v>25622</v>
      </c>
      <c r="E173">
        <v>1</v>
      </c>
      <c r="F173">
        <v>17</v>
      </c>
      <c r="G173" s="14" t="s">
        <v>110</v>
      </c>
      <c r="H173" s="14" t="s">
        <v>132</v>
      </c>
      <c r="I173" s="14" t="s">
        <v>224</v>
      </c>
      <c r="K173">
        <v>0</v>
      </c>
      <c r="L173">
        <v>0</v>
      </c>
      <c r="N173" s="17" t="s">
        <v>557</v>
      </c>
    </row>
    <row r="174" spans="1:14">
      <c r="A174" s="14" t="s">
        <v>112</v>
      </c>
      <c r="B174" s="14" t="s">
        <v>109</v>
      </c>
      <c r="C174" s="19">
        <v>25623</v>
      </c>
      <c r="D174">
        <v>25623</v>
      </c>
      <c r="E174">
        <v>1</v>
      </c>
      <c r="F174">
        <v>17</v>
      </c>
      <c r="G174" s="14" t="s">
        <v>110</v>
      </c>
      <c r="H174" s="14" t="s">
        <v>132</v>
      </c>
      <c r="I174" s="14" t="s">
        <v>224</v>
      </c>
      <c r="K174">
        <v>0</v>
      </c>
      <c r="L174">
        <v>0</v>
      </c>
      <c r="N174" s="17" t="s">
        <v>557</v>
      </c>
    </row>
    <row r="175" spans="1:14">
      <c r="A175" s="14" t="s">
        <v>112</v>
      </c>
      <c r="B175" s="14" t="s">
        <v>109</v>
      </c>
      <c r="C175" s="19">
        <v>25624</v>
      </c>
      <c r="D175">
        <v>25624</v>
      </c>
      <c r="E175">
        <v>1</v>
      </c>
      <c r="F175">
        <v>17</v>
      </c>
      <c r="G175" s="14" t="s">
        <v>110</v>
      </c>
      <c r="H175" s="14" t="s">
        <v>132</v>
      </c>
      <c r="I175" s="14" t="s">
        <v>224</v>
      </c>
      <c r="K175">
        <v>0</v>
      </c>
      <c r="L175">
        <v>0</v>
      </c>
      <c r="N175" s="17" t="s">
        <v>557</v>
      </c>
    </row>
    <row r="176" spans="1:14">
      <c r="A176" s="14" t="s">
        <v>112</v>
      </c>
      <c r="B176" s="14" t="s">
        <v>113</v>
      </c>
      <c r="C176" s="19">
        <v>25625</v>
      </c>
      <c r="D176">
        <v>25625</v>
      </c>
      <c r="E176">
        <v>1</v>
      </c>
      <c r="F176">
        <v>17</v>
      </c>
      <c r="G176" s="14" t="s">
        <v>110</v>
      </c>
      <c r="H176" s="14" t="s">
        <v>132</v>
      </c>
      <c r="I176" s="14" t="s">
        <v>224</v>
      </c>
      <c r="K176">
        <v>0</v>
      </c>
      <c r="L176">
        <v>0</v>
      </c>
      <c r="N176" s="17" t="s">
        <v>557</v>
      </c>
    </row>
    <row r="177" spans="1:14">
      <c r="A177" s="14" t="s">
        <v>112</v>
      </c>
      <c r="B177" s="14" t="s">
        <v>113</v>
      </c>
      <c r="C177" s="19">
        <v>25626</v>
      </c>
      <c r="D177">
        <v>25626</v>
      </c>
      <c r="E177">
        <v>1</v>
      </c>
      <c r="F177">
        <v>17</v>
      </c>
      <c r="G177" s="14" t="s">
        <v>110</v>
      </c>
      <c r="H177" s="14" t="s">
        <v>132</v>
      </c>
      <c r="I177" s="14" t="s">
        <v>224</v>
      </c>
      <c r="K177">
        <v>0</v>
      </c>
      <c r="L177">
        <v>0</v>
      </c>
      <c r="N177" s="17" t="s">
        <v>557</v>
      </c>
    </row>
    <row r="178" spans="1:14">
      <c r="A178" s="14" t="s">
        <v>112</v>
      </c>
      <c r="B178" s="14" t="s">
        <v>113</v>
      </c>
      <c r="C178" s="19">
        <v>25627</v>
      </c>
      <c r="D178">
        <v>25627</v>
      </c>
      <c r="E178">
        <v>1</v>
      </c>
      <c r="F178">
        <v>17</v>
      </c>
      <c r="G178" s="14" t="s">
        <v>110</v>
      </c>
      <c r="H178" s="14" t="s">
        <v>132</v>
      </c>
      <c r="I178" s="14" t="s">
        <v>224</v>
      </c>
      <c r="K178">
        <v>0</v>
      </c>
      <c r="L178">
        <v>0</v>
      </c>
      <c r="N178" s="17" t="s">
        <v>557</v>
      </c>
    </row>
    <row r="179" spans="1:14">
      <c r="A179" s="14" t="s">
        <v>112</v>
      </c>
      <c r="B179" s="14" t="s">
        <v>109</v>
      </c>
      <c r="C179" s="19">
        <v>28355</v>
      </c>
      <c r="D179">
        <v>28355</v>
      </c>
      <c r="E179">
        <v>1</v>
      </c>
      <c r="F179">
        <v>17</v>
      </c>
      <c r="G179" s="14" t="s">
        <v>110</v>
      </c>
      <c r="H179" s="14" t="s">
        <v>153</v>
      </c>
      <c r="I179" s="14" t="s">
        <v>232</v>
      </c>
      <c r="K179">
        <v>1</v>
      </c>
      <c r="L179">
        <v>0</v>
      </c>
      <c r="N179" s="17" t="s">
        <v>556</v>
      </c>
    </row>
    <row r="180" spans="1:14">
      <c r="A180" s="14" t="s">
        <v>112</v>
      </c>
      <c r="B180" s="14" t="s">
        <v>109</v>
      </c>
      <c r="C180" s="19">
        <v>28356</v>
      </c>
      <c r="D180">
        <v>28356</v>
      </c>
      <c r="E180">
        <v>1</v>
      </c>
      <c r="F180">
        <v>17</v>
      </c>
      <c r="G180" s="14" t="s">
        <v>110</v>
      </c>
      <c r="H180" s="14" t="s">
        <v>153</v>
      </c>
      <c r="I180" s="14" t="s">
        <v>232</v>
      </c>
      <c r="K180">
        <v>1</v>
      </c>
      <c r="L180">
        <v>0</v>
      </c>
      <c r="N180" s="17" t="s">
        <v>556</v>
      </c>
    </row>
    <row r="181" spans="1:14">
      <c r="A181" s="14" t="s">
        <v>112</v>
      </c>
      <c r="B181" s="14" t="s">
        <v>109</v>
      </c>
      <c r="C181" s="19">
        <v>28357</v>
      </c>
      <c r="D181">
        <v>28357</v>
      </c>
      <c r="E181">
        <v>1</v>
      </c>
      <c r="F181">
        <v>17</v>
      </c>
      <c r="G181" s="14" t="s">
        <v>110</v>
      </c>
      <c r="H181" s="14" t="s">
        <v>155</v>
      </c>
      <c r="I181" s="14" t="s">
        <v>235</v>
      </c>
      <c r="K181">
        <v>1</v>
      </c>
      <c r="L181">
        <v>0</v>
      </c>
      <c r="N181" s="17" t="s">
        <v>556</v>
      </c>
    </row>
    <row r="182" spans="1:14">
      <c r="A182" s="14" t="s">
        <v>112</v>
      </c>
      <c r="B182" s="14" t="s">
        <v>115</v>
      </c>
      <c r="C182" s="19">
        <v>28358</v>
      </c>
      <c r="D182">
        <v>28358</v>
      </c>
      <c r="E182">
        <v>1</v>
      </c>
      <c r="F182">
        <v>17</v>
      </c>
      <c r="G182" s="14" t="s">
        <v>110</v>
      </c>
      <c r="H182" s="14" t="s">
        <v>142</v>
      </c>
      <c r="I182" s="14" t="s">
        <v>228</v>
      </c>
      <c r="K182">
        <v>1</v>
      </c>
      <c r="L182">
        <v>0</v>
      </c>
      <c r="N182" s="17" t="s">
        <v>556</v>
      </c>
    </row>
    <row r="183" spans="1:14">
      <c r="A183" s="14" t="s">
        <v>112</v>
      </c>
      <c r="B183" s="14" t="s">
        <v>114</v>
      </c>
      <c r="C183" s="19">
        <v>28359</v>
      </c>
      <c r="D183">
        <v>28359</v>
      </c>
      <c r="E183">
        <v>1</v>
      </c>
      <c r="F183">
        <v>17</v>
      </c>
      <c r="G183" s="14" t="s">
        <v>110</v>
      </c>
      <c r="H183" s="14" t="s">
        <v>132</v>
      </c>
      <c r="I183" s="14" t="s">
        <v>224</v>
      </c>
      <c r="K183">
        <v>1</v>
      </c>
      <c r="L183">
        <v>0</v>
      </c>
      <c r="N183" s="17" t="s">
        <v>556</v>
      </c>
    </row>
    <row r="184" spans="1:14">
      <c r="A184" s="14" t="s">
        <v>112</v>
      </c>
      <c r="B184" s="14" t="s">
        <v>114</v>
      </c>
      <c r="C184" s="19">
        <v>28360</v>
      </c>
      <c r="D184">
        <v>28360</v>
      </c>
      <c r="E184">
        <v>1</v>
      </c>
      <c r="F184">
        <v>17</v>
      </c>
      <c r="G184" s="14" t="s">
        <v>110</v>
      </c>
      <c r="H184" s="14" t="s">
        <v>142</v>
      </c>
      <c r="I184" s="14" t="s">
        <v>228</v>
      </c>
      <c r="K184">
        <v>1</v>
      </c>
      <c r="L184">
        <v>0</v>
      </c>
      <c r="N184" s="17" t="s">
        <v>556</v>
      </c>
    </row>
    <row r="185" spans="1:14">
      <c r="A185" s="14" t="s">
        <v>112</v>
      </c>
      <c r="B185" s="14" t="s">
        <v>114</v>
      </c>
      <c r="C185" s="19">
        <v>28361</v>
      </c>
      <c r="D185">
        <v>28361</v>
      </c>
      <c r="E185">
        <v>1</v>
      </c>
      <c r="F185">
        <v>17</v>
      </c>
      <c r="G185" s="14" t="s">
        <v>110</v>
      </c>
      <c r="H185" s="14" t="s">
        <v>153</v>
      </c>
      <c r="I185" s="14" t="s">
        <v>232</v>
      </c>
      <c r="K185">
        <v>1</v>
      </c>
      <c r="L185">
        <v>0</v>
      </c>
      <c r="N185" s="17" t="s">
        <v>556</v>
      </c>
    </row>
    <row r="186" spans="1:14">
      <c r="A186" s="14" t="s">
        <v>112</v>
      </c>
      <c r="B186" s="14" t="s">
        <v>109</v>
      </c>
      <c r="C186" s="19">
        <v>28362</v>
      </c>
      <c r="D186">
        <v>28362</v>
      </c>
      <c r="E186">
        <v>1</v>
      </c>
      <c r="F186">
        <v>17</v>
      </c>
      <c r="G186" s="14" t="s">
        <v>110</v>
      </c>
      <c r="H186" s="14" t="s">
        <v>157</v>
      </c>
      <c r="I186" s="14" t="s">
        <v>241</v>
      </c>
      <c r="K186">
        <v>1</v>
      </c>
      <c r="L186">
        <v>0</v>
      </c>
      <c r="N186" s="17" t="s">
        <v>556</v>
      </c>
    </row>
    <row r="187" spans="1:14">
      <c r="A187" s="14" t="s">
        <v>112</v>
      </c>
      <c r="B187" s="14" t="s">
        <v>109</v>
      </c>
      <c r="C187" s="19">
        <v>28363</v>
      </c>
      <c r="D187">
        <v>28363</v>
      </c>
      <c r="E187">
        <v>1</v>
      </c>
      <c r="F187">
        <v>17</v>
      </c>
      <c r="G187" s="14" t="s">
        <v>110</v>
      </c>
      <c r="H187" s="14" t="s">
        <v>132</v>
      </c>
      <c r="I187" s="14" t="s">
        <v>224</v>
      </c>
      <c r="K187">
        <v>1</v>
      </c>
      <c r="L187">
        <v>0</v>
      </c>
      <c r="N187" s="17" t="s">
        <v>556</v>
      </c>
    </row>
    <row r="188" spans="1:14">
      <c r="A188" s="14" t="s">
        <v>112</v>
      </c>
      <c r="B188" s="14" t="s">
        <v>109</v>
      </c>
      <c r="C188" s="19">
        <v>28364</v>
      </c>
      <c r="D188">
        <v>28364</v>
      </c>
      <c r="E188">
        <v>1</v>
      </c>
      <c r="F188">
        <v>17</v>
      </c>
      <c r="G188" s="14" t="s">
        <v>110</v>
      </c>
      <c r="H188" s="14" t="s">
        <v>132</v>
      </c>
      <c r="I188" s="14" t="s">
        <v>224</v>
      </c>
      <c r="K188">
        <v>1</v>
      </c>
      <c r="L188">
        <v>0</v>
      </c>
      <c r="N188" s="17" t="s">
        <v>556</v>
      </c>
    </row>
    <row r="189" spans="1:14">
      <c r="A189" s="14" t="s">
        <v>112</v>
      </c>
      <c r="B189" s="14" t="s">
        <v>109</v>
      </c>
      <c r="C189" s="19">
        <v>28365</v>
      </c>
      <c r="D189">
        <v>28365</v>
      </c>
      <c r="E189">
        <v>1</v>
      </c>
      <c r="F189">
        <v>17</v>
      </c>
      <c r="G189" s="14" t="s">
        <v>110</v>
      </c>
      <c r="H189" s="14" t="s">
        <v>132</v>
      </c>
      <c r="I189" s="14" t="s">
        <v>224</v>
      </c>
      <c r="K189">
        <v>1</v>
      </c>
      <c r="L189">
        <v>0</v>
      </c>
      <c r="N189" s="17" t="s">
        <v>556</v>
      </c>
    </row>
    <row r="190" spans="1:14">
      <c r="A190" s="14" t="s">
        <v>112</v>
      </c>
      <c r="B190" s="14" t="s">
        <v>109</v>
      </c>
      <c r="C190" s="19">
        <v>28366</v>
      </c>
      <c r="D190">
        <v>28366</v>
      </c>
      <c r="E190">
        <v>1</v>
      </c>
      <c r="F190">
        <v>17</v>
      </c>
      <c r="G190" s="14" t="s">
        <v>110</v>
      </c>
      <c r="H190" s="14" t="s">
        <v>132</v>
      </c>
      <c r="I190" s="14" t="s">
        <v>224</v>
      </c>
      <c r="K190">
        <v>1</v>
      </c>
      <c r="L190">
        <v>0</v>
      </c>
      <c r="N190" s="17" t="s">
        <v>556</v>
      </c>
    </row>
    <row r="191" spans="1:14">
      <c r="A191" s="14" t="s">
        <v>112</v>
      </c>
      <c r="B191" s="14" t="s">
        <v>113</v>
      </c>
      <c r="C191" s="16">
        <v>30166</v>
      </c>
      <c r="D191">
        <v>30166</v>
      </c>
      <c r="E191">
        <v>1</v>
      </c>
      <c r="F191">
        <v>17</v>
      </c>
      <c r="G191" s="14" t="s">
        <v>110</v>
      </c>
      <c r="H191" s="14" t="s">
        <v>142</v>
      </c>
      <c r="I191" s="14" t="s">
        <v>228</v>
      </c>
      <c r="K191">
        <v>1</v>
      </c>
      <c r="L191">
        <v>1</v>
      </c>
      <c r="N191" s="17" t="s">
        <v>556</v>
      </c>
    </row>
    <row r="192" spans="1:14">
      <c r="A192" s="14" t="s">
        <v>112</v>
      </c>
      <c r="B192" s="14" t="s">
        <v>114</v>
      </c>
      <c r="C192">
        <v>31247</v>
      </c>
      <c r="D192">
        <v>31247</v>
      </c>
      <c r="E192">
        <v>1</v>
      </c>
      <c r="F192">
        <v>17</v>
      </c>
      <c r="G192" s="14" t="s">
        <v>110</v>
      </c>
      <c r="H192" s="14" t="s">
        <v>142</v>
      </c>
      <c r="I192" s="14" t="s">
        <v>228</v>
      </c>
      <c r="K192">
        <v>1</v>
      </c>
      <c r="L192">
        <v>1</v>
      </c>
      <c r="N192" s="17" t="s">
        <v>556</v>
      </c>
    </row>
    <row r="193" spans="1:14">
      <c r="A193" s="14" t="s">
        <v>112</v>
      </c>
      <c r="B193" s="14" t="s">
        <v>113</v>
      </c>
      <c r="C193" s="19">
        <v>31433</v>
      </c>
      <c r="D193">
        <v>31433</v>
      </c>
      <c r="E193">
        <v>1</v>
      </c>
      <c r="F193">
        <v>17</v>
      </c>
      <c r="G193" s="14" t="s">
        <v>110</v>
      </c>
      <c r="H193" s="14" t="s">
        <v>142</v>
      </c>
      <c r="I193" s="14" t="s">
        <v>228</v>
      </c>
      <c r="K193">
        <v>1</v>
      </c>
      <c r="L193">
        <v>0</v>
      </c>
      <c r="N193" s="17" t="s">
        <v>557</v>
      </c>
    </row>
    <row r="194" spans="1:14">
      <c r="A194" s="14" t="s">
        <v>112</v>
      </c>
      <c r="B194" s="14" t="s">
        <v>109</v>
      </c>
      <c r="C194" s="19">
        <v>31434</v>
      </c>
      <c r="D194">
        <v>31434</v>
      </c>
      <c r="E194">
        <v>1</v>
      </c>
      <c r="F194">
        <v>17</v>
      </c>
      <c r="G194" s="14" t="s">
        <v>110</v>
      </c>
      <c r="H194" s="14" t="s">
        <v>142</v>
      </c>
      <c r="I194" s="14" t="s">
        <v>228</v>
      </c>
      <c r="K194">
        <v>1</v>
      </c>
      <c r="L194">
        <v>0</v>
      </c>
      <c r="N194" s="17" t="s">
        <v>557</v>
      </c>
    </row>
    <row r="195" spans="1:14">
      <c r="A195" s="14" t="s">
        <v>112</v>
      </c>
      <c r="B195" s="14" t="s">
        <v>109</v>
      </c>
      <c r="C195" s="19">
        <v>31435</v>
      </c>
      <c r="D195">
        <v>31435</v>
      </c>
      <c r="E195">
        <v>1</v>
      </c>
      <c r="F195">
        <v>17</v>
      </c>
      <c r="G195" s="14" t="s">
        <v>110</v>
      </c>
      <c r="H195" s="14" t="s">
        <v>142</v>
      </c>
      <c r="I195" s="14" t="s">
        <v>228</v>
      </c>
      <c r="K195">
        <v>1</v>
      </c>
      <c r="L195">
        <v>0</v>
      </c>
      <c r="N195" s="17" t="s">
        <v>557</v>
      </c>
    </row>
    <row r="196" spans="1:14">
      <c r="A196" s="14" t="s">
        <v>112</v>
      </c>
      <c r="B196" s="14" t="s">
        <v>113</v>
      </c>
      <c r="C196" s="19">
        <v>31436</v>
      </c>
      <c r="D196">
        <v>31436</v>
      </c>
      <c r="E196">
        <v>1</v>
      </c>
      <c r="F196">
        <v>17</v>
      </c>
      <c r="G196" s="14" t="s">
        <v>110</v>
      </c>
      <c r="H196" s="14" t="s">
        <v>142</v>
      </c>
      <c r="I196" s="14" t="s">
        <v>228</v>
      </c>
      <c r="K196">
        <v>1</v>
      </c>
      <c r="L196">
        <v>0</v>
      </c>
      <c r="N196" s="17" t="s">
        <v>557</v>
      </c>
    </row>
    <row r="197" spans="1:14">
      <c r="A197" s="14" t="s">
        <v>112</v>
      </c>
      <c r="B197" s="14" t="s">
        <v>109</v>
      </c>
      <c r="C197" s="19">
        <v>31437</v>
      </c>
      <c r="D197">
        <v>31437</v>
      </c>
      <c r="E197">
        <v>1</v>
      </c>
      <c r="F197">
        <v>17</v>
      </c>
      <c r="G197" s="14" t="s">
        <v>110</v>
      </c>
      <c r="H197" s="14" t="s">
        <v>142</v>
      </c>
      <c r="I197" s="14" t="s">
        <v>228</v>
      </c>
      <c r="K197">
        <v>1</v>
      </c>
      <c r="L197">
        <v>0</v>
      </c>
      <c r="N197" s="17" t="s">
        <v>557</v>
      </c>
    </row>
    <row r="198" spans="1:14">
      <c r="A198" s="14" t="s">
        <v>112</v>
      </c>
      <c r="B198" s="14" t="s">
        <v>109</v>
      </c>
      <c r="C198" s="19">
        <v>31438</v>
      </c>
      <c r="D198">
        <v>31438</v>
      </c>
      <c r="E198">
        <v>1</v>
      </c>
      <c r="F198">
        <v>17</v>
      </c>
      <c r="G198" s="14" t="s">
        <v>110</v>
      </c>
      <c r="H198" s="14" t="s">
        <v>142</v>
      </c>
      <c r="I198" s="14" t="s">
        <v>228</v>
      </c>
      <c r="K198">
        <v>1</v>
      </c>
      <c r="L198">
        <v>0</v>
      </c>
      <c r="N198" s="17" t="s">
        <v>557</v>
      </c>
    </row>
    <row r="199" spans="1:14">
      <c r="A199" s="14" t="s">
        <v>112</v>
      </c>
      <c r="B199" s="14" t="s">
        <v>113</v>
      </c>
      <c r="C199" s="19">
        <v>31439</v>
      </c>
      <c r="D199">
        <v>31439</v>
      </c>
      <c r="E199">
        <v>1</v>
      </c>
      <c r="F199">
        <v>17</v>
      </c>
      <c r="G199" s="14" t="s">
        <v>110</v>
      </c>
      <c r="H199" s="14" t="s">
        <v>142</v>
      </c>
      <c r="I199" s="14" t="s">
        <v>228</v>
      </c>
      <c r="K199">
        <v>1</v>
      </c>
      <c r="L199">
        <v>0</v>
      </c>
      <c r="N199" s="17" t="s">
        <v>557</v>
      </c>
    </row>
    <row r="200" spans="1:14">
      <c r="A200" s="14" t="s">
        <v>112</v>
      </c>
      <c r="B200" s="14" t="s">
        <v>109</v>
      </c>
      <c r="C200" s="19">
        <v>31440</v>
      </c>
      <c r="D200">
        <v>31440</v>
      </c>
      <c r="E200">
        <v>1</v>
      </c>
      <c r="F200">
        <v>17</v>
      </c>
      <c r="G200" s="14" t="s">
        <v>110</v>
      </c>
      <c r="H200" s="14" t="s">
        <v>142</v>
      </c>
      <c r="I200" s="14" t="s">
        <v>228</v>
      </c>
      <c r="K200">
        <v>1</v>
      </c>
      <c r="L200">
        <v>0</v>
      </c>
      <c r="N200" s="17" t="s">
        <v>557</v>
      </c>
    </row>
    <row r="201" spans="1:14">
      <c r="A201" s="14" t="s">
        <v>112</v>
      </c>
      <c r="B201" s="14" t="s">
        <v>109</v>
      </c>
      <c r="C201" s="19">
        <v>31441</v>
      </c>
      <c r="D201">
        <v>31441</v>
      </c>
      <c r="E201">
        <v>1</v>
      </c>
      <c r="F201">
        <v>17</v>
      </c>
      <c r="G201" s="14" t="s">
        <v>110</v>
      </c>
      <c r="H201" s="14" t="s">
        <v>142</v>
      </c>
      <c r="I201" s="14" t="s">
        <v>228</v>
      </c>
      <c r="K201">
        <v>1</v>
      </c>
      <c r="L201">
        <v>0</v>
      </c>
      <c r="N201" s="17" t="s">
        <v>557</v>
      </c>
    </row>
    <row r="202" spans="1:14">
      <c r="A202" s="14" t="s">
        <v>112</v>
      </c>
      <c r="B202" s="14" t="s">
        <v>113</v>
      </c>
      <c r="C202" s="19">
        <v>31442</v>
      </c>
      <c r="D202">
        <v>31442</v>
      </c>
      <c r="E202">
        <v>1</v>
      </c>
      <c r="F202">
        <v>17</v>
      </c>
      <c r="G202" s="14" t="s">
        <v>110</v>
      </c>
      <c r="H202" s="14" t="s">
        <v>142</v>
      </c>
      <c r="I202" s="14" t="s">
        <v>228</v>
      </c>
      <c r="K202">
        <v>1</v>
      </c>
      <c r="L202">
        <v>0</v>
      </c>
      <c r="N202" s="17" t="s">
        <v>557</v>
      </c>
    </row>
    <row r="203" spans="1:14">
      <c r="A203" s="14" t="s">
        <v>112</v>
      </c>
      <c r="B203" s="14" t="s">
        <v>109</v>
      </c>
      <c r="C203" s="19">
        <v>31443</v>
      </c>
      <c r="D203">
        <v>31443</v>
      </c>
      <c r="E203">
        <v>1</v>
      </c>
      <c r="F203">
        <v>17</v>
      </c>
      <c r="G203" s="14" t="s">
        <v>110</v>
      </c>
      <c r="H203" s="14" t="s">
        <v>142</v>
      </c>
      <c r="I203" s="14" t="s">
        <v>228</v>
      </c>
      <c r="K203">
        <v>1</v>
      </c>
      <c r="L203">
        <v>0</v>
      </c>
      <c r="N203" s="17" t="s">
        <v>557</v>
      </c>
    </row>
    <row r="204" spans="1:14">
      <c r="A204" s="14" t="s">
        <v>112</v>
      </c>
      <c r="B204" s="14" t="s">
        <v>122</v>
      </c>
      <c r="C204" s="19">
        <v>31444</v>
      </c>
      <c r="D204">
        <v>31444</v>
      </c>
      <c r="E204">
        <v>1</v>
      </c>
      <c r="F204">
        <v>17</v>
      </c>
      <c r="G204" s="14" t="s">
        <v>110</v>
      </c>
      <c r="H204" s="14" t="s">
        <v>142</v>
      </c>
      <c r="I204" s="14" t="s">
        <v>228</v>
      </c>
      <c r="K204">
        <v>1</v>
      </c>
      <c r="L204">
        <v>0</v>
      </c>
      <c r="N204" s="17" t="s">
        <v>557</v>
      </c>
    </row>
    <row r="205" spans="1:14">
      <c r="A205" s="14" t="s">
        <v>112</v>
      </c>
      <c r="B205" s="14" t="s">
        <v>113</v>
      </c>
      <c r="C205" s="19">
        <v>31445</v>
      </c>
      <c r="D205">
        <v>31445</v>
      </c>
      <c r="E205">
        <v>1</v>
      </c>
      <c r="F205">
        <v>17</v>
      </c>
      <c r="G205" s="14" t="s">
        <v>110</v>
      </c>
      <c r="H205" s="14" t="s">
        <v>142</v>
      </c>
      <c r="I205" s="14" t="s">
        <v>228</v>
      </c>
      <c r="K205">
        <v>1</v>
      </c>
      <c r="L205">
        <v>0</v>
      </c>
      <c r="N205" s="17" t="s">
        <v>557</v>
      </c>
    </row>
    <row r="206" spans="1:14">
      <c r="A206" s="14" t="s">
        <v>112</v>
      </c>
      <c r="B206" s="14" t="s">
        <v>122</v>
      </c>
      <c r="C206" s="19">
        <v>31446</v>
      </c>
      <c r="D206">
        <v>31446</v>
      </c>
      <c r="E206">
        <v>1</v>
      </c>
      <c r="F206">
        <v>17</v>
      </c>
      <c r="G206" s="14" t="s">
        <v>110</v>
      </c>
      <c r="H206" s="14" t="s">
        <v>142</v>
      </c>
      <c r="I206" s="14" t="s">
        <v>228</v>
      </c>
      <c r="K206">
        <v>1</v>
      </c>
      <c r="L206">
        <v>0</v>
      </c>
      <c r="N206" s="17" t="s">
        <v>557</v>
      </c>
    </row>
    <row r="207" spans="1:14">
      <c r="A207" s="14" t="s">
        <v>112</v>
      </c>
      <c r="B207" s="14" t="s">
        <v>121</v>
      </c>
      <c r="C207" s="19">
        <v>31447</v>
      </c>
      <c r="D207">
        <v>31447</v>
      </c>
      <c r="E207">
        <v>1</v>
      </c>
      <c r="F207">
        <v>17</v>
      </c>
      <c r="G207" s="14" t="s">
        <v>110</v>
      </c>
      <c r="H207" s="14" t="s">
        <v>142</v>
      </c>
      <c r="I207" s="14" t="s">
        <v>228</v>
      </c>
      <c r="K207">
        <v>1</v>
      </c>
      <c r="L207">
        <v>0</v>
      </c>
      <c r="N207" s="17" t="s">
        <v>557</v>
      </c>
    </row>
    <row r="208" spans="1:14">
      <c r="A208" s="14" t="s">
        <v>112</v>
      </c>
      <c r="B208" s="14" t="s">
        <v>113</v>
      </c>
      <c r="C208" s="19">
        <v>31448</v>
      </c>
      <c r="D208">
        <v>31448</v>
      </c>
      <c r="E208">
        <v>1</v>
      </c>
      <c r="F208">
        <v>17</v>
      </c>
      <c r="G208" s="14" t="s">
        <v>110</v>
      </c>
      <c r="H208" s="14" t="s">
        <v>142</v>
      </c>
      <c r="I208" s="14" t="s">
        <v>228</v>
      </c>
      <c r="K208">
        <v>1</v>
      </c>
      <c r="L208">
        <v>0</v>
      </c>
      <c r="N208" s="17" t="s">
        <v>557</v>
      </c>
    </row>
    <row r="209" spans="1:14">
      <c r="A209" s="14" t="s">
        <v>112</v>
      </c>
      <c r="B209" s="14" t="s">
        <v>113</v>
      </c>
      <c r="C209" s="19">
        <v>31449</v>
      </c>
      <c r="D209">
        <v>31449</v>
      </c>
      <c r="E209">
        <v>1</v>
      </c>
      <c r="F209">
        <v>17</v>
      </c>
      <c r="G209" s="14" t="s">
        <v>110</v>
      </c>
      <c r="H209" s="14" t="s">
        <v>142</v>
      </c>
      <c r="I209" s="14" t="s">
        <v>228</v>
      </c>
      <c r="K209">
        <v>1</v>
      </c>
      <c r="L209">
        <v>0</v>
      </c>
      <c r="N209" s="17" t="s">
        <v>557</v>
      </c>
    </row>
    <row r="210" spans="1:14">
      <c r="A210" s="14" t="s">
        <v>112</v>
      </c>
      <c r="B210" s="14" t="s">
        <v>109</v>
      </c>
      <c r="C210" s="19">
        <v>31450</v>
      </c>
      <c r="D210">
        <v>31450</v>
      </c>
      <c r="E210">
        <v>1</v>
      </c>
      <c r="F210">
        <v>17</v>
      </c>
      <c r="G210" s="14" t="s">
        <v>110</v>
      </c>
      <c r="H210" s="14" t="s">
        <v>142</v>
      </c>
      <c r="I210" s="14" t="s">
        <v>228</v>
      </c>
      <c r="K210">
        <v>1</v>
      </c>
      <c r="L210">
        <v>0</v>
      </c>
      <c r="N210" s="17" t="s">
        <v>557</v>
      </c>
    </row>
    <row r="211" spans="1:14">
      <c r="A211" s="14" t="s">
        <v>112</v>
      </c>
      <c r="B211" s="14" t="s">
        <v>122</v>
      </c>
      <c r="C211" s="19">
        <v>31451</v>
      </c>
      <c r="D211">
        <v>31451</v>
      </c>
      <c r="E211">
        <v>1</v>
      </c>
      <c r="F211">
        <v>17</v>
      </c>
      <c r="G211" s="14" t="s">
        <v>110</v>
      </c>
      <c r="H211" s="14" t="s">
        <v>142</v>
      </c>
      <c r="I211" s="14" t="s">
        <v>228</v>
      </c>
      <c r="K211">
        <v>1</v>
      </c>
      <c r="L211">
        <v>0</v>
      </c>
      <c r="N211" s="17" t="s">
        <v>557</v>
      </c>
    </row>
    <row r="212" spans="1:14">
      <c r="A212" s="14" t="s">
        <v>112</v>
      </c>
      <c r="B212" s="14" t="s">
        <v>113</v>
      </c>
      <c r="C212" s="21">
        <v>31781</v>
      </c>
      <c r="D212">
        <v>31781</v>
      </c>
      <c r="E212">
        <v>1</v>
      </c>
      <c r="F212">
        <v>17</v>
      </c>
      <c r="G212" s="14" t="s">
        <v>110</v>
      </c>
      <c r="H212" s="14" t="s">
        <v>142</v>
      </c>
      <c r="I212" s="14" t="s">
        <v>228</v>
      </c>
      <c r="K212">
        <v>1</v>
      </c>
      <c r="L212">
        <v>0</v>
      </c>
      <c r="N212" s="17" t="s">
        <v>557</v>
      </c>
    </row>
    <row r="213" spans="1:14">
      <c r="A213" s="14" t="s">
        <v>112</v>
      </c>
      <c r="B213" s="14" t="s">
        <v>121</v>
      </c>
      <c r="C213" s="21">
        <v>31782</v>
      </c>
      <c r="D213">
        <v>31782</v>
      </c>
      <c r="E213">
        <v>1</v>
      </c>
      <c r="F213">
        <v>17</v>
      </c>
      <c r="G213" s="14" t="s">
        <v>110</v>
      </c>
      <c r="H213" s="14" t="s">
        <v>142</v>
      </c>
      <c r="I213" s="14" t="s">
        <v>228</v>
      </c>
      <c r="K213">
        <v>1</v>
      </c>
      <c r="L213">
        <v>0</v>
      </c>
      <c r="N213" s="17" t="s">
        <v>557</v>
      </c>
    </row>
    <row r="214" spans="1:14">
      <c r="A214" s="14" t="s">
        <v>112</v>
      </c>
      <c r="B214" s="14" t="s">
        <v>113</v>
      </c>
      <c r="C214" s="21">
        <v>31783</v>
      </c>
      <c r="D214">
        <v>31783</v>
      </c>
      <c r="E214">
        <v>1</v>
      </c>
      <c r="F214">
        <v>17</v>
      </c>
      <c r="G214" s="14" t="s">
        <v>110</v>
      </c>
      <c r="H214" s="14" t="s">
        <v>142</v>
      </c>
      <c r="I214" s="14" t="s">
        <v>228</v>
      </c>
      <c r="K214">
        <v>1</v>
      </c>
      <c r="L214">
        <v>0</v>
      </c>
      <c r="N214" s="17" t="s">
        <v>557</v>
      </c>
    </row>
    <row r="215" spans="1:14">
      <c r="A215" s="14" t="s">
        <v>112</v>
      </c>
      <c r="B215" s="14" t="s">
        <v>113</v>
      </c>
      <c r="C215" s="21">
        <v>31784</v>
      </c>
      <c r="D215">
        <v>31784</v>
      </c>
      <c r="E215">
        <v>1</v>
      </c>
      <c r="F215">
        <v>17</v>
      </c>
      <c r="G215" s="14" t="s">
        <v>110</v>
      </c>
      <c r="H215" s="14" t="s">
        <v>142</v>
      </c>
      <c r="I215" s="14" t="s">
        <v>228</v>
      </c>
      <c r="K215">
        <v>1</v>
      </c>
      <c r="L215">
        <v>0</v>
      </c>
      <c r="N215" s="17" t="s">
        <v>557</v>
      </c>
    </row>
    <row r="216" spans="1:14">
      <c r="A216" s="14" t="s">
        <v>112</v>
      </c>
      <c r="B216" s="14" t="s">
        <v>109</v>
      </c>
      <c r="C216" s="21">
        <v>31785</v>
      </c>
      <c r="D216">
        <v>31785</v>
      </c>
      <c r="E216">
        <v>1</v>
      </c>
      <c r="F216">
        <v>17</v>
      </c>
      <c r="G216" s="14" t="s">
        <v>110</v>
      </c>
      <c r="H216" s="14" t="s">
        <v>142</v>
      </c>
      <c r="I216" s="14" t="s">
        <v>228</v>
      </c>
      <c r="K216">
        <v>1</v>
      </c>
      <c r="L216">
        <v>0</v>
      </c>
      <c r="N216" s="17" t="s">
        <v>557</v>
      </c>
    </row>
    <row r="217" spans="1:14">
      <c r="A217" s="14" t="s">
        <v>112</v>
      </c>
      <c r="B217" s="14" t="s">
        <v>109</v>
      </c>
      <c r="C217" s="21">
        <v>31786</v>
      </c>
      <c r="D217">
        <v>31786</v>
      </c>
      <c r="E217">
        <v>1</v>
      </c>
      <c r="F217">
        <v>17</v>
      </c>
      <c r="G217" s="14" t="s">
        <v>110</v>
      </c>
      <c r="H217" s="14" t="s">
        <v>142</v>
      </c>
      <c r="I217" s="14" t="s">
        <v>228</v>
      </c>
      <c r="K217">
        <v>1</v>
      </c>
      <c r="L217">
        <v>0</v>
      </c>
      <c r="N217" s="17" t="s">
        <v>557</v>
      </c>
    </row>
    <row r="218" spans="1:14">
      <c r="A218" s="14" t="s">
        <v>112</v>
      </c>
      <c r="B218" s="14" t="s">
        <v>122</v>
      </c>
      <c r="C218" s="21">
        <v>31787</v>
      </c>
      <c r="D218">
        <v>31787</v>
      </c>
      <c r="E218">
        <v>1</v>
      </c>
      <c r="F218">
        <v>17</v>
      </c>
      <c r="G218" s="14" t="s">
        <v>110</v>
      </c>
      <c r="H218" s="14" t="s">
        <v>142</v>
      </c>
      <c r="I218" s="14" t="s">
        <v>228</v>
      </c>
      <c r="K218">
        <v>1</v>
      </c>
      <c r="L218">
        <v>0</v>
      </c>
      <c r="N218" s="17" t="s">
        <v>557</v>
      </c>
    </row>
    <row r="219" spans="1:14">
      <c r="A219" s="14" t="s">
        <v>112</v>
      </c>
      <c r="B219" s="14" t="s">
        <v>113</v>
      </c>
      <c r="C219">
        <v>35026</v>
      </c>
      <c r="D219">
        <v>35026</v>
      </c>
      <c r="E219">
        <v>1</v>
      </c>
      <c r="F219">
        <v>17</v>
      </c>
      <c r="G219" s="14" t="s">
        <v>110</v>
      </c>
      <c r="H219" s="14" t="s">
        <v>132</v>
      </c>
      <c r="I219" s="14" t="s">
        <v>224</v>
      </c>
      <c r="K219">
        <v>1</v>
      </c>
      <c r="L219">
        <v>1</v>
      </c>
      <c r="N219" s="17" t="s">
        <v>556</v>
      </c>
    </row>
    <row r="220" spans="1:14">
      <c r="A220" s="14" t="s">
        <v>112</v>
      </c>
      <c r="B220" s="14" t="s">
        <v>113</v>
      </c>
      <c r="C220">
        <v>35027</v>
      </c>
      <c r="D220">
        <v>35027</v>
      </c>
      <c r="E220">
        <v>1</v>
      </c>
      <c r="F220">
        <v>17</v>
      </c>
      <c r="G220" s="14" t="s">
        <v>110</v>
      </c>
      <c r="H220" s="14" t="s">
        <v>118</v>
      </c>
      <c r="I220" s="14" t="s">
        <v>222</v>
      </c>
      <c r="K220">
        <v>1</v>
      </c>
      <c r="L220">
        <v>1</v>
      </c>
      <c r="N220" s="17" t="s">
        <v>556</v>
      </c>
    </row>
    <row r="221" spans="1:14">
      <c r="A221" s="14" t="s">
        <v>112</v>
      </c>
      <c r="B221" s="14" t="s">
        <v>114</v>
      </c>
      <c r="C221">
        <v>36356</v>
      </c>
      <c r="D221">
        <v>36356</v>
      </c>
      <c r="E221">
        <v>1</v>
      </c>
      <c r="F221">
        <v>17</v>
      </c>
      <c r="G221" s="14" t="s">
        <v>110</v>
      </c>
      <c r="H221" s="14" t="s">
        <v>142</v>
      </c>
      <c r="I221" s="14" t="s">
        <v>228</v>
      </c>
      <c r="K221">
        <v>1</v>
      </c>
      <c r="L221">
        <v>1</v>
      </c>
      <c r="N221" s="17" t="s">
        <v>556</v>
      </c>
    </row>
    <row r="222" spans="1:14">
      <c r="A222" s="14" t="s">
        <v>112</v>
      </c>
      <c r="B222" s="14" t="s">
        <v>109</v>
      </c>
      <c r="C222" s="21">
        <v>41986</v>
      </c>
      <c r="D222">
        <v>41986</v>
      </c>
      <c r="E222">
        <v>1</v>
      </c>
      <c r="F222">
        <v>17</v>
      </c>
      <c r="G222" s="14" t="s">
        <v>110</v>
      </c>
      <c r="H222" s="14" t="s">
        <v>155</v>
      </c>
      <c r="I222" s="14" t="s">
        <v>235</v>
      </c>
      <c r="K222">
        <v>1</v>
      </c>
      <c r="L222">
        <v>1</v>
      </c>
      <c r="N222" s="17" t="s">
        <v>556</v>
      </c>
    </row>
    <row r="223" spans="1:14">
      <c r="A223" s="14" t="s">
        <v>112</v>
      </c>
      <c r="B223" s="14" t="s">
        <v>109</v>
      </c>
      <c r="C223" s="21">
        <v>41987</v>
      </c>
      <c r="D223">
        <v>41987</v>
      </c>
      <c r="E223">
        <v>1</v>
      </c>
      <c r="F223">
        <v>17</v>
      </c>
      <c r="G223" s="14" t="s">
        <v>110</v>
      </c>
      <c r="H223" s="14" t="s">
        <v>142</v>
      </c>
      <c r="I223" s="14" t="s">
        <v>228</v>
      </c>
      <c r="K223">
        <v>1</v>
      </c>
      <c r="L223">
        <v>1</v>
      </c>
      <c r="N223" s="17" t="s">
        <v>556</v>
      </c>
    </row>
    <row r="224" spans="1:14">
      <c r="A224" s="14" t="s">
        <v>112</v>
      </c>
      <c r="B224" s="14" t="s">
        <v>115</v>
      </c>
      <c r="C224">
        <v>46785</v>
      </c>
      <c r="D224">
        <v>46785</v>
      </c>
      <c r="E224">
        <v>1</v>
      </c>
      <c r="F224">
        <v>17</v>
      </c>
      <c r="G224" s="14" t="s">
        <v>110</v>
      </c>
      <c r="H224" s="14" t="s">
        <v>142</v>
      </c>
      <c r="I224" s="14" t="s">
        <v>228</v>
      </c>
      <c r="K224">
        <v>1</v>
      </c>
      <c r="L224">
        <v>1</v>
      </c>
      <c r="N224" s="17" t="s">
        <v>556</v>
      </c>
    </row>
    <row r="225" spans="1:14">
      <c r="A225" s="14" t="s">
        <v>112</v>
      </c>
      <c r="B225" s="14" t="s">
        <v>114</v>
      </c>
      <c r="C225" s="21">
        <v>50331</v>
      </c>
      <c r="D225">
        <v>50331</v>
      </c>
      <c r="E225">
        <v>1</v>
      </c>
      <c r="F225">
        <v>17</v>
      </c>
      <c r="G225" s="14" t="s">
        <v>110</v>
      </c>
      <c r="H225" s="14" t="s">
        <v>153</v>
      </c>
      <c r="I225" s="14" t="s">
        <v>232</v>
      </c>
      <c r="K225">
        <v>0</v>
      </c>
      <c r="L225">
        <v>1</v>
      </c>
      <c r="N225" s="17" t="s">
        <v>556</v>
      </c>
    </row>
    <row r="226" spans="1:14">
      <c r="A226" s="14" t="s">
        <v>112</v>
      </c>
      <c r="B226" s="14" t="s">
        <v>109</v>
      </c>
      <c r="C226" s="21">
        <v>50332</v>
      </c>
      <c r="D226">
        <v>50332</v>
      </c>
      <c r="E226">
        <v>1</v>
      </c>
      <c r="F226">
        <v>17</v>
      </c>
      <c r="G226" s="14" t="s">
        <v>110</v>
      </c>
      <c r="H226" s="14" t="s">
        <v>142</v>
      </c>
      <c r="I226" s="14" t="s">
        <v>228</v>
      </c>
      <c r="K226">
        <v>0</v>
      </c>
      <c r="L226">
        <v>1</v>
      </c>
      <c r="N226" s="17" t="s">
        <v>556</v>
      </c>
    </row>
    <row r="227" spans="1:14">
      <c r="A227" s="14" t="s">
        <v>112</v>
      </c>
      <c r="B227" s="14" t="s">
        <v>109</v>
      </c>
      <c r="C227" s="21">
        <v>50333</v>
      </c>
      <c r="D227">
        <v>50333</v>
      </c>
      <c r="E227">
        <v>1</v>
      </c>
      <c r="F227">
        <v>17</v>
      </c>
      <c r="G227" s="14" t="s">
        <v>110</v>
      </c>
      <c r="H227" s="14" t="s">
        <v>118</v>
      </c>
      <c r="I227" s="14" t="s">
        <v>222</v>
      </c>
      <c r="K227">
        <v>0</v>
      </c>
      <c r="L227">
        <v>1</v>
      </c>
      <c r="N227" s="17" t="s">
        <v>556</v>
      </c>
    </row>
    <row r="228" spans="1:14">
      <c r="A228" s="14" t="s">
        <v>112</v>
      </c>
      <c r="B228" s="14" t="s">
        <v>109</v>
      </c>
      <c r="C228" s="19">
        <v>51856</v>
      </c>
      <c r="D228">
        <v>51856</v>
      </c>
      <c r="E228">
        <v>1</v>
      </c>
      <c r="F228">
        <v>17</v>
      </c>
      <c r="G228" s="14" t="s">
        <v>110</v>
      </c>
      <c r="H228" s="14" t="s">
        <v>132</v>
      </c>
      <c r="I228" s="14" t="s">
        <v>224</v>
      </c>
      <c r="K228">
        <v>1</v>
      </c>
      <c r="L228">
        <v>0</v>
      </c>
      <c r="N228" s="17" t="s">
        <v>557</v>
      </c>
    </row>
    <row r="229" spans="1:14">
      <c r="A229" s="14" t="s">
        <v>112</v>
      </c>
      <c r="B229" s="14" t="s">
        <v>109</v>
      </c>
      <c r="C229" s="19">
        <v>51857</v>
      </c>
      <c r="D229">
        <v>51857</v>
      </c>
      <c r="E229">
        <v>1</v>
      </c>
      <c r="F229">
        <v>17</v>
      </c>
      <c r="G229" s="14" t="s">
        <v>110</v>
      </c>
      <c r="H229" s="14" t="s">
        <v>132</v>
      </c>
      <c r="I229" s="14" t="s">
        <v>224</v>
      </c>
      <c r="K229">
        <v>1</v>
      </c>
      <c r="L229">
        <v>0</v>
      </c>
      <c r="N229" s="17" t="s">
        <v>557</v>
      </c>
    </row>
    <row r="230" spans="1:14">
      <c r="A230" s="14" t="s">
        <v>112</v>
      </c>
      <c r="B230" s="14" t="s">
        <v>121</v>
      </c>
      <c r="C230" s="19">
        <v>51858</v>
      </c>
      <c r="D230">
        <v>51858</v>
      </c>
      <c r="E230">
        <v>1</v>
      </c>
      <c r="F230">
        <v>17</v>
      </c>
      <c r="G230" s="14" t="s">
        <v>110</v>
      </c>
      <c r="H230" s="14" t="s">
        <v>132</v>
      </c>
      <c r="I230" s="14" t="s">
        <v>224</v>
      </c>
      <c r="K230">
        <v>1</v>
      </c>
      <c r="L230">
        <v>0</v>
      </c>
      <c r="N230" s="17" t="s">
        <v>557</v>
      </c>
    </row>
    <row r="231" spans="1:14">
      <c r="A231" s="14" t="s">
        <v>112</v>
      </c>
      <c r="B231" s="14" t="s">
        <v>109</v>
      </c>
      <c r="C231" s="19">
        <v>51859</v>
      </c>
      <c r="D231">
        <v>51859</v>
      </c>
      <c r="E231">
        <v>1</v>
      </c>
      <c r="F231">
        <v>17</v>
      </c>
      <c r="G231" s="14" t="s">
        <v>110</v>
      </c>
      <c r="H231" s="14" t="s">
        <v>132</v>
      </c>
      <c r="I231" s="14" t="s">
        <v>224</v>
      </c>
      <c r="K231">
        <v>1</v>
      </c>
      <c r="L231">
        <v>0</v>
      </c>
      <c r="N231" s="17" t="s">
        <v>557</v>
      </c>
    </row>
    <row r="232" spans="1:14">
      <c r="A232" s="14" t="s">
        <v>112</v>
      </c>
      <c r="B232" s="14" t="s">
        <v>113</v>
      </c>
      <c r="C232" s="19">
        <v>51860</v>
      </c>
      <c r="D232">
        <v>51860</v>
      </c>
      <c r="E232">
        <v>1</v>
      </c>
      <c r="F232">
        <v>17</v>
      </c>
      <c r="G232" s="14" t="s">
        <v>110</v>
      </c>
      <c r="H232" s="14" t="s">
        <v>132</v>
      </c>
      <c r="I232" s="14" t="s">
        <v>224</v>
      </c>
      <c r="K232">
        <v>1</v>
      </c>
      <c r="L232">
        <v>0</v>
      </c>
      <c r="N232" s="17" t="s">
        <v>557</v>
      </c>
    </row>
    <row r="233" spans="1:14">
      <c r="A233" s="14" t="s">
        <v>112</v>
      </c>
      <c r="B233" s="14" t="s">
        <v>113</v>
      </c>
      <c r="C233" s="19">
        <v>51861</v>
      </c>
      <c r="D233">
        <v>51861</v>
      </c>
      <c r="E233">
        <v>1</v>
      </c>
      <c r="F233">
        <v>17</v>
      </c>
      <c r="G233" s="14" t="s">
        <v>110</v>
      </c>
      <c r="H233" s="14" t="s">
        <v>132</v>
      </c>
      <c r="I233" s="14" t="s">
        <v>224</v>
      </c>
      <c r="K233">
        <v>1</v>
      </c>
      <c r="L233">
        <v>0</v>
      </c>
      <c r="N233" s="17" t="s">
        <v>557</v>
      </c>
    </row>
    <row r="234" spans="1:14">
      <c r="A234" s="14" t="s">
        <v>112</v>
      </c>
      <c r="B234" s="14" t="s">
        <v>109</v>
      </c>
      <c r="C234" s="19">
        <v>51862</v>
      </c>
      <c r="D234">
        <v>51862</v>
      </c>
      <c r="E234">
        <v>1</v>
      </c>
      <c r="F234">
        <v>17</v>
      </c>
      <c r="G234" s="14" t="s">
        <v>110</v>
      </c>
      <c r="H234" s="14" t="s">
        <v>132</v>
      </c>
      <c r="I234" s="14" t="s">
        <v>224</v>
      </c>
      <c r="K234">
        <v>1</v>
      </c>
      <c r="L234">
        <v>0</v>
      </c>
      <c r="N234" s="17" t="s">
        <v>557</v>
      </c>
    </row>
    <row r="235" spans="1:14">
      <c r="A235" s="14" t="s">
        <v>112</v>
      </c>
      <c r="B235" s="14" t="s">
        <v>113</v>
      </c>
      <c r="C235" s="19">
        <v>51863</v>
      </c>
      <c r="D235">
        <v>51863</v>
      </c>
      <c r="E235">
        <v>1</v>
      </c>
      <c r="F235">
        <v>17</v>
      </c>
      <c r="G235" s="14" t="s">
        <v>110</v>
      </c>
      <c r="H235" s="14" t="s">
        <v>132</v>
      </c>
      <c r="I235" s="14" t="s">
        <v>224</v>
      </c>
      <c r="K235">
        <v>1</v>
      </c>
      <c r="L235">
        <v>0</v>
      </c>
      <c r="N235" s="17" t="s">
        <v>557</v>
      </c>
    </row>
    <row r="236" spans="1:14">
      <c r="A236" s="14" t="s">
        <v>112</v>
      </c>
      <c r="B236" s="14" t="s">
        <v>122</v>
      </c>
      <c r="C236" s="19">
        <v>51864</v>
      </c>
      <c r="D236">
        <v>51864</v>
      </c>
      <c r="E236">
        <v>1</v>
      </c>
      <c r="F236">
        <v>17</v>
      </c>
      <c r="G236" s="14" t="s">
        <v>110</v>
      </c>
      <c r="H236" s="14" t="s">
        <v>132</v>
      </c>
      <c r="I236" s="14" t="s">
        <v>224</v>
      </c>
      <c r="K236">
        <v>1</v>
      </c>
      <c r="L236">
        <v>0</v>
      </c>
      <c r="N236" s="17" t="s">
        <v>557</v>
      </c>
    </row>
    <row r="237" spans="1:14">
      <c r="A237" s="14" t="s">
        <v>112</v>
      </c>
      <c r="B237" s="14" t="s">
        <v>113</v>
      </c>
      <c r="C237" s="19">
        <v>51865</v>
      </c>
      <c r="D237">
        <v>51865</v>
      </c>
      <c r="E237">
        <v>1</v>
      </c>
      <c r="F237">
        <v>17</v>
      </c>
      <c r="G237" s="14" t="s">
        <v>110</v>
      </c>
      <c r="H237" s="14" t="s">
        <v>142</v>
      </c>
      <c r="I237" s="14" t="s">
        <v>228</v>
      </c>
      <c r="K237">
        <v>1</v>
      </c>
      <c r="L237">
        <v>0</v>
      </c>
      <c r="N237" s="17" t="s">
        <v>557</v>
      </c>
    </row>
    <row r="238" spans="1:14">
      <c r="A238" s="14" t="s">
        <v>112</v>
      </c>
      <c r="B238" s="14" t="s">
        <v>109</v>
      </c>
      <c r="C238" s="19">
        <v>51866</v>
      </c>
      <c r="D238">
        <v>51866</v>
      </c>
      <c r="E238">
        <v>1</v>
      </c>
      <c r="F238">
        <v>17</v>
      </c>
      <c r="G238" s="14" t="s">
        <v>110</v>
      </c>
      <c r="H238" s="14" t="s">
        <v>142</v>
      </c>
      <c r="I238" s="14" t="s">
        <v>228</v>
      </c>
      <c r="K238">
        <v>1</v>
      </c>
      <c r="L238">
        <v>0</v>
      </c>
      <c r="N238" s="17" t="s">
        <v>557</v>
      </c>
    </row>
    <row r="239" spans="1:14">
      <c r="A239" s="14" t="s">
        <v>112</v>
      </c>
      <c r="B239" s="14" t="s">
        <v>113</v>
      </c>
      <c r="C239" s="19">
        <v>51867</v>
      </c>
      <c r="D239">
        <v>51867</v>
      </c>
      <c r="E239">
        <v>1</v>
      </c>
      <c r="F239">
        <v>17</v>
      </c>
      <c r="G239" s="14" t="s">
        <v>110</v>
      </c>
      <c r="H239" s="14" t="s">
        <v>142</v>
      </c>
      <c r="I239" s="14" t="s">
        <v>228</v>
      </c>
      <c r="K239">
        <v>1</v>
      </c>
      <c r="L239">
        <v>0</v>
      </c>
      <c r="N239" s="17" t="s">
        <v>557</v>
      </c>
    </row>
    <row r="240" spans="1:14">
      <c r="A240" s="14" t="s">
        <v>112</v>
      </c>
      <c r="B240" s="14" t="s">
        <v>109</v>
      </c>
      <c r="C240" s="19">
        <v>51868</v>
      </c>
      <c r="D240">
        <v>51868</v>
      </c>
      <c r="E240">
        <v>1</v>
      </c>
      <c r="F240">
        <v>17</v>
      </c>
      <c r="G240" s="14" t="s">
        <v>110</v>
      </c>
      <c r="H240" s="14" t="s">
        <v>142</v>
      </c>
      <c r="I240" s="14" t="s">
        <v>228</v>
      </c>
      <c r="K240">
        <v>1</v>
      </c>
      <c r="L240">
        <v>0</v>
      </c>
      <c r="N240" s="17" t="s">
        <v>557</v>
      </c>
    </row>
    <row r="241" spans="1:14">
      <c r="A241" s="14" t="s">
        <v>112</v>
      </c>
      <c r="B241" s="14" t="s">
        <v>109</v>
      </c>
      <c r="C241" s="19">
        <v>51869</v>
      </c>
      <c r="D241">
        <v>51869</v>
      </c>
      <c r="E241">
        <v>1</v>
      </c>
      <c r="F241">
        <v>17</v>
      </c>
      <c r="G241" s="14" t="s">
        <v>110</v>
      </c>
      <c r="H241" s="14" t="s">
        <v>142</v>
      </c>
      <c r="I241" s="14" t="s">
        <v>228</v>
      </c>
      <c r="K241">
        <v>1</v>
      </c>
      <c r="L241">
        <v>0</v>
      </c>
      <c r="N241" s="17" t="s">
        <v>557</v>
      </c>
    </row>
    <row r="242" spans="1:14">
      <c r="A242" s="14" t="s">
        <v>112</v>
      </c>
      <c r="B242" s="14" t="s">
        <v>109</v>
      </c>
      <c r="C242" s="19">
        <v>51870</v>
      </c>
      <c r="D242">
        <v>51870</v>
      </c>
      <c r="E242">
        <v>1</v>
      </c>
      <c r="F242">
        <v>17</v>
      </c>
      <c r="G242" s="14" t="s">
        <v>110</v>
      </c>
      <c r="H242" s="14" t="s">
        <v>142</v>
      </c>
      <c r="I242" s="14" t="s">
        <v>228</v>
      </c>
      <c r="K242">
        <v>1</v>
      </c>
      <c r="L242">
        <v>0</v>
      </c>
      <c r="N242" s="17" t="s">
        <v>557</v>
      </c>
    </row>
    <row r="243" spans="1:14">
      <c r="A243" s="14" t="s">
        <v>112</v>
      </c>
      <c r="B243" s="14" t="s">
        <v>109</v>
      </c>
      <c r="C243" s="19">
        <v>51871</v>
      </c>
      <c r="D243">
        <v>51871</v>
      </c>
      <c r="E243">
        <v>1</v>
      </c>
      <c r="F243">
        <v>17</v>
      </c>
      <c r="G243" s="14" t="s">
        <v>110</v>
      </c>
      <c r="H243" s="14" t="s">
        <v>142</v>
      </c>
      <c r="I243" s="14" t="s">
        <v>228</v>
      </c>
      <c r="K243">
        <v>1</v>
      </c>
      <c r="L243">
        <v>0</v>
      </c>
      <c r="N243" s="17" t="s">
        <v>557</v>
      </c>
    </row>
    <row r="244" spans="1:14">
      <c r="A244" s="14" t="s">
        <v>112</v>
      </c>
      <c r="B244" s="14" t="s">
        <v>113</v>
      </c>
      <c r="C244" s="19">
        <v>51872</v>
      </c>
      <c r="D244">
        <v>51872</v>
      </c>
      <c r="E244">
        <v>1</v>
      </c>
      <c r="F244">
        <v>17</v>
      </c>
      <c r="G244" s="14" t="s">
        <v>110</v>
      </c>
      <c r="H244" s="14" t="s">
        <v>142</v>
      </c>
      <c r="I244" s="14" t="s">
        <v>228</v>
      </c>
      <c r="K244">
        <v>1</v>
      </c>
      <c r="L244">
        <v>0</v>
      </c>
      <c r="N244" s="17" t="s">
        <v>557</v>
      </c>
    </row>
    <row r="245" spans="1:14">
      <c r="A245" s="14" t="s">
        <v>112</v>
      </c>
      <c r="B245" s="14" t="s">
        <v>109</v>
      </c>
      <c r="C245" s="19">
        <v>51873</v>
      </c>
      <c r="D245">
        <v>51873</v>
      </c>
      <c r="E245">
        <v>1</v>
      </c>
      <c r="F245">
        <v>17</v>
      </c>
      <c r="G245" s="14" t="s">
        <v>110</v>
      </c>
      <c r="H245" s="14" t="s">
        <v>142</v>
      </c>
      <c r="I245" s="14" t="s">
        <v>228</v>
      </c>
      <c r="K245">
        <v>1</v>
      </c>
      <c r="L245">
        <v>0</v>
      </c>
      <c r="N245" s="17" t="s">
        <v>557</v>
      </c>
    </row>
    <row r="246" spans="1:14">
      <c r="A246" s="14" t="s">
        <v>112</v>
      </c>
      <c r="B246" s="14" t="s">
        <v>109</v>
      </c>
      <c r="C246" s="19">
        <v>51874</v>
      </c>
      <c r="D246">
        <v>51874</v>
      </c>
      <c r="E246">
        <v>1</v>
      </c>
      <c r="F246">
        <v>17</v>
      </c>
      <c r="G246" s="14" t="s">
        <v>110</v>
      </c>
      <c r="H246" s="14" t="s">
        <v>118</v>
      </c>
      <c r="I246" s="14" t="s">
        <v>222</v>
      </c>
      <c r="K246">
        <v>1</v>
      </c>
      <c r="L246">
        <v>0</v>
      </c>
      <c r="N246" s="17" t="s">
        <v>557</v>
      </c>
    </row>
    <row r="247" spans="1:14">
      <c r="A247" s="14" t="s">
        <v>112</v>
      </c>
      <c r="B247" s="14" t="s">
        <v>109</v>
      </c>
      <c r="C247" s="19">
        <v>51875</v>
      </c>
      <c r="D247">
        <v>51875</v>
      </c>
      <c r="E247">
        <v>1</v>
      </c>
      <c r="F247">
        <v>17</v>
      </c>
      <c r="G247" s="14" t="s">
        <v>110</v>
      </c>
      <c r="H247" s="14" t="s">
        <v>118</v>
      </c>
      <c r="I247" s="14" t="s">
        <v>222</v>
      </c>
      <c r="K247">
        <v>1</v>
      </c>
      <c r="L247">
        <v>0</v>
      </c>
      <c r="N247" s="17" t="s">
        <v>557</v>
      </c>
    </row>
    <row r="248" spans="1:14">
      <c r="A248" s="14" t="s">
        <v>112</v>
      </c>
      <c r="B248" s="14" t="s">
        <v>121</v>
      </c>
      <c r="C248" s="19">
        <v>51876</v>
      </c>
      <c r="D248">
        <v>51876</v>
      </c>
      <c r="E248">
        <v>1</v>
      </c>
      <c r="F248">
        <v>17</v>
      </c>
      <c r="G248" s="14" t="s">
        <v>110</v>
      </c>
      <c r="H248" s="14" t="s">
        <v>118</v>
      </c>
      <c r="I248" s="14" t="s">
        <v>222</v>
      </c>
      <c r="K248">
        <v>1</v>
      </c>
      <c r="L248">
        <v>0</v>
      </c>
      <c r="N248" s="17" t="s">
        <v>557</v>
      </c>
    </row>
    <row r="249" spans="1:14">
      <c r="A249" s="14" t="s">
        <v>112</v>
      </c>
      <c r="B249" s="14" t="s">
        <v>109</v>
      </c>
      <c r="C249" s="19">
        <v>51877</v>
      </c>
      <c r="D249">
        <v>51877</v>
      </c>
      <c r="E249">
        <v>1</v>
      </c>
      <c r="F249">
        <v>17</v>
      </c>
      <c r="G249" s="14" t="s">
        <v>110</v>
      </c>
      <c r="H249" s="14" t="s">
        <v>118</v>
      </c>
      <c r="I249" s="14" t="s">
        <v>222</v>
      </c>
      <c r="K249">
        <v>1</v>
      </c>
      <c r="L249">
        <v>0</v>
      </c>
      <c r="N249" s="17" t="s">
        <v>557</v>
      </c>
    </row>
    <row r="250" spans="1:14">
      <c r="A250" s="14" t="s">
        <v>112</v>
      </c>
      <c r="B250" s="14" t="s">
        <v>113</v>
      </c>
      <c r="C250" s="19">
        <v>51878</v>
      </c>
      <c r="D250">
        <v>51878</v>
      </c>
      <c r="E250">
        <v>1</v>
      </c>
      <c r="F250">
        <v>17</v>
      </c>
      <c r="G250" s="14" t="s">
        <v>110</v>
      </c>
      <c r="H250" s="14" t="s">
        <v>118</v>
      </c>
      <c r="I250" s="14" t="s">
        <v>222</v>
      </c>
      <c r="K250">
        <v>1</v>
      </c>
      <c r="L250">
        <v>0</v>
      </c>
      <c r="N250" s="17" t="s">
        <v>557</v>
      </c>
    </row>
    <row r="251" spans="1:14">
      <c r="A251" s="14" t="s">
        <v>112</v>
      </c>
      <c r="B251" s="14" t="s">
        <v>113</v>
      </c>
      <c r="C251" s="19">
        <v>51879</v>
      </c>
      <c r="D251">
        <v>51879</v>
      </c>
      <c r="E251">
        <v>1</v>
      </c>
      <c r="F251">
        <v>17</v>
      </c>
      <c r="G251" s="14" t="s">
        <v>110</v>
      </c>
      <c r="H251" s="14" t="s">
        <v>118</v>
      </c>
      <c r="I251" s="14" t="s">
        <v>222</v>
      </c>
      <c r="K251">
        <v>1</v>
      </c>
      <c r="L251">
        <v>0</v>
      </c>
      <c r="N251" s="17" t="s">
        <v>557</v>
      </c>
    </row>
    <row r="252" spans="1:14">
      <c r="A252" s="14" t="s">
        <v>112</v>
      </c>
      <c r="B252" s="14" t="s">
        <v>109</v>
      </c>
      <c r="C252" s="19">
        <v>51880</v>
      </c>
      <c r="D252">
        <v>51880</v>
      </c>
      <c r="E252">
        <v>1</v>
      </c>
      <c r="F252">
        <v>17</v>
      </c>
      <c r="G252" s="14" t="s">
        <v>110</v>
      </c>
      <c r="H252" s="14" t="s">
        <v>118</v>
      </c>
      <c r="I252" s="14" t="s">
        <v>222</v>
      </c>
      <c r="K252">
        <v>1</v>
      </c>
      <c r="L252">
        <v>0</v>
      </c>
      <c r="N252" s="17" t="s">
        <v>557</v>
      </c>
    </row>
    <row r="253" spans="1:14">
      <c r="A253" s="14" t="s">
        <v>112</v>
      </c>
      <c r="B253" s="14" t="s">
        <v>113</v>
      </c>
      <c r="C253" s="19">
        <v>51881</v>
      </c>
      <c r="D253">
        <v>51881</v>
      </c>
      <c r="E253">
        <v>1</v>
      </c>
      <c r="F253">
        <v>17</v>
      </c>
      <c r="G253" s="14" t="s">
        <v>110</v>
      </c>
      <c r="H253" s="14" t="s">
        <v>118</v>
      </c>
      <c r="I253" s="14" t="s">
        <v>222</v>
      </c>
      <c r="K253">
        <v>1</v>
      </c>
      <c r="L253">
        <v>0</v>
      </c>
      <c r="N253" s="17" t="s">
        <v>557</v>
      </c>
    </row>
    <row r="254" spans="1:14">
      <c r="A254" s="14" t="s">
        <v>112</v>
      </c>
      <c r="B254" s="14" t="s">
        <v>122</v>
      </c>
      <c r="C254" s="19">
        <v>51882</v>
      </c>
      <c r="D254">
        <v>51882</v>
      </c>
      <c r="E254">
        <v>1</v>
      </c>
      <c r="F254">
        <v>17</v>
      </c>
      <c r="G254" s="14" t="s">
        <v>110</v>
      </c>
      <c r="H254" s="14" t="s">
        <v>118</v>
      </c>
      <c r="I254" s="14" t="s">
        <v>222</v>
      </c>
      <c r="K254">
        <v>1</v>
      </c>
      <c r="L254">
        <v>0</v>
      </c>
      <c r="N254" s="17" t="s">
        <v>557</v>
      </c>
    </row>
    <row r="255" spans="1:14">
      <c r="A255" s="14" t="s">
        <v>112</v>
      </c>
      <c r="B255" s="14" t="s">
        <v>114</v>
      </c>
      <c r="C255" s="18">
        <v>54598</v>
      </c>
      <c r="D255">
        <v>54598</v>
      </c>
      <c r="E255">
        <v>1</v>
      </c>
      <c r="F255">
        <v>17</v>
      </c>
      <c r="G255" s="14" t="s">
        <v>110</v>
      </c>
      <c r="H255" s="14" t="s">
        <v>142</v>
      </c>
      <c r="I255" s="14" t="s">
        <v>228</v>
      </c>
      <c r="K255">
        <v>1</v>
      </c>
      <c r="L255">
        <v>1</v>
      </c>
      <c r="N255" s="17" t="s">
        <v>556</v>
      </c>
    </row>
    <row r="256" spans="1:14">
      <c r="A256" s="14" t="s">
        <v>112</v>
      </c>
      <c r="B256" s="14" t="s">
        <v>114</v>
      </c>
      <c r="C256" s="18">
        <v>54599</v>
      </c>
      <c r="D256">
        <v>54599</v>
      </c>
      <c r="E256">
        <v>1</v>
      </c>
      <c r="F256">
        <v>17</v>
      </c>
      <c r="G256" s="14" t="s">
        <v>110</v>
      </c>
      <c r="H256" s="14" t="s">
        <v>142</v>
      </c>
      <c r="I256" s="14" t="s">
        <v>228</v>
      </c>
      <c r="K256">
        <v>1</v>
      </c>
      <c r="L256">
        <v>1</v>
      </c>
      <c r="N256" s="17" t="s">
        <v>556</v>
      </c>
    </row>
    <row r="257" spans="1:14">
      <c r="A257" s="14" t="s">
        <v>112</v>
      </c>
      <c r="B257" s="14" t="s">
        <v>146</v>
      </c>
      <c r="C257" s="18">
        <v>54748</v>
      </c>
      <c r="D257">
        <v>54748</v>
      </c>
      <c r="E257">
        <v>1</v>
      </c>
      <c r="F257">
        <v>17</v>
      </c>
      <c r="G257" s="14" t="s">
        <v>110</v>
      </c>
      <c r="H257" s="14" t="s">
        <v>147</v>
      </c>
      <c r="I257" s="14" t="s">
        <v>229</v>
      </c>
      <c r="K257">
        <v>1</v>
      </c>
      <c r="L257">
        <v>1</v>
      </c>
      <c r="N257" s="17" t="s">
        <v>556</v>
      </c>
    </row>
    <row r="258" spans="1:14">
      <c r="A258" s="14" t="s">
        <v>112</v>
      </c>
      <c r="B258" s="14" t="s">
        <v>114</v>
      </c>
      <c r="C258" s="18">
        <v>54749</v>
      </c>
      <c r="D258">
        <v>54749</v>
      </c>
      <c r="E258">
        <v>1</v>
      </c>
      <c r="F258">
        <v>17</v>
      </c>
      <c r="G258" s="14" t="s">
        <v>110</v>
      </c>
      <c r="H258" s="14" t="s">
        <v>118</v>
      </c>
      <c r="I258" s="14" t="s">
        <v>222</v>
      </c>
      <c r="K258">
        <v>1</v>
      </c>
      <c r="L258">
        <v>1</v>
      </c>
      <c r="N258" s="17" t="s">
        <v>556</v>
      </c>
    </row>
    <row r="259" spans="1:14">
      <c r="A259" s="14" t="s">
        <v>112</v>
      </c>
      <c r="B259" s="14" t="s">
        <v>114</v>
      </c>
      <c r="C259" s="18">
        <v>54750</v>
      </c>
      <c r="D259">
        <v>54750</v>
      </c>
      <c r="E259">
        <v>1</v>
      </c>
      <c r="F259">
        <v>17</v>
      </c>
      <c r="G259" s="14" t="s">
        <v>110</v>
      </c>
      <c r="H259" s="14" t="s">
        <v>142</v>
      </c>
      <c r="I259" s="14" t="s">
        <v>228</v>
      </c>
      <c r="K259">
        <v>1</v>
      </c>
      <c r="L259">
        <v>1</v>
      </c>
      <c r="N259" s="17" t="s">
        <v>556</v>
      </c>
    </row>
    <row r="260" spans="1:14">
      <c r="A260" s="14" t="s">
        <v>112</v>
      </c>
      <c r="B260" s="14" t="s">
        <v>114</v>
      </c>
      <c r="C260" s="18">
        <v>54751</v>
      </c>
      <c r="D260">
        <v>54751</v>
      </c>
      <c r="E260">
        <v>1</v>
      </c>
      <c r="F260">
        <v>17</v>
      </c>
      <c r="G260" s="14" t="s">
        <v>110</v>
      </c>
      <c r="H260" s="14" t="s">
        <v>142</v>
      </c>
      <c r="I260" s="14" t="s">
        <v>228</v>
      </c>
      <c r="K260">
        <v>1</v>
      </c>
      <c r="L260">
        <v>1</v>
      </c>
      <c r="N260" s="17" t="s">
        <v>556</v>
      </c>
    </row>
    <row r="261" spans="1:14">
      <c r="A261" s="14" t="s">
        <v>112</v>
      </c>
      <c r="B261" s="14" t="s">
        <v>115</v>
      </c>
      <c r="C261" s="19">
        <v>56528</v>
      </c>
      <c r="D261">
        <v>56528</v>
      </c>
      <c r="E261">
        <v>1</v>
      </c>
      <c r="F261">
        <v>17</v>
      </c>
      <c r="G261" s="14" t="s">
        <v>110</v>
      </c>
      <c r="H261" s="14" t="s">
        <v>142</v>
      </c>
      <c r="I261" s="14" t="s">
        <v>228</v>
      </c>
      <c r="K261">
        <v>1</v>
      </c>
      <c r="L261">
        <v>0</v>
      </c>
      <c r="N261" s="17" t="s">
        <v>557</v>
      </c>
    </row>
    <row r="262" spans="1:14">
      <c r="A262" s="14" t="s">
        <v>112</v>
      </c>
      <c r="B262" s="14" t="s">
        <v>114</v>
      </c>
      <c r="C262" s="19">
        <v>56529</v>
      </c>
      <c r="D262">
        <v>56529</v>
      </c>
      <c r="E262">
        <v>1</v>
      </c>
      <c r="F262">
        <v>17</v>
      </c>
      <c r="G262" s="14" t="s">
        <v>110</v>
      </c>
      <c r="H262" s="14" t="s">
        <v>142</v>
      </c>
      <c r="I262" s="14" t="s">
        <v>228</v>
      </c>
      <c r="K262">
        <v>1</v>
      </c>
      <c r="L262">
        <v>0</v>
      </c>
      <c r="N262" s="17" t="s">
        <v>557</v>
      </c>
    </row>
    <row r="263" spans="1:14">
      <c r="A263" s="14" t="s">
        <v>112</v>
      </c>
      <c r="B263" s="14" t="s">
        <v>115</v>
      </c>
      <c r="C263" s="19">
        <v>56530</v>
      </c>
      <c r="D263">
        <v>56530</v>
      </c>
      <c r="E263">
        <v>1</v>
      </c>
      <c r="F263">
        <v>17</v>
      </c>
      <c r="G263" s="14" t="s">
        <v>110</v>
      </c>
      <c r="H263" s="14" t="s">
        <v>142</v>
      </c>
      <c r="I263" s="14" t="s">
        <v>228</v>
      </c>
      <c r="K263">
        <v>1</v>
      </c>
      <c r="L263">
        <v>0</v>
      </c>
      <c r="N263" s="17" t="s">
        <v>557</v>
      </c>
    </row>
    <row r="264" spans="1:14">
      <c r="A264" s="14" t="s">
        <v>112</v>
      </c>
      <c r="B264" s="14" t="s">
        <v>125</v>
      </c>
      <c r="C264" s="19">
        <v>56531</v>
      </c>
      <c r="D264">
        <v>56531</v>
      </c>
      <c r="E264">
        <v>1</v>
      </c>
      <c r="F264">
        <v>17</v>
      </c>
      <c r="G264" s="14" t="s">
        <v>110</v>
      </c>
      <c r="H264" s="14" t="s">
        <v>142</v>
      </c>
      <c r="I264" s="14" t="s">
        <v>228</v>
      </c>
      <c r="K264">
        <v>1</v>
      </c>
      <c r="L264">
        <v>0</v>
      </c>
      <c r="N264" s="17" t="s">
        <v>557</v>
      </c>
    </row>
    <row r="265" spans="1:14">
      <c r="A265" s="14" t="s">
        <v>112</v>
      </c>
      <c r="B265" s="14" t="s">
        <v>114</v>
      </c>
      <c r="C265" s="19">
        <v>56532</v>
      </c>
      <c r="D265">
        <v>56532</v>
      </c>
      <c r="E265">
        <v>1</v>
      </c>
      <c r="F265">
        <v>17</v>
      </c>
      <c r="G265" s="14" t="s">
        <v>110</v>
      </c>
      <c r="H265" s="14" t="s">
        <v>142</v>
      </c>
      <c r="I265" s="14" t="s">
        <v>228</v>
      </c>
      <c r="K265">
        <v>1</v>
      </c>
      <c r="L265">
        <v>0</v>
      </c>
      <c r="N265" s="17" t="s">
        <v>557</v>
      </c>
    </row>
    <row r="266" spans="1:14">
      <c r="A266" s="14" t="s">
        <v>112</v>
      </c>
      <c r="B266" s="14" t="s">
        <v>114</v>
      </c>
      <c r="C266" s="19">
        <v>56533</v>
      </c>
      <c r="D266">
        <v>56533</v>
      </c>
      <c r="E266">
        <v>1</v>
      </c>
      <c r="F266">
        <v>17</v>
      </c>
      <c r="G266" s="14" t="s">
        <v>110</v>
      </c>
      <c r="H266" s="14" t="s">
        <v>142</v>
      </c>
      <c r="I266" s="14" t="s">
        <v>228</v>
      </c>
      <c r="K266">
        <v>1</v>
      </c>
      <c r="L266">
        <v>0</v>
      </c>
      <c r="N266" s="17" t="s">
        <v>557</v>
      </c>
    </row>
    <row r="267" spans="1:14">
      <c r="A267" s="14" t="s">
        <v>112</v>
      </c>
      <c r="B267" s="14" t="s">
        <v>115</v>
      </c>
      <c r="C267" s="19">
        <v>56534</v>
      </c>
      <c r="D267">
        <v>56534</v>
      </c>
      <c r="E267">
        <v>1</v>
      </c>
      <c r="F267">
        <v>17</v>
      </c>
      <c r="G267" s="14" t="s">
        <v>110</v>
      </c>
      <c r="H267" s="14" t="s">
        <v>142</v>
      </c>
      <c r="I267" s="14" t="s">
        <v>228</v>
      </c>
      <c r="K267">
        <v>1</v>
      </c>
      <c r="L267">
        <v>0</v>
      </c>
      <c r="N267" s="17" t="s">
        <v>557</v>
      </c>
    </row>
    <row r="268" spans="1:14">
      <c r="A268" s="14" t="s">
        <v>112</v>
      </c>
      <c r="B268" s="14" t="s">
        <v>114</v>
      </c>
      <c r="C268" s="19">
        <v>56535</v>
      </c>
      <c r="D268">
        <v>56535</v>
      </c>
      <c r="E268">
        <v>1</v>
      </c>
      <c r="F268">
        <v>17</v>
      </c>
      <c r="G268" s="14" t="s">
        <v>110</v>
      </c>
      <c r="H268" s="14" t="s">
        <v>142</v>
      </c>
      <c r="I268" s="14" t="s">
        <v>228</v>
      </c>
      <c r="K268">
        <v>1</v>
      </c>
      <c r="L268">
        <v>0</v>
      </c>
      <c r="N268" s="17" t="s">
        <v>557</v>
      </c>
    </row>
    <row r="269" spans="1:14">
      <c r="A269" s="14" t="s">
        <v>112</v>
      </c>
      <c r="B269" s="14" t="s">
        <v>114</v>
      </c>
      <c r="C269">
        <v>59302</v>
      </c>
      <c r="D269">
        <v>59302</v>
      </c>
      <c r="E269">
        <v>1</v>
      </c>
      <c r="F269">
        <v>17</v>
      </c>
      <c r="G269" s="14" t="s">
        <v>110</v>
      </c>
      <c r="H269" s="14" t="s">
        <v>137</v>
      </c>
      <c r="I269" s="14" t="s">
        <v>226</v>
      </c>
      <c r="K269">
        <v>1</v>
      </c>
      <c r="L269">
        <v>1</v>
      </c>
      <c r="N269" s="17" t="s">
        <v>556</v>
      </c>
    </row>
    <row r="270" spans="1:14">
      <c r="A270" s="14" t="s">
        <v>112</v>
      </c>
      <c r="B270" s="14" t="s">
        <v>109</v>
      </c>
      <c r="C270">
        <v>63015</v>
      </c>
      <c r="D270">
        <v>63015</v>
      </c>
      <c r="E270">
        <v>1</v>
      </c>
      <c r="F270">
        <v>17</v>
      </c>
      <c r="G270" s="14" t="s">
        <v>110</v>
      </c>
      <c r="H270" s="14" t="s">
        <v>142</v>
      </c>
      <c r="I270" s="14" t="s">
        <v>228</v>
      </c>
      <c r="K270">
        <v>1</v>
      </c>
      <c r="L270">
        <v>1</v>
      </c>
      <c r="N270" s="17" t="s">
        <v>556</v>
      </c>
    </row>
    <row r="271" spans="1:14">
      <c r="A271" s="14" t="s">
        <v>112</v>
      </c>
      <c r="B271" s="14" t="s">
        <v>109</v>
      </c>
      <c r="C271" s="19">
        <v>63207</v>
      </c>
      <c r="D271">
        <v>63207</v>
      </c>
      <c r="E271">
        <v>1</v>
      </c>
      <c r="F271">
        <v>17</v>
      </c>
      <c r="G271" s="14" t="s">
        <v>110</v>
      </c>
      <c r="H271" s="14" t="s">
        <v>132</v>
      </c>
      <c r="I271" s="14" t="s">
        <v>224</v>
      </c>
      <c r="K271">
        <v>1</v>
      </c>
      <c r="L271">
        <v>0</v>
      </c>
      <c r="N271" s="17" t="s">
        <v>557</v>
      </c>
    </row>
    <row r="272" spans="1:14">
      <c r="A272" s="14" t="s">
        <v>112</v>
      </c>
      <c r="B272" s="14" t="s">
        <v>109</v>
      </c>
      <c r="C272" s="19">
        <v>63208</v>
      </c>
      <c r="D272">
        <v>63208</v>
      </c>
      <c r="E272">
        <v>1</v>
      </c>
      <c r="F272">
        <v>17</v>
      </c>
      <c r="G272" s="14" t="s">
        <v>110</v>
      </c>
      <c r="H272" s="14" t="s">
        <v>132</v>
      </c>
      <c r="I272" s="14" t="s">
        <v>224</v>
      </c>
      <c r="K272">
        <v>1</v>
      </c>
      <c r="L272">
        <v>0</v>
      </c>
      <c r="N272" s="17" t="s">
        <v>557</v>
      </c>
    </row>
    <row r="273" spans="1:14">
      <c r="A273" s="14" t="s">
        <v>112</v>
      </c>
      <c r="B273" s="14" t="s">
        <v>122</v>
      </c>
      <c r="C273" s="19">
        <v>63209</v>
      </c>
      <c r="D273">
        <v>63209</v>
      </c>
      <c r="E273">
        <v>1</v>
      </c>
      <c r="F273">
        <v>17</v>
      </c>
      <c r="G273" s="14" t="s">
        <v>110</v>
      </c>
      <c r="H273" s="14" t="s">
        <v>132</v>
      </c>
      <c r="I273" s="14" t="s">
        <v>224</v>
      </c>
      <c r="K273">
        <v>1</v>
      </c>
      <c r="L273">
        <v>0</v>
      </c>
      <c r="N273" s="17" t="s">
        <v>557</v>
      </c>
    </row>
    <row r="274" spans="1:14">
      <c r="A274" s="14" t="s">
        <v>112</v>
      </c>
      <c r="B274" s="14" t="s">
        <v>109</v>
      </c>
      <c r="C274" s="19">
        <v>63210</v>
      </c>
      <c r="D274">
        <v>63210</v>
      </c>
      <c r="E274">
        <v>1</v>
      </c>
      <c r="F274">
        <v>17</v>
      </c>
      <c r="G274" s="14" t="s">
        <v>110</v>
      </c>
      <c r="H274" s="14" t="s">
        <v>142</v>
      </c>
      <c r="I274" s="14" t="s">
        <v>228</v>
      </c>
      <c r="K274">
        <v>1</v>
      </c>
      <c r="L274">
        <v>0</v>
      </c>
      <c r="N274" s="17" t="s">
        <v>557</v>
      </c>
    </row>
    <row r="275" spans="1:14">
      <c r="A275" s="14" t="s">
        <v>112</v>
      </c>
      <c r="B275" s="14" t="s">
        <v>113</v>
      </c>
      <c r="C275" s="19">
        <v>63211</v>
      </c>
      <c r="D275">
        <v>63211</v>
      </c>
      <c r="E275">
        <v>1</v>
      </c>
      <c r="F275">
        <v>17</v>
      </c>
      <c r="G275" s="14" t="s">
        <v>110</v>
      </c>
      <c r="H275" s="14" t="s">
        <v>142</v>
      </c>
      <c r="I275" s="14" t="s">
        <v>228</v>
      </c>
      <c r="K275">
        <v>1</v>
      </c>
      <c r="L275">
        <v>0</v>
      </c>
      <c r="N275" s="17" t="s">
        <v>557</v>
      </c>
    </row>
    <row r="276" spans="1:14">
      <c r="A276" s="14" t="s">
        <v>112</v>
      </c>
      <c r="B276" s="14" t="s">
        <v>113</v>
      </c>
      <c r="C276" s="19">
        <v>63212</v>
      </c>
      <c r="D276">
        <v>63212</v>
      </c>
      <c r="E276">
        <v>1</v>
      </c>
      <c r="F276">
        <v>17</v>
      </c>
      <c r="G276" s="14" t="s">
        <v>110</v>
      </c>
      <c r="H276" s="14" t="s">
        <v>142</v>
      </c>
      <c r="I276" s="14" t="s">
        <v>228</v>
      </c>
      <c r="K276">
        <v>1</v>
      </c>
      <c r="L276">
        <v>0</v>
      </c>
      <c r="N276" s="17" t="s">
        <v>557</v>
      </c>
    </row>
    <row r="277" spans="1:14">
      <c r="A277" s="14" t="s">
        <v>112</v>
      </c>
      <c r="B277" s="14" t="s">
        <v>109</v>
      </c>
      <c r="C277" s="19">
        <v>63213</v>
      </c>
      <c r="D277">
        <v>63213</v>
      </c>
      <c r="E277">
        <v>1</v>
      </c>
      <c r="F277">
        <v>17</v>
      </c>
      <c r="G277" s="14" t="s">
        <v>110</v>
      </c>
      <c r="H277" s="14" t="s">
        <v>142</v>
      </c>
      <c r="I277" s="14" t="s">
        <v>228</v>
      </c>
      <c r="K277">
        <v>1</v>
      </c>
      <c r="L277">
        <v>0</v>
      </c>
      <c r="N277" s="17" t="s">
        <v>557</v>
      </c>
    </row>
    <row r="278" spans="1:14">
      <c r="A278" s="14" t="s">
        <v>112</v>
      </c>
      <c r="B278" s="14" t="s">
        <v>113</v>
      </c>
      <c r="C278" s="19">
        <v>63214</v>
      </c>
      <c r="D278">
        <v>63214</v>
      </c>
      <c r="E278">
        <v>1</v>
      </c>
      <c r="F278">
        <v>17</v>
      </c>
      <c r="G278" s="14" t="s">
        <v>110</v>
      </c>
      <c r="H278" s="14" t="s">
        <v>142</v>
      </c>
      <c r="I278" s="14" t="s">
        <v>228</v>
      </c>
      <c r="K278">
        <v>1</v>
      </c>
      <c r="L278">
        <v>0</v>
      </c>
      <c r="N278" s="17" t="s">
        <v>557</v>
      </c>
    </row>
    <row r="279" spans="1:14">
      <c r="A279" s="14" t="s">
        <v>112</v>
      </c>
      <c r="B279" s="14" t="s">
        <v>122</v>
      </c>
      <c r="C279" s="19">
        <v>63215</v>
      </c>
      <c r="D279">
        <v>63215</v>
      </c>
      <c r="E279">
        <v>1</v>
      </c>
      <c r="F279">
        <v>17</v>
      </c>
      <c r="G279" s="14" t="s">
        <v>110</v>
      </c>
      <c r="H279" s="14" t="s">
        <v>142</v>
      </c>
      <c r="I279" s="14" t="s">
        <v>228</v>
      </c>
      <c r="K279">
        <v>1</v>
      </c>
      <c r="L279">
        <v>0</v>
      </c>
      <c r="N279" s="17" t="s">
        <v>557</v>
      </c>
    </row>
    <row r="280" spans="1:14">
      <c r="A280" s="14" t="s">
        <v>112</v>
      </c>
      <c r="B280" s="14" t="s">
        <v>113</v>
      </c>
      <c r="C280" s="19">
        <v>63216</v>
      </c>
      <c r="D280">
        <v>63216</v>
      </c>
      <c r="E280">
        <v>1</v>
      </c>
      <c r="F280">
        <v>17</v>
      </c>
      <c r="G280" s="14" t="s">
        <v>110</v>
      </c>
      <c r="H280" s="14" t="s">
        <v>142</v>
      </c>
      <c r="I280" s="14" t="s">
        <v>228</v>
      </c>
      <c r="K280">
        <v>1</v>
      </c>
      <c r="L280">
        <v>0</v>
      </c>
      <c r="N280" s="17" t="s">
        <v>557</v>
      </c>
    </row>
    <row r="281" spans="1:14">
      <c r="A281" s="14" t="s">
        <v>112</v>
      </c>
      <c r="B281" s="14" t="s">
        <v>113</v>
      </c>
      <c r="C281" s="19">
        <v>63217</v>
      </c>
      <c r="D281">
        <v>63217</v>
      </c>
      <c r="E281">
        <v>1</v>
      </c>
      <c r="F281">
        <v>17</v>
      </c>
      <c r="G281" s="14" t="s">
        <v>110</v>
      </c>
      <c r="H281" s="14" t="s">
        <v>142</v>
      </c>
      <c r="I281" s="14" t="s">
        <v>228</v>
      </c>
      <c r="K281">
        <v>1</v>
      </c>
      <c r="L281">
        <v>0</v>
      </c>
      <c r="N281" s="17" t="s">
        <v>557</v>
      </c>
    </row>
    <row r="282" spans="1:14">
      <c r="A282" s="14" t="s">
        <v>112</v>
      </c>
      <c r="B282" s="14" t="s">
        <v>109</v>
      </c>
      <c r="C282" s="19">
        <v>63218</v>
      </c>
      <c r="D282">
        <v>63218</v>
      </c>
      <c r="E282">
        <v>1</v>
      </c>
      <c r="F282">
        <v>17</v>
      </c>
      <c r="G282" s="14" t="s">
        <v>110</v>
      </c>
      <c r="H282" s="14" t="s">
        <v>142</v>
      </c>
      <c r="I282" s="14" t="s">
        <v>228</v>
      </c>
      <c r="K282">
        <v>1</v>
      </c>
      <c r="L282">
        <v>0</v>
      </c>
      <c r="N282" s="17" t="s">
        <v>557</v>
      </c>
    </row>
    <row r="283" spans="1:14">
      <c r="A283" s="14" t="s">
        <v>112</v>
      </c>
      <c r="B283" s="14" t="s">
        <v>109</v>
      </c>
      <c r="C283" s="19">
        <v>63219</v>
      </c>
      <c r="D283">
        <v>63219</v>
      </c>
      <c r="E283">
        <v>1</v>
      </c>
      <c r="F283">
        <v>17</v>
      </c>
      <c r="G283" s="14" t="s">
        <v>110</v>
      </c>
      <c r="H283" s="14" t="s">
        <v>142</v>
      </c>
      <c r="I283" s="14" t="s">
        <v>228</v>
      </c>
      <c r="K283">
        <v>1</v>
      </c>
      <c r="L283">
        <v>0</v>
      </c>
      <c r="N283" s="17" t="s">
        <v>557</v>
      </c>
    </row>
    <row r="284" spans="1:14">
      <c r="A284" s="14" t="s">
        <v>112</v>
      </c>
      <c r="B284" s="14" t="s">
        <v>122</v>
      </c>
      <c r="C284" s="19">
        <v>63220</v>
      </c>
      <c r="D284">
        <v>63220</v>
      </c>
      <c r="E284">
        <v>1</v>
      </c>
      <c r="F284">
        <v>17</v>
      </c>
      <c r="G284" s="14" t="s">
        <v>110</v>
      </c>
      <c r="H284" s="14" t="s">
        <v>142</v>
      </c>
      <c r="I284" s="14" t="s">
        <v>228</v>
      </c>
      <c r="K284">
        <v>1</v>
      </c>
      <c r="L284">
        <v>0</v>
      </c>
      <c r="N284" s="17" t="s">
        <v>557</v>
      </c>
    </row>
    <row r="285" spans="1:14">
      <c r="A285" s="14" t="s">
        <v>112</v>
      </c>
      <c r="B285" s="14" t="s">
        <v>113</v>
      </c>
      <c r="C285" s="19">
        <v>63221</v>
      </c>
      <c r="D285">
        <v>63221</v>
      </c>
      <c r="E285">
        <v>1</v>
      </c>
      <c r="F285">
        <v>17</v>
      </c>
      <c r="G285" s="14" t="s">
        <v>110</v>
      </c>
      <c r="H285" s="14" t="s">
        <v>142</v>
      </c>
      <c r="I285" s="14" t="s">
        <v>228</v>
      </c>
      <c r="K285">
        <v>1</v>
      </c>
      <c r="L285">
        <v>0</v>
      </c>
      <c r="N285" s="17" t="s">
        <v>557</v>
      </c>
    </row>
    <row r="286" spans="1:14">
      <c r="A286" s="14" t="s">
        <v>112</v>
      </c>
      <c r="B286" s="14" t="s">
        <v>113</v>
      </c>
      <c r="C286" s="19">
        <v>63222</v>
      </c>
      <c r="D286">
        <v>63222</v>
      </c>
      <c r="E286">
        <v>1</v>
      </c>
      <c r="F286">
        <v>17</v>
      </c>
      <c r="G286" s="14" t="s">
        <v>110</v>
      </c>
      <c r="H286" s="14" t="s">
        <v>142</v>
      </c>
      <c r="I286" s="14" t="s">
        <v>228</v>
      </c>
      <c r="K286">
        <v>1</v>
      </c>
      <c r="L286">
        <v>0</v>
      </c>
      <c r="N286" s="17" t="s">
        <v>557</v>
      </c>
    </row>
    <row r="287" spans="1:14">
      <c r="A287" s="14" t="s">
        <v>112</v>
      </c>
      <c r="B287" s="14" t="s">
        <v>109</v>
      </c>
      <c r="C287" s="19">
        <v>63223</v>
      </c>
      <c r="D287">
        <v>63223</v>
      </c>
      <c r="E287">
        <v>1</v>
      </c>
      <c r="F287">
        <v>17</v>
      </c>
      <c r="G287" s="14" t="s">
        <v>110</v>
      </c>
      <c r="H287" s="14" t="s">
        <v>142</v>
      </c>
      <c r="I287" s="14" t="s">
        <v>228</v>
      </c>
      <c r="K287">
        <v>1</v>
      </c>
      <c r="L287">
        <v>0</v>
      </c>
      <c r="N287" s="17" t="s">
        <v>557</v>
      </c>
    </row>
    <row r="288" spans="1:14">
      <c r="A288" s="14" t="s">
        <v>112</v>
      </c>
      <c r="B288" s="14" t="s">
        <v>109</v>
      </c>
      <c r="C288" s="19">
        <v>63224</v>
      </c>
      <c r="D288">
        <v>63224</v>
      </c>
      <c r="E288">
        <v>1</v>
      </c>
      <c r="F288">
        <v>17</v>
      </c>
      <c r="G288" s="14" t="s">
        <v>110</v>
      </c>
      <c r="H288" s="14" t="s">
        <v>142</v>
      </c>
      <c r="I288" s="14" t="s">
        <v>228</v>
      </c>
      <c r="K288">
        <v>1</v>
      </c>
      <c r="L288">
        <v>0</v>
      </c>
      <c r="N288" s="17" t="s">
        <v>557</v>
      </c>
    </row>
    <row r="289" spans="1:14">
      <c r="A289" s="14" t="s">
        <v>112</v>
      </c>
      <c r="B289" s="14" t="s">
        <v>109</v>
      </c>
      <c r="C289" s="19">
        <v>63225</v>
      </c>
      <c r="D289">
        <v>63225</v>
      </c>
      <c r="E289">
        <v>1</v>
      </c>
      <c r="F289">
        <v>17</v>
      </c>
      <c r="G289" s="14" t="s">
        <v>110</v>
      </c>
      <c r="H289" s="14" t="s">
        <v>142</v>
      </c>
      <c r="I289" s="14" t="s">
        <v>228</v>
      </c>
      <c r="K289">
        <v>1</v>
      </c>
      <c r="L289">
        <v>0</v>
      </c>
      <c r="N289" s="17" t="s">
        <v>557</v>
      </c>
    </row>
    <row r="290" spans="1:14">
      <c r="A290" s="14" t="s">
        <v>112</v>
      </c>
      <c r="B290" s="14" t="s">
        <v>121</v>
      </c>
      <c r="C290" s="19">
        <v>63226</v>
      </c>
      <c r="D290">
        <v>63226</v>
      </c>
      <c r="E290">
        <v>1</v>
      </c>
      <c r="F290">
        <v>17</v>
      </c>
      <c r="G290" s="14" t="s">
        <v>110</v>
      </c>
      <c r="H290" s="14" t="s">
        <v>142</v>
      </c>
      <c r="I290" s="14" t="s">
        <v>228</v>
      </c>
      <c r="K290">
        <v>1</v>
      </c>
      <c r="L290">
        <v>0</v>
      </c>
      <c r="N290" s="17" t="s">
        <v>557</v>
      </c>
    </row>
    <row r="291" spans="1:14">
      <c r="A291" s="14" t="s">
        <v>112</v>
      </c>
      <c r="B291" s="14" t="s">
        <v>113</v>
      </c>
      <c r="C291" s="19">
        <v>63227</v>
      </c>
      <c r="D291">
        <v>63227</v>
      </c>
      <c r="E291">
        <v>1</v>
      </c>
      <c r="F291">
        <v>17</v>
      </c>
      <c r="G291" s="14" t="s">
        <v>110</v>
      </c>
      <c r="H291" s="14" t="s">
        <v>142</v>
      </c>
      <c r="I291" s="14" t="s">
        <v>228</v>
      </c>
      <c r="K291">
        <v>1</v>
      </c>
      <c r="L291">
        <v>0</v>
      </c>
      <c r="N291" s="17" t="s">
        <v>557</v>
      </c>
    </row>
    <row r="292" spans="1:14">
      <c r="A292" s="14" t="s">
        <v>112</v>
      </c>
      <c r="B292" s="14" t="s">
        <v>109</v>
      </c>
      <c r="C292" s="19">
        <v>63228</v>
      </c>
      <c r="D292">
        <v>63228</v>
      </c>
      <c r="E292">
        <v>1</v>
      </c>
      <c r="F292">
        <v>17</v>
      </c>
      <c r="G292" s="14" t="s">
        <v>110</v>
      </c>
      <c r="H292" s="14" t="s">
        <v>118</v>
      </c>
      <c r="I292" s="14" t="s">
        <v>222</v>
      </c>
      <c r="K292">
        <v>1</v>
      </c>
      <c r="L292">
        <v>0</v>
      </c>
      <c r="N292" s="17" t="s">
        <v>557</v>
      </c>
    </row>
    <row r="293" spans="1:14">
      <c r="A293" s="14" t="s">
        <v>112</v>
      </c>
      <c r="B293" s="14" t="s">
        <v>109</v>
      </c>
      <c r="C293" s="19">
        <v>63229</v>
      </c>
      <c r="D293">
        <v>63229</v>
      </c>
      <c r="E293">
        <v>1</v>
      </c>
      <c r="F293">
        <v>17</v>
      </c>
      <c r="G293" s="14" t="s">
        <v>110</v>
      </c>
      <c r="H293" s="14" t="s">
        <v>118</v>
      </c>
      <c r="I293" s="14" t="s">
        <v>222</v>
      </c>
      <c r="K293">
        <v>1</v>
      </c>
      <c r="L293">
        <v>0</v>
      </c>
      <c r="N293" s="17" t="s">
        <v>557</v>
      </c>
    </row>
    <row r="294" spans="1:14">
      <c r="A294" s="14" t="s">
        <v>112</v>
      </c>
      <c r="B294" s="14" t="s">
        <v>122</v>
      </c>
      <c r="C294" s="19">
        <v>63230</v>
      </c>
      <c r="D294">
        <v>63230</v>
      </c>
      <c r="E294">
        <v>1</v>
      </c>
      <c r="F294">
        <v>17</v>
      </c>
      <c r="G294" s="14" t="s">
        <v>110</v>
      </c>
      <c r="H294" s="14" t="s">
        <v>118</v>
      </c>
      <c r="I294" s="14" t="s">
        <v>222</v>
      </c>
      <c r="K294">
        <v>1</v>
      </c>
      <c r="L294">
        <v>0</v>
      </c>
      <c r="N294" s="17" t="s">
        <v>557</v>
      </c>
    </row>
    <row r="295" spans="1:14">
      <c r="A295" s="14" t="s">
        <v>112</v>
      </c>
      <c r="B295" s="14" t="s">
        <v>109</v>
      </c>
      <c r="C295" s="21">
        <v>65252</v>
      </c>
      <c r="D295">
        <v>65252</v>
      </c>
      <c r="E295">
        <v>1</v>
      </c>
      <c r="F295">
        <v>17</v>
      </c>
      <c r="G295" s="14" t="s">
        <v>110</v>
      </c>
      <c r="H295" s="14" t="s">
        <v>142</v>
      </c>
      <c r="I295" s="14" t="s">
        <v>228</v>
      </c>
      <c r="K295">
        <v>1</v>
      </c>
      <c r="L295">
        <v>1</v>
      </c>
      <c r="N295" s="17" t="s">
        <v>556</v>
      </c>
    </row>
    <row r="296" spans="1:14">
      <c r="A296" s="14" t="s">
        <v>112</v>
      </c>
      <c r="B296" s="14" t="s">
        <v>109</v>
      </c>
      <c r="C296" s="21">
        <v>65253</v>
      </c>
      <c r="D296">
        <v>65253</v>
      </c>
      <c r="E296">
        <v>1</v>
      </c>
      <c r="F296">
        <v>17</v>
      </c>
      <c r="G296" s="14" t="s">
        <v>110</v>
      </c>
      <c r="H296" s="14" t="s">
        <v>142</v>
      </c>
      <c r="I296" s="14" t="s">
        <v>228</v>
      </c>
      <c r="K296">
        <v>1</v>
      </c>
      <c r="L296">
        <v>1</v>
      </c>
      <c r="N296" s="17" t="s">
        <v>556</v>
      </c>
    </row>
    <row r="297" spans="1:14">
      <c r="A297" s="14" t="s">
        <v>112</v>
      </c>
      <c r="B297" s="14" t="s">
        <v>109</v>
      </c>
      <c r="C297" s="21">
        <v>65254</v>
      </c>
      <c r="D297">
        <v>65254</v>
      </c>
      <c r="E297">
        <v>1</v>
      </c>
      <c r="F297">
        <v>17</v>
      </c>
      <c r="G297" s="14" t="s">
        <v>110</v>
      </c>
      <c r="H297" s="14" t="s">
        <v>142</v>
      </c>
      <c r="I297" s="14" t="s">
        <v>228</v>
      </c>
      <c r="K297">
        <v>1</v>
      </c>
      <c r="L297">
        <v>1</v>
      </c>
      <c r="N297" s="17" t="s">
        <v>556</v>
      </c>
    </row>
    <row r="298" spans="1:14">
      <c r="A298" s="14" t="s">
        <v>112</v>
      </c>
      <c r="B298" s="14" t="s">
        <v>109</v>
      </c>
      <c r="C298" s="19">
        <v>67706</v>
      </c>
      <c r="D298">
        <v>67706</v>
      </c>
      <c r="E298">
        <v>1</v>
      </c>
      <c r="F298">
        <v>17</v>
      </c>
      <c r="G298" s="14" t="s">
        <v>110</v>
      </c>
      <c r="H298" s="14" t="s">
        <v>142</v>
      </c>
      <c r="I298" s="14" t="s">
        <v>228</v>
      </c>
      <c r="K298">
        <v>1</v>
      </c>
      <c r="L298">
        <v>1</v>
      </c>
      <c r="N298" s="17" t="s">
        <v>579</v>
      </c>
    </row>
    <row r="299" spans="1:14">
      <c r="A299" s="14" t="s">
        <v>112</v>
      </c>
      <c r="B299" s="14" t="s">
        <v>113</v>
      </c>
      <c r="C299" s="19">
        <v>67707</v>
      </c>
      <c r="D299">
        <v>67707</v>
      </c>
      <c r="E299">
        <v>1</v>
      </c>
      <c r="F299">
        <v>17</v>
      </c>
      <c r="G299" s="14" t="s">
        <v>110</v>
      </c>
      <c r="H299" s="14" t="s">
        <v>142</v>
      </c>
      <c r="I299" s="14" t="s">
        <v>228</v>
      </c>
      <c r="K299">
        <v>1</v>
      </c>
      <c r="L299">
        <v>1</v>
      </c>
      <c r="N299" s="17" t="s">
        <v>579</v>
      </c>
    </row>
    <row r="300" spans="1:14">
      <c r="A300" s="14" t="s">
        <v>112</v>
      </c>
      <c r="B300" s="14" t="s">
        <v>115</v>
      </c>
      <c r="C300">
        <v>68246</v>
      </c>
      <c r="D300">
        <v>68246</v>
      </c>
      <c r="E300">
        <v>1</v>
      </c>
      <c r="F300">
        <v>17</v>
      </c>
      <c r="G300" s="14" t="s">
        <v>110</v>
      </c>
      <c r="H300" s="14" t="s">
        <v>142</v>
      </c>
      <c r="I300" s="14" t="s">
        <v>228</v>
      </c>
      <c r="K300">
        <v>1</v>
      </c>
      <c r="L300">
        <v>0</v>
      </c>
      <c r="N300" s="17" t="s">
        <v>556</v>
      </c>
    </row>
    <row r="301" spans="1:14">
      <c r="A301" s="14" t="s">
        <v>112</v>
      </c>
      <c r="B301" s="14" t="s">
        <v>109</v>
      </c>
      <c r="C301" s="19">
        <v>69685</v>
      </c>
      <c r="D301">
        <v>69685</v>
      </c>
      <c r="E301">
        <v>1</v>
      </c>
      <c r="F301">
        <v>17</v>
      </c>
      <c r="G301" s="14" t="s">
        <v>110</v>
      </c>
      <c r="H301" s="14" t="s">
        <v>132</v>
      </c>
      <c r="I301" s="14" t="s">
        <v>224</v>
      </c>
      <c r="K301">
        <v>1</v>
      </c>
      <c r="L301">
        <v>0</v>
      </c>
      <c r="N301" s="17" t="s">
        <v>557</v>
      </c>
    </row>
    <row r="302" spans="1:14">
      <c r="A302" s="14" t="s">
        <v>112</v>
      </c>
      <c r="B302" s="14" t="s">
        <v>113</v>
      </c>
      <c r="C302" s="19">
        <v>69686</v>
      </c>
      <c r="D302">
        <v>69686</v>
      </c>
      <c r="E302">
        <v>1</v>
      </c>
      <c r="F302">
        <v>17</v>
      </c>
      <c r="G302" s="14" t="s">
        <v>110</v>
      </c>
      <c r="H302" s="14" t="s">
        <v>132</v>
      </c>
      <c r="I302" s="14" t="s">
        <v>224</v>
      </c>
      <c r="K302">
        <v>1</v>
      </c>
      <c r="L302">
        <v>0</v>
      </c>
      <c r="N302" s="17" t="s">
        <v>557</v>
      </c>
    </row>
    <row r="303" spans="1:14">
      <c r="A303" s="14" t="s">
        <v>112</v>
      </c>
      <c r="B303" s="14" t="s">
        <v>109</v>
      </c>
      <c r="C303" s="19">
        <v>69687</v>
      </c>
      <c r="D303">
        <v>69687</v>
      </c>
      <c r="E303">
        <v>1</v>
      </c>
      <c r="F303">
        <v>17</v>
      </c>
      <c r="G303" s="14" t="s">
        <v>110</v>
      </c>
      <c r="H303" s="14" t="s">
        <v>132</v>
      </c>
      <c r="I303" s="14" t="s">
        <v>224</v>
      </c>
      <c r="K303">
        <v>1</v>
      </c>
      <c r="L303">
        <v>0</v>
      </c>
      <c r="N303" s="17" t="s">
        <v>557</v>
      </c>
    </row>
    <row r="304" spans="1:14">
      <c r="A304" s="14" t="s">
        <v>112</v>
      </c>
      <c r="B304" s="14" t="s">
        <v>109</v>
      </c>
      <c r="C304" s="19">
        <v>69688</v>
      </c>
      <c r="D304">
        <v>69688</v>
      </c>
      <c r="E304">
        <v>1</v>
      </c>
      <c r="F304">
        <v>17</v>
      </c>
      <c r="G304" s="14" t="s">
        <v>110</v>
      </c>
      <c r="H304" s="14" t="s">
        <v>132</v>
      </c>
      <c r="I304" s="14" t="s">
        <v>224</v>
      </c>
      <c r="K304">
        <v>1</v>
      </c>
      <c r="L304">
        <v>0</v>
      </c>
      <c r="N304" s="17" t="s">
        <v>557</v>
      </c>
    </row>
    <row r="305" spans="1:14">
      <c r="A305" s="14" t="s">
        <v>112</v>
      </c>
      <c r="B305" s="14" t="s">
        <v>122</v>
      </c>
      <c r="C305" s="19">
        <v>69689</v>
      </c>
      <c r="D305">
        <v>69689</v>
      </c>
      <c r="E305">
        <v>1</v>
      </c>
      <c r="F305">
        <v>17</v>
      </c>
      <c r="G305" s="14" t="s">
        <v>110</v>
      </c>
      <c r="H305" s="14" t="s">
        <v>132</v>
      </c>
      <c r="I305" s="14" t="s">
        <v>224</v>
      </c>
      <c r="K305">
        <v>1</v>
      </c>
      <c r="L305">
        <v>0</v>
      </c>
      <c r="N305" s="17" t="s">
        <v>557</v>
      </c>
    </row>
    <row r="306" spans="1:14">
      <c r="A306" s="14" t="s">
        <v>112</v>
      </c>
      <c r="B306" s="14" t="s">
        <v>113</v>
      </c>
      <c r="C306" s="19">
        <v>69690</v>
      </c>
      <c r="D306">
        <v>69690</v>
      </c>
      <c r="E306">
        <v>1</v>
      </c>
      <c r="F306">
        <v>17</v>
      </c>
      <c r="G306" s="14" t="s">
        <v>110</v>
      </c>
      <c r="H306" s="14" t="s">
        <v>142</v>
      </c>
      <c r="I306" s="14" t="s">
        <v>228</v>
      </c>
      <c r="K306">
        <v>1</v>
      </c>
      <c r="L306">
        <v>0</v>
      </c>
      <c r="N306" s="17" t="s">
        <v>557</v>
      </c>
    </row>
    <row r="307" spans="1:14">
      <c r="A307" s="14" t="s">
        <v>112</v>
      </c>
      <c r="B307" s="14" t="s">
        <v>113</v>
      </c>
      <c r="C307" s="19">
        <v>69691</v>
      </c>
      <c r="D307">
        <v>69691</v>
      </c>
      <c r="E307">
        <v>1</v>
      </c>
      <c r="F307">
        <v>17</v>
      </c>
      <c r="G307" s="14" t="s">
        <v>110</v>
      </c>
      <c r="H307" s="14" t="s">
        <v>142</v>
      </c>
      <c r="I307" s="14" t="s">
        <v>228</v>
      </c>
      <c r="K307">
        <v>1</v>
      </c>
      <c r="L307">
        <v>0</v>
      </c>
      <c r="N307" s="17" t="s">
        <v>557</v>
      </c>
    </row>
    <row r="308" spans="1:14">
      <c r="A308" s="14" t="s">
        <v>112</v>
      </c>
      <c r="B308" s="14" t="s">
        <v>109</v>
      </c>
      <c r="C308" s="19">
        <v>69692</v>
      </c>
      <c r="D308">
        <v>69692</v>
      </c>
      <c r="E308">
        <v>1</v>
      </c>
      <c r="F308">
        <v>17</v>
      </c>
      <c r="G308" s="14" t="s">
        <v>110</v>
      </c>
      <c r="H308" s="14" t="s">
        <v>142</v>
      </c>
      <c r="I308" s="14" t="s">
        <v>228</v>
      </c>
      <c r="K308">
        <v>1</v>
      </c>
      <c r="L308">
        <v>0</v>
      </c>
      <c r="N308" s="17" t="s">
        <v>557</v>
      </c>
    </row>
    <row r="309" spans="1:14">
      <c r="A309" s="14" t="s">
        <v>112</v>
      </c>
      <c r="B309" s="14" t="s">
        <v>113</v>
      </c>
      <c r="C309" s="19">
        <v>69693</v>
      </c>
      <c r="D309">
        <v>69693</v>
      </c>
      <c r="E309">
        <v>1</v>
      </c>
      <c r="F309">
        <v>17</v>
      </c>
      <c r="G309" s="14" t="s">
        <v>110</v>
      </c>
      <c r="H309" s="14" t="s">
        <v>142</v>
      </c>
      <c r="I309" s="14" t="s">
        <v>228</v>
      </c>
      <c r="K309">
        <v>1</v>
      </c>
      <c r="L309">
        <v>0</v>
      </c>
      <c r="N309" s="17" t="s">
        <v>557</v>
      </c>
    </row>
    <row r="310" spans="1:14">
      <c r="A310" s="14" t="s">
        <v>112</v>
      </c>
      <c r="B310" s="14" t="s">
        <v>121</v>
      </c>
      <c r="C310" s="19">
        <v>69694</v>
      </c>
      <c r="D310">
        <v>69694</v>
      </c>
      <c r="E310">
        <v>1</v>
      </c>
      <c r="F310">
        <v>17</v>
      </c>
      <c r="G310" s="14" t="s">
        <v>110</v>
      </c>
      <c r="H310" s="14" t="s">
        <v>142</v>
      </c>
      <c r="I310" s="14" t="s">
        <v>228</v>
      </c>
      <c r="K310">
        <v>1</v>
      </c>
      <c r="L310">
        <v>0</v>
      </c>
      <c r="N310" s="17" t="s">
        <v>557</v>
      </c>
    </row>
    <row r="311" spans="1:14">
      <c r="A311" s="14" t="s">
        <v>112</v>
      </c>
      <c r="B311" s="14" t="s">
        <v>113</v>
      </c>
      <c r="C311" s="19">
        <v>69695</v>
      </c>
      <c r="D311">
        <v>69695</v>
      </c>
      <c r="E311">
        <v>1</v>
      </c>
      <c r="F311">
        <v>17</v>
      </c>
      <c r="G311" s="14" t="s">
        <v>110</v>
      </c>
      <c r="H311" s="14" t="s">
        <v>142</v>
      </c>
      <c r="I311" s="14" t="s">
        <v>228</v>
      </c>
      <c r="K311">
        <v>1</v>
      </c>
      <c r="L311">
        <v>0</v>
      </c>
      <c r="N311" s="17" t="s">
        <v>557</v>
      </c>
    </row>
    <row r="312" spans="1:14">
      <c r="A312" s="14" t="s">
        <v>112</v>
      </c>
      <c r="B312" s="14" t="s">
        <v>113</v>
      </c>
      <c r="C312" s="19">
        <v>69696</v>
      </c>
      <c r="D312">
        <v>69696</v>
      </c>
      <c r="E312">
        <v>1</v>
      </c>
      <c r="F312">
        <v>17</v>
      </c>
      <c r="G312" s="14" t="s">
        <v>110</v>
      </c>
      <c r="H312" s="14" t="s">
        <v>142</v>
      </c>
      <c r="I312" s="14" t="s">
        <v>228</v>
      </c>
      <c r="K312">
        <v>1</v>
      </c>
      <c r="L312">
        <v>0</v>
      </c>
      <c r="N312" s="17" t="s">
        <v>557</v>
      </c>
    </row>
    <row r="313" spans="1:14">
      <c r="A313" s="14" t="s">
        <v>112</v>
      </c>
      <c r="B313" s="14" t="s">
        <v>109</v>
      </c>
      <c r="C313" s="19">
        <v>69697</v>
      </c>
      <c r="D313">
        <v>69697</v>
      </c>
      <c r="E313">
        <v>1</v>
      </c>
      <c r="F313">
        <v>17</v>
      </c>
      <c r="G313" s="14" t="s">
        <v>110</v>
      </c>
      <c r="H313" s="14" t="s">
        <v>142</v>
      </c>
      <c r="I313" s="14" t="s">
        <v>228</v>
      </c>
      <c r="K313">
        <v>1</v>
      </c>
      <c r="L313">
        <v>0</v>
      </c>
      <c r="N313" s="17" t="s">
        <v>557</v>
      </c>
    </row>
    <row r="314" spans="1:14">
      <c r="A314" s="14" t="s">
        <v>112</v>
      </c>
      <c r="B314" s="14" t="s">
        <v>113</v>
      </c>
      <c r="C314" s="19">
        <v>69698</v>
      </c>
      <c r="D314">
        <v>69698</v>
      </c>
      <c r="E314">
        <v>1</v>
      </c>
      <c r="F314">
        <v>17</v>
      </c>
      <c r="G314" s="14" t="s">
        <v>110</v>
      </c>
      <c r="H314" s="14" t="s">
        <v>142</v>
      </c>
      <c r="I314" s="14" t="s">
        <v>228</v>
      </c>
      <c r="K314">
        <v>1</v>
      </c>
      <c r="L314">
        <v>0</v>
      </c>
      <c r="N314" s="17" t="s">
        <v>557</v>
      </c>
    </row>
    <row r="315" spans="1:14">
      <c r="A315" s="14" t="s">
        <v>112</v>
      </c>
      <c r="B315" s="14" t="s">
        <v>113</v>
      </c>
      <c r="C315" s="19">
        <v>69699</v>
      </c>
      <c r="D315">
        <v>69699</v>
      </c>
      <c r="E315">
        <v>1</v>
      </c>
      <c r="F315">
        <v>17</v>
      </c>
      <c r="G315" s="14" t="s">
        <v>110</v>
      </c>
      <c r="H315" s="14" t="s">
        <v>142</v>
      </c>
      <c r="I315" s="14" t="s">
        <v>228</v>
      </c>
      <c r="K315">
        <v>1</v>
      </c>
      <c r="L315">
        <v>0</v>
      </c>
      <c r="N315" s="17" t="s">
        <v>557</v>
      </c>
    </row>
    <row r="316" spans="1:14">
      <c r="A316" s="14" t="s">
        <v>112</v>
      </c>
      <c r="B316" s="14" t="s">
        <v>109</v>
      </c>
      <c r="C316" s="19">
        <v>69700</v>
      </c>
      <c r="D316">
        <v>69700</v>
      </c>
      <c r="E316">
        <v>1</v>
      </c>
      <c r="F316">
        <v>17</v>
      </c>
      <c r="G316" s="14" t="s">
        <v>110</v>
      </c>
      <c r="H316" s="14" t="s">
        <v>142</v>
      </c>
      <c r="I316" s="14" t="s">
        <v>228</v>
      </c>
      <c r="K316">
        <v>1</v>
      </c>
      <c r="L316">
        <v>0</v>
      </c>
      <c r="N316" s="17" t="s">
        <v>557</v>
      </c>
    </row>
    <row r="317" spans="1:14">
      <c r="A317" s="14" t="s">
        <v>112</v>
      </c>
      <c r="B317" s="14" t="s">
        <v>113</v>
      </c>
      <c r="C317" s="19">
        <v>69701</v>
      </c>
      <c r="D317">
        <v>69701</v>
      </c>
      <c r="E317">
        <v>1</v>
      </c>
      <c r="F317">
        <v>17</v>
      </c>
      <c r="G317" s="14" t="s">
        <v>110</v>
      </c>
      <c r="H317" s="14" t="s">
        <v>142</v>
      </c>
      <c r="I317" s="14" t="s">
        <v>228</v>
      </c>
      <c r="K317">
        <v>1</v>
      </c>
      <c r="L317">
        <v>0</v>
      </c>
      <c r="N317" s="17" t="s">
        <v>557</v>
      </c>
    </row>
    <row r="318" spans="1:14">
      <c r="A318" s="14" t="s">
        <v>112</v>
      </c>
      <c r="B318" s="14" t="s">
        <v>113</v>
      </c>
      <c r="C318" s="19">
        <v>69702</v>
      </c>
      <c r="D318">
        <v>69702</v>
      </c>
      <c r="E318">
        <v>1</v>
      </c>
      <c r="F318">
        <v>17</v>
      </c>
      <c r="G318" s="14" t="s">
        <v>110</v>
      </c>
      <c r="H318" s="14" t="s">
        <v>142</v>
      </c>
      <c r="I318" s="14" t="s">
        <v>228</v>
      </c>
      <c r="K318">
        <v>1</v>
      </c>
      <c r="L318">
        <v>0</v>
      </c>
      <c r="N318" s="17" t="s">
        <v>557</v>
      </c>
    </row>
    <row r="319" spans="1:14">
      <c r="A319" s="14" t="s">
        <v>112</v>
      </c>
      <c r="B319" s="14" t="s">
        <v>113</v>
      </c>
      <c r="C319" s="19">
        <v>69703</v>
      </c>
      <c r="D319">
        <v>69703</v>
      </c>
      <c r="E319">
        <v>1</v>
      </c>
      <c r="F319">
        <v>17</v>
      </c>
      <c r="G319" s="14" t="s">
        <v>110</v>
      </c>
      <c r="H319" s="14" t="s">
        <v>142</v>
      </c>
      <c r="I319" s="14" t="s">
        <v>228</v>
      </c>
      <c r="K319">
        <v>1</v>
      </c>
      <c r="L319">
        <v>0</v>
      </c>
      <c r="N319" s="17" t="s">
        <v>557</v>
      </c>
    </row>
    <row r="320" spans="1:14">
      <c r="A320" s="14" t="s">
        <v>112</v>
      </c>
      <c r="B320" s="14" t="s">
        <v>109</v>
      </c>
      <c r="C320" s="19">
        <v>69704</v>
      </c>
      <c r="D320">
        <v>69704</v>
      </c>
      <c r="E320">
        <v>1</v>
      </c>
      <c r="F320">
        <v>17</v>
      </c>
      <c r="G320" s="14" t="s">
        <v>110</v>
      </c>
      <c r="H320" s="14" t="s">
        <v>142</v>
      </c>
      <c r="I320" s="14" t="s">
        <v>228</v>
      </c>
      <c r="K320">
        <v>1</v>
      </c>
      <c r="L320">
        <v>0</v>
      </c>
      <c r="N320" s="17" t="s">
        <v>557</v>
      </c>
    </row>
    <row r="321" spans="1:14">
      <c r="A321" s="14" t="s">
        <v>112</v>
      </c>
      <c r="B321" s="14" t="s">
        <v>113</v>
      </c>
      <c r="C321" s="19">
        <v>69705</v>
      </c>
      <c r="D321">
        <v>69705</v>
      </c>
      <c r="E321">
        <v>1</v>
      </c>
      <c r="F321">
        <v>17</v>
      </c>
      <c r="G321" s="14" t="s">
        <v>110</v>
      </c>
      <c r="H321" s="14" t="s">
        <v>142</v>
      </c>
      <c r="I321" s="14" t="s">
        <v>228</v>
      </c>
      <c r="K321">
        <v>1</v>
      </c>
      <c r="L321">
        <v>0</v>
      </c>
      <c r="N321" s="17" t="s">
        <v>557</v>
      </c>
    </row>
    <row r="322" spans="1:14">
      <c r="A322" s="14" t="s">
        <v>112</v>
      </c>
      <c r="B322" s="14" t="s">
        <v>113</v>
      </c>
      <c r="C322" s="19">
        <v>69706</v>
      </c>
      <c r="D322">
        <v>69706</v>
      </c>
      <c r="E322">
        <v>1</v>
      </c>
      <c r="F322">
        <v>17</v>
      </c>
      <c r="G322" s="14" t="s">
        <v>110</v>
      </c>
      <c r="H322" s="14" t="s">
        <v>142</v>
      </c>
      <c r="I322" s="14" t="s">
        <v>228</v>
      </c>
      <c r="K322">
        <v>1</v>
      </c>
      <c r="L322">
        <v>0</v>
      </c>
      <c r="N322" s="17" t="s">
        <v>557</v>
      </c>
    </row>
    <row r="323" spans="1:14">
      <c r="A323" s="14" t="s">
        <v>112</v>
      </c>
      <c r="B323" s="14" t="s">
        <v>113</v>
      </c>
      <c r="C323" s="19">
        <v>69707</v>
      </c>
      <c r="D323">
        <v>69707</v>
      </c>
      <c r="E323">
        <v>1</v>
      </c>
      <c r="F323">
        <v>17</v>
      </c>
      <c r="G323" s="14" t="s">
        <v>110</v>
      </c>
      <c r="H323" s="14" t="s">
        <v>142</v>
      </c>
      <c r="I323" s="14" t="s">
        <v>228</v>
      </c>
      <c r="K323">
        <v>1</v>
      </c>
      <c r="L323">
        <v>0</v>
      </c>
      <c r="N323" s="17" t="s">
        <v>557</v>
      </c>
    </row>
    <row r="324" spans="1:14">
      <c r="A324" s="14" t="s">
        <v>112</v>
      </c>
      <c r="B324" s="14" t="s">
        <v>113</v>
      </c>
      <c r="C324" s="19">
        <v>69708</v>
      </c>
      <c r="D324">
        <v>69708</v>
      </c>
      <c r="E324">
        <v>1</v>
      </c>
      <c r="F324">
        <v>17</v>
      </c>
      <c r="G324" s="14" t="s">
        <v>110</v>
      </c>
      <c r="H324" s="14" t="s">
        <v>142</v>
      </c>
      <c r="I324" s="14" t="s">
        <v>228</v>
      </c>
      <c r="K324">
        <v>1</v>
      </c>
      <c r="L324">
        <v>0</v>
      </c>
      <c r="N324" s="17" t="s">
        <v>557</v>
      </c>
    </row>
    <row r="325" spans="1:14">
      <c r="A325" s="14" t="s">
        <v>112</v>
      </c>
      <c r="B325" s="14" t="s">
        <v>109</v>
      </c>
      <c r="C325" s="19">
        <v>69709</v>
      </c>
      <c r="D325">
        <v>69709</v>
      </c>
      <c r="E325">
        <v>1</v>
      </c>
      <c r="F325">
        <v>17</v>
      </c>
      <c r="G325" s="14" t="s">
        <v>110</v>
      </c>
      <c r="H325" s="14" t="s">
        <v>118</v>
      </c>
      <c r="I325" s="14" t="s">
        <v>222</v>
      </c>
      <c r="K325">
        <v>1</v>
      </c>
      <c r="L325">
        <v>0</v>
      </c>
      <c r="N325" s="17" t="s">
        <v>557</v>
      </c>
    </row>
    <row r="326" spans="1:14">
      <c r="A326" s="14" t="s">
        <v>112</v>
      </c>
      <c r="B326" s="14" t="s">
        <v>113</v>
      </c>
      <c r="C326" s="19">
        <v>69710</v>
      </c>
      <c r="D326">
        <v>69710</v>
      </c>
      <c r="E326">
        <v>1</v>
      </c>
      <c r="F326">
        <v>17</v>
      </c>
      <c r="G326" s="14" t="s">
        <v>110</v>
      </c>
      <c r="H326" s="14" t="s">
        <v>118</v>
      </c>
      <c r="I326" s="14" t="s">
        <v>222</v>
      </c>
      <c r="K326">
        <v>1</v>
      </c>
      <c r="L326">
        <v>0</v>
      </c>
      <c r="N326" s="17" t="s">
        <v>557</v>
      </c>
    </row>
    <row r="327" spans="1:14">
      <c r="A327" s="14" t="s">
        <v>112</v>
      </c>
      <c r="B327" s="14" t="s">
        <v>109</v>
      </c>
      <c r="C327" s="19">
        <v>69711</v>
      </c>
      <c r="D327">
        <v>69711</v>
      </c>
      <c r="E327">
        <v>1</v>
      </c>
      <c r="F327">
        <v>17</v>
      </c>
      <c r="G327" s="14" t="s">
        <v>110</v>
      </c>
      <c r="H327" s="14" t="s">
        <v>118</v>
      </c>
      <c r="I327" s="14" t="s">
        <v>222</v>
      </c>
      <c r="K327">
        <v>1</v>
      </c>
      <c r="L327">
        <v>0</v>
      </c>
      <c r="N327" s="17" t="s">
        <v>557</v>
      </c>
    </row>
    <row r="328" spans="1:14">
      <c r="A328" s="14" t="s">
        <v>112</v>
      </c>
      <c r="B328" s="14" t="s">
        <v>109</v>
      </c>
      <c r="C328" s="19">
        <v>69712</v>
      </c>
      <c r="D328">
        <v>69712</v>
      </c>
      <c r="E328">
        <v>1</v>
      </c>
      <c r="F328">
        <v>17</v>
      </c>
      <c r="G328" s="14" t="s">
        <v>110</v>
      </c>
      <c r="H328" s="14" t="s">
        <v>118</v>
      </c>
      <c r="I328" s="14" t="s">
        <v>222</v>
      </c>
      <c r="K328">
        <v>1</v>
      </c>
      <c r="L328">
        <v>0</v>
      </c>
      <c r="N328" s="17" t="s">
        <v>557</v>
      </c>
    </row>
    <row r="329" spans="1:14">
      <c r="A329" s="14" t="s">
        <v>112</v>
      </c>
      <c r="B329" s="14" t="s">
        <v>122</v>
      </c>
      <c r="C329" s="19">
        <v>69713</v>
      </c>
      <c r="D329">
        <v>69713</v>
      </c>
      <c r="E329">
        <v>1</v>
      </c>
      <c r="F329">
        <v>17</v>
      </c>
      <c r="G329" s="14" t="s">
        <v>110</v>
      </c>
      <c r="H329" s="14" t="s">
        <v>118</v>
      </c>
      <c r="I329" s="14" t="s">
        <v>222</v>
      </c>
      <c r="K329">
        <v>1</v>
      </c>
      <c r="L329">
        <v>0</v>
      </c>
      <c r="N329" s="17" t="s">
        <v>557</v>
      </c>
    </row>
    <row r="330" spans="1:14">
      <c r="A330" s="14" t="s">
        <v>112</v>
      </c>
      <c r="B330" s="14" t="s">
        <v>109</v>
      </c>
      <c r="C330" s="21">
        <v>70381</v>
      </c>
      <c r="D330">
        <v>70381</v>
      </c>
      <c r="E330">
        <v>1</v>
      </c>
      <c r="F330">
        <v>17</v>
      </c>
      <c r="G330" s="14" t="s">
        <v>110</v>
      </c>
      <c r="H330" s="14" t="s">
        <v>153</v>
      </c>
      <c r="I330" s="14" t="s">
        <v>232</v>
      </c>
      <c r="K330">
        <v>1</v>
      </c>
      <c r="L330">
        <v>1</v>
      </c>
      <c r="N330" s="17" t="s">
        <v>556</v>
      </c>
    </row>
    <row r="331" spans="1:14">
      <c r="A331" s="14" t="s">
        <v>112</v>
      </c>
      <c r="B331" s="14" t="s">
        <v>109</v>
      </c>
      <c r="C331" s="21">
        <v>70382</v>
      </c>
      <c r="D331">
        <v>70382</v>
      </c>
      <c r="E331">
        <v>1</v>
      </c>
      <c r="F331">
        <v>17</v>
      </c>
      <c r="G331" s="14" t="s">
        <v>110</v>
      </c>
      <c r="H331" s="14" t="s">
        <v>153</v>
      </c>
      <c r="I331" s="14" t="s">
        <v>232</v>
      </c>
      <c r="K331">
        <v>1</v>
      </c>
      <c r="L331">
        <v>1</v>
      </c>
      <c r="N331" s="17" t="s">
        <v>556</v>
      </c>
    </row>
    <row r="332" spans="1:14">
      <c r="A332" s="14" t="s">
        <v>112</v>
      </c>
      <c r="B332" s="14" t="s">
        <v>114</v>
      </c>
      <c r="C332">
        <v>71346</v>
      </c>
      <c r="D332">
        <v>71346</v>
      </c>
      <c r="E332">
        <v>1</v>
      </c>
      <c r="F332">
        <v>17</v>
      </c>
      <c r="G332" s="14" t="s">
        <v>110</v>
      </c>
      <c r="H332" s="14" t="s">
        <v>142</v>
      </c>
      <c r="I332" s="14" t="s">
        <v>228</v>
      </c>
      <c r="K332">
        <v>1</v>
      </c>
      <c r="L332">
        <v>1</v>
      </c>
      <c r="N332" s="17" t="s">
        <v>556</v>
      </c>
    </row>
    <row r="333" spans="1:14">
      <c r="A333" s="14" t="s">
        <v>112</v>
      </c>
      <c r="B333" s="14" t="s">
        <v>115</v>
      </c>
      <c r="C333" s="21">
        <v>74065</v>
      </c>
      <c r="D333">
        <v>74065</v>
      </c>
      <c r="E333">
        <v>1</v>
      </c>
      <c r="F333">
        <v>17</v>
      </c>
      <c r="G333" s="14" t="s">
        <v>110</v>
      </c>
      <c r="H333" s="14" t="s">
        <v>118</v>
      </c>
      <c r="I333" s="14" t="s">
        <v>222</v>
      </c>
      <c r="J333" t="s">
        <v>581</v>
      </c>
      <c r="K333">
        <v>0</v>
      </c>
      <c r="L333">
        <v>1</v>
      </c>
      <c r="N333" s="17" t="s">
        <v>556</v>
      </c>
    </row>
    <row r="334" spans="1:14">
      <c r="A334" s="14" t="s">
        <v>112</v>
      </c>
      <c r="B334" s="14" t="s">
        <v>113</v>
      </c>
      <c r="C334" s="21">
        <v>74066</v>
      </c>
      <c r="D334">
        <v>74066</v>
      </c>
      <c r="E334">
        <v>1</v>
      </c>
      <c r="F334">
        <v>17</v>
      </c>
      <c r="G334" s="14" t="s">
        <v>110</v>
      </c>
      <c r="H334" s="14" t="s">
        <v>142</v>
      </c>
      <c r="I334" s="14" t="s">
        <v>228</v>
      </c>
      <c r="J334" t="s">
        <v>581</v>
      </c>
      <c r="K334">
        <v>0</v>
      </c>
      <c r="L334">
        <v>1</v>
      </c>
      <c r="N334" s="17" t="s">
        <v>556</v>
      </c>
    </row>
    <row r="335" spans="1:14">
      <c r="A335" s="14" t="s">
        <v>112</v>
      </c>
      <c r="B335" s="14" t="s">
        <v>114</v>
      </c>
      <c r="C335" s="19">
        <v>79473</v>
      </c>
      <c r="D335">
        <v>79473</v>
      </c>
      <c r="E335">
        <v>1</v>
      </c>
      <c r="F335">
        <v>17</v>
      </c>
      <c r="G335" s="14" t="s">
        <v>110</v>
      </c>
      <c r="H335" s="14" t="s">
        <v>118</v>
      </c>
      <c r="I335" s="14" t="s">
        <v>222</v>
      </c>
      <c r="K335">
        <v>0</v>
      </c>
      <c r="L335">
        <v>0</v>
      </c>
      <c r="N335" s="17" t="s">
        <v>557</v>
      </c>
    </row>
    <row r="336" spans="1:14">
      <c r="A336" s="14" t="s">
        <v>112</v>
      </c>
      <c r="B336" s="14" t="s">
        <v>114</v>
      </c>
      <c r="C336" s="19">
        <v>79474</v>
      </c>
      <c r="D336">
        <v>79474</v>
      </c>
      <c r="E336">
        <v>1</v>
      </c>
      <c r="F336">
        <v>17</v>
      </c>
      <c r="G336" s="14" t="s">
        <v>110</v>
      </c>
      <c r="H336" s="14" t="s">
        <v>118</v>
      </c>
      <c r="I336" s="14" t="s">
        <v>222</v>
      </c>
      <c r="K336">
        <v>0</v>
      </c>
      <c r="L336">
        <v>0</v>
      </c>
      <c r="N336" s="17" t="s">
        <v>557</v>
      </c>
    </row>
    <row r="337" spans="1:14">
      <c r="A337" s="14" t="s">
        <v>112</v>
      </c>
      <c r="B337" s="14" t="s">
        <v>125</v>
      </c>
      <c r="C337" s="19">
        <v>79475</v>
      </c>
      <c r="D337">
        <v>79475</v>
      </c>
      <c r="E337">
        <v>1</v>
      </c>
      <c r="F337">
        <v>17</v>
      </c>
      <c r="G337" s="14" t="s">
        <v>110</v>
      </c>
      <c r="H337" s="14" t="s">
        <v>118</v>
      </c>
      <c r="I337" s="14" t="s">
        <v>222</v>
      </c>
      <c r="K337">
        <v>0</v>
      </c>
      <c r="L337">
        <v>0</v>
      </c>
      <c r="N337" s="17" t="s">
        <v>557</v>
      </c>
    </row>
    <row r="338" spans="1:14">
      <c r="A338" s="14" t="s">
        <v>112</v>
      </c>
      <c r="B338" s="14" t="s">
        <v>114</v>
      </c>
      <c r="C338" s="19">
        <v>79476</v>
      </c>
      <c r="D338">
        <v>79476</v>
      </c>
      <c r="E338">
        <v>1</v>
      </c>
      <c r="F338">
        <v>17</v>
      </c>
      <c r="G338" s="14" t="s">
        <v>110</v>
      </c>
      <c r="H338" s="14" t="s">
        <v>118</v>
      </c>
      <c r="I338" s="14" t="s">
        <v>222</v>
      </c>
      <c r="K338">
        <v>0</v>
      </c>
      <c r="L338">
        <v>0</v>
      </c>
      <c r="N338" s="17" t="s">
        <v>557</v>
      </c>
    </row>
    <row r="339" spans="1:14">
      <c r="A339" s="14" t="s">
        <v>112</v>
      </c>
      <c r="B339" s="14" t="s">
        <v>114</v>
      </c>
      <c r="C339" s="19">
        <v>79477</v>
      </c>
      <c r="D339">
        <v>79477</v>
      </c>
      <c r="E339">
        <v>1</v>
      </c>
      <c r="F339">
        <v>17</v>
      </c>
      <c r="G339" s="14" t="s">
        <v>110</v>
      </c>
      <c r="H339" s="14" t="s">
        <v>118</v>
      </c>
      <c r="I339" s="14" t="s">
        <v>222</v>
      </c>
      <c r="K339">
        <v>0</v>
      </c>
      <c r="L339">
        <v>0</v>
      </c>
      <c r="N339" s="17" t="s">
        <v>557</v>
      </c>
    </row>
    <row r="340" spans="1:14">
      <c r="A340" s="14" t="s">
        <v>112</v>
      </c>
      <c r="B340" s="14" t="s">
        <v>119</v>
      </c>
      <c r="C340" s="19">
        <v>79478</v>
      </c>
      <c r="D340">
        <v>79478</v>
      </c>
      <c r="E340">
        <v>1</v>
      </c>
      <c r="F340">
        <v>17</v>
      </c>
      <c r="G340" s="14" t="s">
        <v>110</v>
      </c>
      <c r="H340" s="14" t="s">
        <v>118</v>
      </c>
      <c r="I340" s="14" t="s">
        <v>222</v>
      </c>
      <c r="K340">
        <v>0</v>
      </c>
      <c r="L340">
        <v>0</v>
      </c>
      <c r="N340" s="17" t="s">
        <v>557</v>
      </c>
    </row>
    <row r="341" spans="1:14">
      <c r="A341" s="14" t="s">
        <v>112</v>
      </c>
      <c r="B341" s="14" t="s">
        <v>113</v>
      </c>
      <c r="C341" s="21">
        <v>111903</v>
      </c>
      <c r="D341">
        <v>111903</v>
      </c>
      <c r="E341">
        <v>1</v>
      </c>
      <c r="F341">
        <v>17</v>
      </c>
      <c r="G341" s="14" t="s">
        <v>110</v>
      </c>
      <c r="H341" s="14" t="s">
        <v>142</v>
      </c>
      <c r="I341" s="14" t="s">
        <v>228</v>
      </c>
      <c r="J341" t="s">
        <v>596</v>
      </c>
      <c r="K341">
        <v>1</v>
      </c>
      <c r="L341">
        <v>0</v>
      </c>
      <c r="N341" s="17" t="s">
        <v>557</v>
      </c>
    </row>
    <row r="342" spans="1:14">
      <c r="A342" s="14" t="s">
        <v>112</v>
      </c>
      <c r="B342" s="14" t="s">
        <v>109</v>
      </c>
      <c r="C342" s="21">
        <v>111904</v>
      </c>
      <c r="D342">
        <v>111904</v>
      </c>
      <c r="E342">
        <v>1</v>
      </c>
      <c r="F342">
        <v>17</v>
      </c>
      <c r="G342" s="14" t="s">
        <v>110</v>
      </c>
      <c r="H342" s="14" t="s">
        <v>142</v>
      </c>
      <c r="I342" s="14" t="s">
        <v>228</v>
      </c>
      <c r="J342" t="s">
        <v>596</v>
      </c>
      <c r="K342">
        <v>1</v>
      </c>
      <c r="L342">
        <v>0</v>
      </c>
      <c r="N342" s="17" t="s">
        <v>557</v>
      </c>
    </row>
    <row r="343" spans="1:14">
      <c r="A343" s="14" t="s">
        <v>112</v>
      </c>
      <c r="B343" s="14" t="s">
        <v>109</v>
      </c>
      <c r="C343" s="21">
        <v>111905</v>
      </c>
      <c r="D343">
        <v>111905</v>
      </c>
      <c r="E343">
        <v>1</v>
      </c>
      <c r="F343">
        <v>17</v>
      </c>
      <c r="G343" s="14" t="s">
        <v>110</v>
      </c>
      <c r="H343" s="14" t="s">
        <v>142</v>
      </c>
      <c r="I343" s="14" t="s">
        <v>228</v>
      </c>
      <c r="J343" t="s">
        <v>596</v>
      </c>
      <c r="K343">
        <v>1</v>
      </c>
      <c r="L343">
        <v>0</v>
      </c>
      <c r="N343" s="17" t="s">
        <v>557</v>
      </c>
    </row>
    <row r="344" spans="1:14">
      <c r="A344" s="14" t="s">
        <v>112</v>
      </c>
      <c r="B344" s="14" t="s">
        <v>109</v>
      </c>
      <c r="C344" s="21">
        <v>111906</v>
      </c>
      <c r="D344">
        <v>111906</v>
      </c>
      <c r="E344">
        <v>1</v>
      </c>
      <c r="F344">
        <v>17</v>
      </c>
      <c r="G344" s="14" t="s">
        <v>110</v>
      </c>
      <c r="H344" s="14" t="s">
        <v>142</v>
      </c>
      <c r="I344" s="14" t="s">
        <v>228</v>
      </c>
      <c r="J344" t="s">
        <v>596</v>
      </c>
      <c r="K344">
        <v>1</v>
      </c>
      <c r="L344">
        <v>0</v>
      </c>
      <c r="N344" s="17" t="s">
        <v>557</v>
      </c>
    </row>
    <row r="345" spans="1:14">
      <c r="A345" s="14" t="s">
        <v>112</v>
      </c>
      <c r="B345" s="14" t="s">
        <v>121</v>
      </c>
      <c r="C345" s="21">
        <v>111907</v>
      </c>
      <c r="D345">
        <v>111907</v>
      </c>
      <c r="E345">
        <v>1</v>
      </c>
      <c r="F345">
        <v>17</v>
      </c>
      <c r="G345" s="14" t="s">
        <v>110</v>
      </c>
      <c r="H345" s="14" t="s">
        <v>142</v>
      </c>
      <c r="I345" s="14" t="s">
        <v>228</v>
      </c>
      <c r="J345" t="s">
        <v>596</v>
      </c>
      <c r="K345">
        <v>1</v>
      </c>
      <c r="L345">
        <v>0</v>
      </c>
      <c r="N345" s="17" t="s">
        <v>557</v>
      </c>
    </row>
    <row r="346" spans="1:14">
      <c r="A346" s="14" t="s">
        <v>112</v>
      </c>
      <c r="B346" s="14" t="s">
        <v>113</v>
      </c>
      <c r="C346" s="21">
        <v>111908</v>
      </c>
      <c r="D346">
        <v>111908</v>
      </c>
      <c r="E346">
        <v>1</v>
      </c>
      <c r="F346">
        <v>17</v>
      </c>
      <c r="G346" s="14" t="s">
        <v>110</v>
      </c>
      <c r="H346" s="14" t="s">
        <v>142</v>
      </c>
      <c r="I346" s="14" t="s">
        <v>228</v>
      </c>
      <c r="J346" t="s">
        <v>596</v>
      </c>
      <c r="K346">
        <v>1</v>
      </c>
      <c r="L346">
        <v>0</v>
      </c>
      <c r="N346" s="17" t="s">
        <v>557</v>
      </c>
    </row>
    <row r="347" spans="1:14">
      <c r="A347" s="14" t="s">
        <v>112</v>
      </c>
      <c r="B347" s="14" t="s">
        <v>115</v>
      </c>
      <c r="C347" s="19">
        <v>121628</v>
      </c>
      <c r="D347">
        <v>121628</v>
      </c>
      <c r="E347">
        <v>1</v>
      </c>
      <c r="F347">
        <v>17</v>
      </c>
      <c r="G347" s="14" t="s">
        <v>110</v>
      </c>
      <c r="H347" s="14" t="s">
        <v>157</v>
      </c>
      <c r="I347" s="14" t="s">
        <v>241</v>
      </c>
      <c r="K347">
        <v>0</v>
      </c>
      <c r="L347">
        <v>1</v>
      </c>
      <c r="N347" s="17" t="s">
        <v>556</v>
      </c>
    </row>
    <row r="348" spans="1:14">
      <c r="A348" s="14" t="s">
        <v>112</v>
      </c>
      <c r="B348" s="14" t="s">
        <v>113</v>
      </c>
      <c r="C348" s="19">
        <v>121629</v>
      </c>
      <c r="D348">
        <v>121629</v>
      </c>
      <c r="E348">
        <v>1</v>
      </c>
      <c r="F348">
        <v>17</v>
      </c>
      <c r="G348" s="14" t="s">
        <v>110</v>
      </c>
      <c r="H348" s="14" t="s">
        <v>111</v>
      </c>
      <c r="I348" s="14" t="s">
        <v>221</v>
      </c>
      <c r="K348">
        <v>0</v>
      </c>
      <c r="L348">
        <v>1</v>
      </c>
      <c r="N348" s="17" t="s">
        <v>556</v>
      </c>
    </row>
    <row r="349" spans="1:14">
      <c r="A349" s="14" t="s">
        <v>112</v>
      </c>
      <c r="B349" s="14" t="s">
        <v>122</v>
      </c>
      <c r="C349" s="19">
        <v>122912</v>
      </c>
      <c r="D349">
        <v>122912</v>
      </c>
      <c r="E349">
        <v>1</v>
      </c>
      <c r="F349">
        <v>17</v>
      </c>
      <c r="G349" s="14" t="s">
        <v>110</v>
      </c>
      <c r="H349" s="14" t="s">
        <v>118</v>
      </c>
      <c r="I349" s="14" t="s">
        <v>222</v>
      </c>
      <c r="K349">
        <v>0</v>
      </c>
      <c r="L349">
        <v>0</v>
      </c>
      <c r="N349" s="17" t="s">
        <v>557</v>
      </c>
    </row>
    <row r="350" spans="1:14">
      <c r="A350" s="14" t="s">
        <v>112</v>
      </c>
      <c r="B350" s="14" t="s">
        <v>109</v>
      </c>
      <c r="C350" s="19">
        <v>122913</v>
      </c>
      <c r="D350">
        <v>122913</v>
      </c>
      <c r="E350">
        <v>1</v>
      </c>
      <c r="F350">
        <v>17</v>
      </c>
      <c r="G350" s="14" t="s">
        <v>110</v>
      </c>
      <c r="H350" s="14" t="s">
        <v>118</v>
      </c>
      <c r="I350" s="14" t="s">
        <v>222</v>
      </c>
      <c r="K350">
        <v>0</v>
      </c>
      <c r="L350">
        <v>0</v>
      </c>
      <c r="N350" s="17" t="s">
        <v>557</v>
      </c>
    </row>
    <row r="351" spans="1:14">
      <c r="A351" s="14" t="s">
        <v>112</v>
      </c>
      <c r="B351" s="14" t="s">
        <v>113</v>
      </c>
      <c r="C351" s="19">
        <v>122914</v>
      </c>
      <c r="D351">
        <v>122914</v>
      </c>
      <c r="E351">
        <v>1</v>
      </c>
      <c r="F351">
        <v>17</v>
      </c>
      <c r="G351" s="14" t="s">
        <v>110</v>
      </c>
      <c r="H351" s="14" t="s">
        <v>118</v>
      </c>
      <c r="I351" s="14" t="s">
        <v>222</v>
      </c>
      <c r="K351">
        <v>0</v>
      </c>
      <c r="L351">
        <v>0</v>
      </c>
      <c r="N351" s="17" t="s">
        <v>557</v>
      </c>
    </row>
    <row r="352" spans="1:14">
      <c r="A352" s="14" t="s">
        <v>112</v>
      </c>
      <c r="B352" s="14" t="s">
        <v>109</v>
      </c>
      <c r="C352" s="19">
        <v>122915</v>
      </c>
      <c r="D352">
        <v>122915</v>
      </c>
      <c r="E352">
        <v>1</v>
      </c>
      <c r="F352">
        <v>17</v>
      </c>
      <c r="G352" s="14" t="s">
        <v>110</v>
      </c>
      <c r="H352" s="14" t="s">
        <v>118</v>
      </c>
      <c r="I352" s="14" t="s">
        <v>222</v>
      </c>
      <c r="K352">
        <v>0</v>
      </c>
      <c r="L352">
        <v>0</v>
      </c>
      <c r="N352" s="17" t="s">
        <v>557</v>
      </c>
    </row>
    <row r="353" spans="1:14">
      <c r="A353" s="14" t="s">
        <v>112</v>
      </c>
      <c r="B353" s="14" t="s">
        <v>109</v>
      </c>
      <c r="C353" s="19">
        <v>122916</v>
      </c>
      <c r="D353">
        <v>122916</v>
      </c>
      <c r="E353">
        <v>1</v>
      </c>
      <c r="F353">
        <v>17</v>
      </c>
      <c r="G353" s="14" t="s">
        <v>110</v>
      </c>
      <c r="H353" s="14" t="s">
        <v>118</v>
      </c>
      <c r="I353" s="14" t="s">
        <v>222</v>
      </c>
      <c r="K353">
        <v>0</v>
      </c>
      <c r="L353">
        <v>0</v>
      </c>
      <c r="N353" s="17" t="s">
        <v>557</v>
      </c>
    </row>
    <row r="354" spans="1:14">
      <c r="A354" s="14" t="s">
        <v>112</v>
      </c>
      <c r="B354" s="14" t="s">
        <v>121</v>
      </c>
      <c r="C354" s="19">
        <v>122917</v>
      </c>
      <c r="D354">
        <v>122917</v>
      </c>
      <c r="E354">
        <v>1</v>
      </c>
      <c r="F354">
        <v>17</v>
      </c>
      <c r="G354" s="14" t="s">
        <v>110</v>
      </c>
      <c r="H354" s="14" t="s">
        <v>118</v>
      </c>
      <c r="I354" s="14" t="s">
        <v>222</v>
      </c>
      <c r="K354">
        <v>0</v>
      </c>
      <c r="L354">
        <v>0</v>
      </c>
      <c r="N354" s="17" t="s">
        <v>557</v>
      </c>
    </row>
    <row r="355" spans="1:14">
      <c r="A355" s="14" t="s">
        <v>112</v>
      </c>
      <c r="B355" s="14" t="s">
        <v>121</v>
      </c>
      <c r="C355" s="19">
        <v>122918</v>
      </c>
      <c r="D355">
        <v>122918</v>
      </c>
      <c r="E355">
        <v>1</v>
      </c>
      <c r="F355">
        <v>17</v>
      </c>
      <c r="G355" s="14" t="s">
        <v>110</v>
      </c>
      <c r="H355" s="14" t="s">
        <v>118</v>
      </c>
      <c r="I355" s="14" t="s">
        <v>222</v>
      </c>
      <c r="K355">
        <v>0</v>
      </c>
      <c r="L355">
        <v>0</v>
      </c>
      <c r="N355" s="17" t="s">
        <v>557</v>
      </c>
    </row>
    <row r="356" spans="1:14">
      <c r="A356" s="14" t="s">
        <v>112</v>
      </c>
      <c r="B356" s="14" t="s">
        <v>113</v>
      </c>
      <c r="C356" s="19">
        <v>122919</v>
      </c>
      <c r="D356">
        <v>122919</v>
      </c>
      <c r="E356">
        <v>1</v>
      </c>
      <c r="F356">
        <v>17</v>
      </c>
      <c r="G356" s="14" t="s">
        <v>110</v>
      </c>
      <c r="H356" s="14" t="s">
        <v>118</v>
      </c>
      <c r="I356" s="14" t="s">
        <v>222</v>
      </c>
      <c r="K356">
        <v>0</v>
      </c>
      <c r="L356">
        <v>0</v>
      </c>
      <c r="N356" s="17" t="s">
        <v>557</v>
      </c>
    </row>
    <row r="357" spans="1:14">
      <c r="A357" s="14" t="s">
        <v>112</v>
      </c>
      <c r="B357" s="14" t="s">
        <v>109</v>
      </c>
      <c r="C357" s="19">
        <v>122920</v>
      </c>
      <c r="D357">
        <v>122920</v>
      </c>
      <c r="E357">
        <v>1</v>
      </c>
      <c r="F357">
        <v>17</v>
      </c>
      <c r="G357" s="14" t="s">
        <v>110</v>
      </c>
      <c r="H357" s="14" t="s">
        <v>118</v>
      </c>
      <c r="I357" s="14" t="s">
        <v>222</v>
      </c>
      <c r="K357">
        <v>0</v>
      </c>
      <c r="L357">
        <v>0</v>
      </c>
      <c r="N357" s="17" t="s">
        <v>557</v>
      </c>
    </row>
    <row r="358" spans="1:14">
      <c r="A358" s="14" t="s">
        <v>112</v>
      </c>
      <c r="B358" s="14" t="s">
        <v>122</v>
      </c>
      <c r="C358" s="19">
        <v>122921</v>
      </c>
      <c r="D358">
        <v>122921</v>
      </c>
      <c r="E358">
        <v>1</v>
      </c>
      <c r="F358">
        <v>17</v>
      </c>
      <c r="G358" s="14" t="s">
        <v>110</v>
      </c>
      <c r="H358" s="14" t="s">
        <v>118</v>
      </c>
      <c r="I358" s="14" t="s">
        <v>222</v>
      </c>
      <c r="K358">
        <v>0</v>
      </c>
      <c r="L358">
        <v>0</v>
      </c>
      <c r="N358" s="17" t="s">
        <v>557</v>
      </c>
    </row>
    <row r="359" spans="1:14">
      <c r="A359" s="14" t="s">
        <v>112</v>
      </c>
      <c r="B359" s="14" t="s">
        <v>109</v>
      </c>
      <c r="C359" s="19">
        <v>122922</v>
      </c>
      <c r="D359">
        <v>122922</v>
      </c>
      <c r="E359">
        <v>1</v>
      </c>
      <c r="F359">
        <v>17</v>
      </c>
      <c r="G359" s="14" t="s">
        <v>110</v>
      </c>
      <c r="H359" s="14" t="s">
        <v>118</v>
      </c>
      <c r="I359" s="14" t="s">
        <v>222</v>
      </c>
      <c r="K359">
        <v>0</v>
      </c>
      <c r="L359">
        <v>0</v>
      </c>
      <c r="N359" s="17" t="s">
        <v>557</v>
      </c>
    </row>
    <row r="360" spans="1:14">
      <c r="A360" s="14" t="s">
        <v>112</v>
      </c>
      <c r="B360" s="14" t="s">
        <v>122</v>
      </c>
      <c r="C360" s="19">
        <v>122923</v>
      </c>
      <c r="D360">
        <v>122923</v>
      </c>
      <c r="E360">
        <v>1</v>
      </c>
      <c r="F360">
        <v>17</v>
      </c>
      <c r="G360" s="14" t="s">
        <v>110</v>
      </c>
      <c r="H360" s="14" t="s">
        <v>118</v>
      </c>
      <c r="I360" s="14" t="s">
        <v>222</v>
      </c>
      <c r="K360">
        <v>0</v>
      </c>
      <c r="L360">
        <v>0</v>
      </c>
      <c r="N360" s="17" t="s">
        <v>557</v>
      </c>
    </row>
    <row r="361" spans="1:14">
      <c r="A361" s="14" t="s">
        <v>112</v>
      </c>
      <c r="B361" s="14" t="s">
        <v>109</v>
      </c>
      <c r="C361" s="19">
        <v>122924</v>
      </c>
      <c r="D361">
        <v>122924</v>
      </c>
      <c r="E361">
        <v>1</v>
      </c>
      <c r="F361">
        <v>17</v>
      </c>
      <c r="G361" s="14" t="s">
        <v>110</v>
      </c>
      <c r="H361" s="14" t="s">
        <v>118</v>
      </c>
      <c r="I361" s="14" t="s">
        <v>222</v>
      </c>
      <c r="K361">
        <v>0</v>
      </c>
      <c r="L361">
        <v>0</v>
      </c>
      <c r="N361" s="17" t="s">
        <v>557</v>
      </c>
    </row>
    <row r="362" spans="1:14">
      <c r="A362" s="14" t="s">
        <v>112</v>
      </c>
      <c r="B362" s="14" t="s">
        <v>109</v>
      </c>
      <c r="C362" s="19">
        <v>122925</v>
      </c>
      <c r="D362">
        <v>122925</v>
      </c>
      <c r="E362">
        <v>1</v>
      </c>
      <c r="F362">
        <v>17</v>
      </c>
      <c r="G362" s="14" t="s">
        <v>110</v>
      </c>
      <c r="H362" s="14" t="s">
        <v>118</v>
      </c>
      <c r="I362" s="14" t="s">
        <v>222</v>
      </c>
      <c r="K362">
        <v>0</v>
      </c>
      <c r="L362">
        <v>0</v>
      </c>
      <c r="N362" s="17" t="s">
        <v>557</v>
      </c>
    </row>
    <row r="363" spans="1:14">
      <c r="A363" s="14" t="s">
        <v>112</v>
      </c>
      <c r="B363" s="14" t="s">
        <v>109</v>
      </c>
      <c r="C363" s="19">
        <v>122926</v>
      </c>
      <c r="D363">
        <v>122926</v>
      </c>
      <c r="E363">
        <v>1</v>
      </c>
      <c r="F363">
        <v>17</v>
      </c>
      <c r="G363" s="14" t="s">
        <v>110</v>
      </c>
      <c r="H363" s="14" t="s">
        <v>118</v>
      </c>
      <c r="I363" s="14" t="s">
        <v>222</v>
      </c>
      <c r="K363">
        <v>0</v>
      </c>
      <c r="L363">
        <v>0</v>
      </c>
      <c r="N363" s="17" t="s">
        <v>557</v>
      </c>
    </row>
    <row r="364" spans="1:14">
      <c r="A364" s="14" t="s">
        <v>112</v>
      </c>
      <c r="B364" s="14" t="s">
        <v>109</v>
      </c>
      <c r="C364" s="19">
        <v>122927</v>
      </c>
      <c r="D364">
        <v>122927</v>
      </c>
      <c r="E364">
        <v>1</v>
      </c>
      <c r="F364">
        <v>17</v>
      </c>
      <c r="G364" s="14" t="s">
        <v>110</v>
      </c>
      <c r="H364" s="14" t="s">
        <v>118</v>
      </c>
      <c r="I364" s="14" t="s">
        <v>222</v>
      </c>
      <c r="K364">
        <v>0</v>
      </c>
      <c r="L364">
        <v>0</v>
      </c>
      <c r="N364" s="17" t="s">
        <v>557</v>
      </c>
    </row>
    <row r="365" spans="1:14">
      <c r="A365" s="14" t="s">
        <v>112</v>
      </c>
      <c r="B365" s="14" t="s">
        <v>113</v>
      </c>
      <c r="C365" s="19">
        <v>122928</v>
      </c>
      <c r="D365">
        <v>122928</v>
      </c>
      <c r="E365">
        <v>1</v>
      </c>
      <c r="F365">
        <v>17</v>
      </c>
      <c r="G365" s="14" t="s">
        <v>110</v>
      </c>
      <c r="H365" s="14" t="s">
        <v>118</v>
      </c>
      <c r="I365" s="14" t="s">
        <v>222</v>
      </c>
      <c r="K365">
        <v>0</v>
      </c>
      <c r="L365">
        <v>0</v>
      </c>
      <c r="N365" s="17" t="s">
        <v>557</v>
      </c>
    </row>
    <row r="366" spans="1:14">
      <c r="A366" s="14" t="s">
        <v>112</v>
      </c>
      <c r="B366" s="14" t="s">
        <v>121</v>
      </c>
      <c r="C366" s="19">
        <v>122929</v>
      </c>
      <c r="D366">
        <v>122929</v>
      </c>
      <c r="E366">
        <v>1</v>
      </c>
      <c r="F366">
        <v>17</v>
      </c>
      <c r="G366" s="14" t="s">
        <v>110</v>
      </c>
      <c r="H366" s="14" t="s">
        <v>118</v>
      </c>
      <c r="I366" s="14" t="s">
        <v>222</v>
      </c>
      <c r="K366">
        <v>0</v>
      </c>
      <c r="L366">
        <v>0</v>
      </c>
      <c r="N366" s="17" t="s">
        <v>557</v>
      </c>
    </row>
    <row r="367" spans="1:14">
      <c r="A367" s="14" t="s">
        <v>112</v>
      </c>
      <c r="B367" s="14" t="s">
        <v>113</v>
      </c>
      <c r="C367" s="19">
        <v>122930</v>
      </c>
      <c r="D367">
        <v>122930</v>
      </c>
      <c r="E367">
        <v>1</v>
      </c>
      <c r="F367">
        <v>17</v>
      </c>
      <c r="G367" s="14" t="s">
        <v>110</v>
      </c>
      <c r="H367" s="14" t="s">
        <v>118</v>
      </c>
      <c r="I367" s="14" t="s">
        <v>222</v>
      </c>
      <c r="K367">
        <v>0</v>
      </c>
      <c r="L367">
        <v>0</v>
      </c>
      <c r="N367" s="17" t="s">
        <v>557</v>
      </c>
    </row>
    <row r="368" spans="1:14">
      <c r="A368" s="14" t="s">
        <v>112</v>
      </c>
      <c r="B368" s="14" t="s">
        <v>113</v>
      </c>
      <c r="C368" s="19">
        <v>122931</v>
      </c>
      <c r="D368">
        <v>122931</v>
      </c>
      <c r="E368">
        <v>1</v>
      </c>
      <c r="F368">
        <v>17</v>
      </c>
      <c r="G368" s="14" t="s">
        <v>110</v>
      </c>
      <c r="H368" s="14" t="s">
        <v>118</v>
      </c>
      <c r="I368" s="14" t="s">
        <v>222</v>
      </c>
      <c r="K368">
        <v>0</v>
      </c>
      <c r="L368">
        <v>0</v>
      </c>
      <c r="N368" s="17" t="s">
        <v>557</v>
      </c>
    </row>
    <row r="369" spans="1:14">
      <c r="A369" s="14" t="s">
        <v>112</v>
      </c>
      <c r="B369" s="14" t="s">
        <v>121</v>
      </c>
      <c r="C369" s="19">
        <v>122932</v>
      </c>
      <c r="D369">
        <v>122932</v>
      </c>
      <c r="E369">
        <v>1</v>
      </c>
      <c r="F369">
        <v>17</v>
      </c>
      <c r="G369" s="14" t="s">
        <v>110</v>
      </c>
      <c r="H369" s="14" t="s">
        <v>118</v>
      </c>
      <c r="I369" s="14" t="s">
        <v>222</v>
      </c>
      <c r="K369">
        <v>0</v>
      </c>
      <c r="L369">
        <v>0</v>
      </c>
      <c r="N369" s="17" t="s">
        <v>557</v>
      </c>
    </row>
    <row r="370" spans="1:14">
      <c r="A370" s="14" t="s">
        <v>112</v>
      </c>
      <c r="B370" s="14" t="s">
        <v>121</v>
      </c>
      <c r="C370" s="19">
        <v>122933</v>
      </c>
      <c r="D370">
        <v>122933</v>
      </c>
      <c r="E370">
        <v>1</v>
      </c>
      <c r="F370">
        <v>17</v>
      </c>
      <c r="G370" s="14" t="s">
        <v>110</v>
      </c>
      <c r="H370" s="14" t="s">
        <v>118</v>
      </c>
      <c r="I370" s="14" t="s">
        <v>222</v>
      </c>
      <c r="K370">
        <v>0</v>
      </c>
      <c r="L370">
        <v>0</v>
      </c>
      <c r="N370" s="17" t="s">
        <v>557</v>
      </c>
    </row>
    <row r="371" spans="1:14">
      <c r="A371" s="14" t="s">
        <v>112</v>
      </c>
      <c r="B371" s="14" t="s">
        <v>113</v>
      </c>
      <c r="C371" s="19">
        <v>122934</v>
      </c>
      <c r="D371">
        <v>122934</v>
      </c>
      <c r="E371">
        <v>1</v>
      </c>
      <c r="F371">
        <v>17</v>
      </c>
      <c r="G371" s="14" t="s">
        <v>110</v>
      </c>
      <c r="H371" s="14" t="s">
        <v>118</v>
      </c>
      <c r="I371" s="14" t="s">
        <v>222</v>
      </c>
      <c r="K371">
        <v>0</v>
      </c>
      <c r="L371">
        <v>0</v>
      </c>
      <c r="N371" s="17" t="s">
        <v>557</v>
      </c>
    </row>
    <row r="372" spans="1:14">
      <c r="A372" s="14" t="s">
        <v>112</v>
      </c>
      <c r="B372" s="14" t="s">
        <v>109</v>
      </c>
      <c r="C372" s="19">
        <v>122935</v>
      </c>
      <c r="D372">
        <v>122935</v>
      </c>
      <c r="E372">
        <v>1</v>
      </c>
      <c r="F372">
        <v>17</v>
      </c>
      <c r="G372" s="14" t="s">
        <v>110</v>
      </c>
      <c r="H372" s="14" t="s">
        <v>118</v>
      </c>
      <c r="I372" s="14" t="s">
        <v>222</v>
      </c>
      <c r="K372">
        <v>0</v>
      </c>
      <c r="L372">
        <v>0</v>
      </c>
      <c r="N372" s="17" t="s">
        <v>557</v>
      </c>
    </row>
    <row r="373" spans="1:14">
      <c r="A373" s="14" t="s">
        <v>112</v>
      </c>
      <c r="B373" s="14" t="s">
        <v>113</v>
      </c>
      <c r="C373" s="21">
        <v>123233</v>
      </c>
      <c r="D373">
        <v>123233</v>
      </c>
      <c r="E373">
        <v>1</v>
      </c>
      <c r="F373">
        <v>17</v>
      </c>
      <c r="G373" s="14" t="s">
        <v>110</v>
      </c>
      <c r="H373" s="14" t="s">
        <v>157</v>
      </c>
      <c r="I373" s="14" t="s">
        <v>241</v>
      </c>
      <c r="K373">
        <v>0</v>
      </c>
      <c r="L373">
        <v>1</v>
      </c>
      <c r="N373" s="17" t="s">
        <v>556</v>
      </c>
    </row>
    <row r="374" spans="1:14">
      <c r="A374" s="14" t="s">
        <v>112</v>
      </c>
      <c r="B374" s="14" t="s">
        <v>113</v>
      </c>
      <c r="C374" s="21">
        <v>123242</v>
      </c>
      <c r="D374">
        <v>123242</v>
      </c>
      <c r="E374">
        <v>1</v>
      </c>
      <c r="F374">
        <v>17</v>
      </c>
      <c r="G374" s="14" t="s">
        <v>110</v>
      </c>
      <c r="H374" s="14" t="s">
        <v>118</v>
      </c>
      <c r="I374" s="14" t="s">
        <v>222</v>
      </c>
      <c r="K374">
        <v>0</v>
      </c>
      <c r="L374">
        <v>1</v>
      </c>
      <c r="N374" s="17" t="s">
        <v>556</v>
      </c>
    </row>
    <row r="375" spans="1:14">
      <c r="A375" s="14" t="s">
        <v>112</v>
      </c>
      <c r="B375" s="14" t="s">
        <v>160</v>
      </c>
      <c r="C375" s="21">
        <v>123243</v>
      </c>
      <c r="D375">
        <v>123243</v>
      </c>
      <c r="E375">
        <v>1</v>
      </c>
      <c r="F375">
        <v>17</v>
      </c>
      <c r="G375" s="14" t="s">
        <v>110</v>
      </c>
      <c r="H375" s="14" t="s">
        <v>161</v>
      </c>
      <c r="I375" s="14" t="s">
        <v>246</v>
      </c>
      <c r="K375">
        <v>0</v>
      </c>
      <c r="L375">
        <v>1</v>
      </c>
      <c r="N375" s="17" t="s">
        <v>556</v>
      </c>
    </row>
    <row r="376" spans="1:14">
      <c r="A376" s="14" t="s">
        <v>112</v>
      </c>
      <c r="B376" s="14" t="s">
        <v>114</v>
      </c>
      <c r="C376" s="21">
        <v>123244</v>
      </c>
      <c r="D376">
        <v>123244</v>
      </c>
      <c r="E376">
        <v>1</v>
      </c>
      <c r="F376">
        <v>17</v>
      </c>
      <c r="G376" s="14" t="s">
        <v>110</v>
      </c>
      <c r="H376" s="14" t="s">
        <v>111</v>
      </c>
      <c r="I376" s="14" t="s">
        <v>221</v>
      </c>
      <c r="K376">
        <v>0</v>
      </c>
      <c r="L376">
        <v>1</v>
      </c>
      <c r="N376" s="17" t="s">
        <v>556</v>
      </c>
    </row>
    <row r="377" spans="1:14">
      <c r="A377" s="14" t="s">
        <v>112</v>
      </c>
      <c r="B377" s="14" t="s">
        <v>114</v>
      </c>
      <c r="C377" s="21">
        <v>123245</v>
      </c>
      <c r="D377">
        <v>123245</v>
      </c>
      <c r="E377">
        <v>1</v>
      </c>
      <c r="F377">
        <v>17</v>
      </c>
      <c r="G377" s="14" t="s">
        <v>110</v>
      </c>
      <c r="H377" s="14" t="s">
        <v>142</v>
      </c>
      <c r="I377" s="14" t="s">
        <v>228</v>
      </c>
      <c r="K377">
        <v>0</v>
      </c>
      <c r="L377">
        <v>1</v>
      </c>
      <c r="N377" s="17" t="s">
        <v>556</v>
      </c>
    </row>
    <row r="378" spans="1:14">
      <c r="A378" s="14" t="s">
        <v>112</v>
      </c>
      <c r="B378" s="14" t="s">
        <v>114</v>
      </c>
      <c r="C378">
        <v>123621</v>
      </c>
      <c r="D378">
        <v>123621</v>
      </c>
      <c r="E378">
        <v>1</v>
      </c>
      <c r="F378">
        <v>17</v>
      </c>
      <c r="G378" s="14" t="s">
        <v>110</v>
      </c>
      <c r="H378" s="14" t="s">
        <v>142</v>
      </c>
      <c r="I378" s="14" t="s">
        <v>228</v>
      </c>
      <c r="K378">
        <v>1</v>
      </c>
      <c r="L378">
        <v>1</v>
      </c>
      <c r="N378" s="17" t="s">
        <v>556</v>
      </c>
    </row>
    <row r="379" spans="1:14">
      <c r="A379" s="14"/>
      <c r="B379" s="14"/>
      <c r="G379" s="14"/>
      <c r="H379" s="14"/>
      <c r="I379" s="14"/>
    </row>
    <row r="380" spans="1:14" ht="21">
      <c r="A380" s="54" t="s">
        <v>781</v>
      </c>
      <c r="B380" s="14"/>
      <c r="G380" s="14"/>
      <c r="H380" s="14"/>
      <c r="I380" s="14"/>
    </row>
    <row r="381" spans="1:14">
      <c r="A381" s="14"/>
      <c r="B381" s="14"/>
      <c r="G381" s="14"/>
      <c r="H381" s="14"/>
      <c r="I381" s="14"/>
    </row>
    <row r="382" spans="1:14">
      <c r="A382" s="14" t="s">
        <v>165</v>
      </c>
      <c r="B382" s="14" t="s">
        <v>154</v>
      </c>
      <c r="C382">
        <v>992</v>
      </c>
      <c r="D382">
        <v>992</v>
      </c>
      <c r="E382">
        <v>1</v>
      </c>
      <c r="F382">
        <v>76</v>
      </c>
      <c r="G382" s="14" t="s">
        <v>151</v>
      </c>
      <c r="H382" s="14" t="s">
        <v>486</v>
      </c>
      <c r="I382" s="14" t="s">
        <v>417</v>
      </c>
    </row>
    <row r="383" spans="1:14">
      <c r="A383" s="14" t="s">
        <v>165</v>
      </c>
      <c r="B383" s="14" t="s">
        <v>150</v>
      </c>
      <c r="C383">
        <v>14359</v>
      </c>
      <c r="D383">
        <v>14359</v>
      </c>
      <c r="E383">
        <v>1</v>
      </c>
      <c r="F383">
        <v>85</v>
      </c>
      <c r="G383" s="14" t="s">
        <v>151</v>
      </c>
      <c r="H383" s="14" t="s">
        <v>435</v>
      </c>
      <c r="I383" s="14" t="s">
        <v>284</v>
      </c>
    </row>
    <row r="384" spans="1:14">
      <c r="A384" s="14" t="s">
        <v>165</v>
      </c>
      <c r="B384" s="14" t="s">
        <v>154</v>
      </c>
      <c r="C384">
        <v>15316</v>
      </c>
      <c r="D384">
        <v>15316</v>
      </c>
      <c r="E384">
        <v>1</v>
      </c>
      <c r="F384">
        <v>85</v>
      </c>
      <c r="G384" s="14" t="s">
        <v>158</v>
      </c>
      <c r="H384" s="14" t="s">
        <v>471</v>
      </c>
      <c r="I384" s="14" t="s">
        <v>375</v>
      </c>
    </row>
    <row r="385" spans="1:9">
      <c r="A385" s="14" t="s">
        <v>165</v>
      </c>
      <c r="B385" s="14" t="s">
        <v>150</v>
      </c>
      <c r="C385">
        <v>15325</v>
      </c>
      <c r="D385">
        <v>15325</v>
      </c>
      <c r="E385">
        <v>1</v>
      </c>
      <c r="F385">
        <v>80</v>
      </c>
      <c r="G385" s="14" t="s">
        <v>158</v>
      </c>
      <c r="H385" s="14" t="s">
        <v>468</v>
      </c>
      <c r="I385" s="14" t="s">
        <v>375</v>
      </c>
    </row>
    <row r="386" spans="1:9">
      <c r="A386" s="14" t="s">
        <v>165</v>
      </c>
      <c r="B386" s="14" t="s">
        <v>154</v>
      </c>
      <c r="C386">
        <v>15365</v>
      </c>
      <c r="D386">
        <v>15365</v>
      </c>
      <c r="E386">
        <v>1</v>
      </c>
      <c r="F386">
        <v>80</v>
      </c>
      <c r="G386" s="14" t="s">
        <v>158</v>
      </c>
      <c r="H386" s="14" t="s">
        <v>468</v>
      </c>
      <c r="I386" s="14" t="s">
        <v>375</v>
      </c>
    </row>
    <row r="387" spans="1:9">
      <c r="A387" s="14" t="s">
        <v>165</v>
      </c>
      <c r="B387" s="14" t="s">
        <v>150</v>
      </c>
      <c r="C387">
        <v>18679</v>
      </c>
      <c r="D387">
        <v>18678</v>
      </c>
      <c r="E387">
        <v>0</v>
      </c>
      <c r="F387">
        <v>80</v>
      </c>
      <c r="G387" s="14" t="s">
        <v>168</v>
      </c>
      <c r="H387" s="14" t="s">
        <v>445</v>
      </c>
      <c r="I387" s="14" t="s">
        <v>283</v>
      </c>
    </row>
    <row r="388" spans="1:9">
      <c r="A388" s="14" t="s">
        <v>165</v>
      </c>
      <c r="B388" s="14" t="s">
        <v>154</v>
      </c>
      <c r="C388">
        <v>20488</v>
      </c>
      <c r="D388">
        <v>20488</v>
      </c>
      <c r="E388">
        <v>1</v>
      </c>
      <c r="F388">
        <v>72</v>
      </c>
      <c r="G388" s="14" t="s">
        <v>158</v>
      </c>
      <c r="H388" s="14" t="s">
        <v>482</v>
      </c>
      <c r="I388" s="14" t="s">
        <v>417</v>
      </c>
    </row>
    <row r="389" spans="1:9">
      <c r="A389" s="14" t="s">
        <v>165</v>
      </c>
      <c r="B389" s="14" t="s">
        <v>154</v>
      </c>
      <c r="C389">
        <v>25621</v>
      </c>
      <c r="D389">
        <v>25621</v>
      </c>
      <c r="E389">
        <v>1</v>
      </c>
      <c r="F389">
        <v>82</v>
      </c>
      <c r="G389" s="14" t="s">
        <v>158</v>
      </c>
      <c r="H389" s="14" t="s">
        <v>334</v>
      </c>
      <c r="I389" s="14" t="s">
        <v>231</v>
      </c>
    </row>
    <row r="390" spans="1:9">
      <c r="A390" s="14" t="s">
        <v>165</v>
      </c>
      <c r="B390" s="14" t="s">
        <v>154</v>
      </c>
      <c r="C390">
        <v>25692</v>
      </c>
      <c r="D390">
        <v>25692</v>
      </c>
      <c r="E390">
        <v>1</v>
      </c>
      <c r="F390">
        <v>86</v>
      </c>
      <c r="G390" s="14" t="s">
        <v>151</v>
      </c>
      <c r="H390" s="14" t="s">
        <v>388</v>
      </c>
      <c r="I390" s="14" t="s">
        <v>245</v>
      </c>
    </row>
    <row r="391" spans="1:9">
      <c r="A391" s="14" t="s">
        <v>165</v>
      </c>
      <c r="B391" s="14" t="s">
        <v>163</v>
      </c>
      <c r="C391">
        <v>25693</v>
      </c>
      <c r="D391">
        <v>25693</v>
      </c>
      <c r="E391">
        <v>1</v>
      </c>
      <c r="F391">
        <v>86</v>
      </c>
      <c r="G391" s="14" t="s">
        <v>151</v>
      </c>
      <c r="H391" s="14" t="s">
        <v>356</v>
      </c>
      <c r="I391" s="14" t="s">
        <v>237</v>
      </c>
    </row>
    <row r="392" spans="1:9">
      <c r="A392" s="14" t="s">
        <v>165</v>
      </c>
      <c r="B392" s="14" t="s">
        <v>163</v>
      </c>
      <c r="C392">
        <v>25695</v>
      </c>
      <c r="D392">
        <v>25695</v>
      </c>
      <c r="E392">
        <v>1</v>
      </c>
      <c r="F392">
        <v>88</v>
      </c>
      <c r="G392" s="14" t="s">
        <v>158</v>
      </c>
      <c r="H392" s="14" t="s">
        <v>346</v>
      </c>
      <c r="I392" s="14" t="s">
        <v>231</v>
      </c>
    </row>
    <row r="393" spans="1:9">
      <c r="A393" s="14" t="s">
        <v>165</v>
      </c>
      <c r="B393" s="14" t="s">
        <v>154</v>
      </c>
      <c r="C393">
        <v>25769</v>
      </c>
      <c r="D393">
        <v>25769</v>
      </c>
      <c r="E393">
        <v>1</v>
      </c>
      <c r="F393">
        <v>193</v>
      </c>
      <c r="G393" s="14" t="s">
        <v>158</v>
      </c>
      <c r="H393" s="14" t="s">
        <v>522</v>
      </c>
      <c r="I393" s="14" t="s">
        <v>283</v>
      </c>
    </row>
    <row r="394" spans="1:9">
      <c r="A394" s="14" t="s">
        <v>165</v>
      </c>
      <c r="B394" s="14" t="s">
        <v>150</v>
      </c>
      <c r="C394">
        <v>25771</v>
      </c>
      <c r="D394">
        <v>25771</v>
      </c>
      <c r="E394">
        <v>1</v>
      </c>
      <c r="F394">
        <v>193</v>
      </c>
      <c r="G394" s="14" t="s">
        <v>158</v>
      </c>
      <c r="H394" s="14" t="s">
        <v>471</v>
      </c>
      <c r="I394" s="14" t="s">
        <v>245</v>
      </c>
    </row>
    <row r="395" spans="1:9">
      <c r="A395" s="14" t="s">
        <v>165</v>
      </c>
      <c r="B395" s="14" t="s">
        <v>164</v>
      </c>
      <c r="C395">
        <v>25776</v>
      </c>
      <c r="D395">
        <v>25776</v>
      </c>
      <c r="E395">
        <v>1</v>
      </c>
      <c r="F395">
        <v>194</v>
      </c>
      <c r="G395" s="14" t="s">
        <v>158</v>
      </c>
      <c r="H395" s="14" t="s">
        <v>459</v>
      </c>
      <c r="I395" s="14" t="s">
        <v>237</v>
      </c>
    </row>
    <row r="396" spans="1:9">
      <c r="A396" s="14" t="s">
        <v>165</v>
      </c>
      <c r="B396" s="14" t="s">
        <v>150</v>
      </c>
      <c r="C396">
        <v>25793</v>
      </c>
      <c r="D396">
        <v>25793</v>
      </c>
      <c r="E396">
        <v>1</v>
      </c>
      <c r="F396">
        <v>176</v>
      </c>
      <c r="G396" s="14" t="s">
        <v>158</v>
      </c>
      <c r="H396" s="14" t="s">
        <v>517</v>
      </c>
      <c r="I396" s="14" t="s">
        <v>283</v>
      </c>
    </row>
    <row r="397" spans="1:9">
      <c r="A397" s="14" t="s">
        <v>165</v>
      </c>
      <c r="B397" s="14" t="s">
        <v>150</v>
      </c>
      <c r="C397">
        <v>25799</v>
      </c>
      <c r="D397">
        <v>25799</v>
      </c>
      <c r="E397">
        <v>1</v>
      </c>
      <c r="F397">
        <v>170</v>
      </c>
      <c r="G397" s="14" t="s">
        <v>158</v>
      </c>
      <c r="H397" s="14" t="s">
        <v>484</v>
      </c>
      <c r="I397" s="14" t="s">
        <v>338</v>
      </c>
    </row>
    <row r="398" spans="1:9">
      <c r="A398" s="14" t="s">
        <v>165</v>
      </c>
      <c r="B398" s="14" t="s">
        <v>154</v>
      </c>
      <c r="C398">
        <v>25809</v>
      </c>
      <c r="D398">
        <v>25809</v>
      </c>
      <c r="E398">
        <v>1</v>
      </c>
      <c r="F398">
        <v>163</v>
      </c>
      <c r="G398" s="14" t="s">
        <v>151</v>
      </c>
      <c r="H398" s="14" t="s">
        <v>301</v>
      </c>
      <c r="I398" s="14" t="s">
        <v>302</v>
      </c>
    </row>
    <row r="399" spans="1:9">
      <c r="A399" s="14" t="s">
        <v>165</v>
      </c>
      <c r="B399" s="14" t="s">
        <v>163</v>
      </c>
      <c r="C399">
        <v>25839</v>
      </c>
      <c r="D399">
        <v>25839</v>
      </c>
      <c r="E399">
        <v>1</v>
      </c>
      <c r="F399">
        <v>116</v>
      </c>
      <c r="G399" s="14" t="s">
        <v>158</v>
      </c>
      <c r="H399" s="14" t="s">
        <v>464</v>
      </c>
      <c r="I399" s="14" t="s">
        <v>284</v>
      </c>
    </row>
    <row r="400" spans="1:9">
      <c r="A400" s="14" t="s">
        <v>165</v>
      </c>
      <c r="B400" s="14" t="s">
        <v>154</v>
      </c>
      <c r="C400">
        <v>26123</v>
      </c>
      <c r="D400">
        <v>26123</v>
      </c>
      <c r="E400">
        <v>1</v>
      </c>
      <c r="F400">
        <v>65</v>
      </c>
      <c r="G400" s="14" t="s">
        <v>158</v>
      </c>
      <c r="H400" s="14" t="s">
        <v>428</v>
      </c>
      <c r="I400" s="14" t="s">
        <v>283</v>
      </c>
    </row>
    <row r="401" spans="1:9">
      <c r="A401" s="14" t="s">
        <v>165</v>
      </c>
      <c r="B401" s="14" t="s">
        <v>154</v>
      </c>
      <c r="C401">
        <v>27978</v>
      </c>
      <c r="D401">
        <v>27978</v>
      </c>
      <c r="E401">
        <v>1</v>
      </c>
      <c r="F401">
        <v>72</v>
      </c>
      <c r="G401" s="14" t="s">
        <v>158</v>
      </c>
      <c r="H401" s="14" t="s">
        <v>482</v>
      </c>
      <c r="I401" s="14" t="s">
        <v>417</v>
      </c>
    </row>
    <row r="402" spans="1:9">
      <c r="A402" s="14" t="s">
        <v>165</v>
      </c>
      <c r="B402" s="14" t="s">
        <v>154</v>
      </c>
      <c r="C402">
        <v>28309</v>
      </c>
      <c r="D402">
        <v>28308</v>
      </c>
      <c r="E402">
        <v>0</v>
      </c>
      <c r="F402">
        <v>56</v>
      </c>
      <c r="G402" s="14" t="s">
        <v>168</v>
      </c>
      <c r="H402" s="14" t="s">
        <v>385</v>
      </c>
      <c r="I402" s="14" t="s">
        <v>284</v>
      </c>
    </row>
    <row r="403" spans="1:9">
      <c r="A403" s="14" t="s">
        <v>165</v>
      </c>
      <c r="B403" s="14" t="s">
        <v>164</v>
      </c>
      <c r="C403">
        <v>28501</v>
      </c>
      <c r="D403">
        <v>28501</v>
      </c>
      <c r="E403">
        <v>1</v>
      </c>
      <c r="F403">
        <v>63</v>
      </c>
      <c r="G403" s="14" t="s">
        <v>151</v>
      </c>
      <c r="H403" s="14" t="s">
        <v>255</v>
      </c>
      <c r="I403" s="14" t="s">
        <v>244</v>
      </c>
    </row>
    <row r="404" spans="1:9">
      <c r="A404" s="14" t="s">
        <v>165</v>
      </c>
      <c r="B404" s="14" t="s">
        <v>164</v>
      </c>
      <c r="C404">
        <v>29130</v>
      </c>
      <c r="D404">
        <v>29130</v>
      </c>
      <c r="E404">
        <v>1</v>
      </c>
      <c r="F404">
        <v>68</v>
      </c>
      <c r="G404" s="14" t="s">
        <v>158</v>
      </c>
      <c r="H404" s="14" t="s">
        <v>479</v>
      </c>
      <c r="I404" s="14" t="s">
        <v>417</v>
      </c>
    </row>
    <row r="405" spans="1:9">
      <c r="A405" s="14" t="s">
        <v>165</v>
      </c>
      <c r="B405" s="14" t="s">
        <v>154</v>
      </c>
      <c r="C405">
        <v>30624</v>
      </c>
      <c r="D405">
        <v>30624</v>
      </c>
      <c r="E405">
        <v>1</v>
      </c>
      <c r="F405">
        <v>63</v>
      </c>
      <c r="G405" s="14" t="s">
        <v>151</v>
      </c>
      <c r="H405" s="14" t="s">
        <v>425</v>
      </c>
      <c r="I405" s="14" t="s">
        <v>283</v>
      </c>
    </row>
    <row r="406" spans="1:9">
      <c r="A406" s="14" t="s">
        <v>165</v>
      </c>
      <c r="B406" s="14" t="s">
        <v>154</v>
      </c>
      <c r="C406">
        <v>35922</v>
      </c>
      <c r="D406">
        <v>35922</v>
      </c>
      <c r="E406">
        <v>1</v>
      </c>
      <c r="F406">
        <v>66</v>
      </c>
      <c r="G406" s="14" t="s">
        <v>151</v>
      </c>
      <c r="H406" s="14" t="s">
        <v>448</v>
      </c>
      <c r="I406" s="14" t="s">
        <v>375</v>
      </c>
    </row>
    <row r="407" spans="1:9">
      <c r="A407" s="14" t="s">
        <v>165</v>
      </c>
      <c r="B407" s="14" t="s">
        <v>163</v>
      </c>
      <c r="C407">
        <v>37382</v>
      </c>
      <c r="D407">
        <v>37382</v>
      </c>
      <c r="E407">
        <v>1</v>
      </c>
      <c r="F407">
        <v>80</v>
      </c>
      <c r="G407" s="14" t="s">
        <v>151</v>
      </c>
      <c r="H407" s="14" t="s">
        <v>263</v>
      </c>
      <c r="I407" s="14" t="s">
        <v>242</v>
      </c>
    </row>
    <row r="408" spans="1:9">
      <c r="A408" s="14" t="s">
        <v>165</v>
      </c>
      <c r="B408" s="14" t="s">
        <v>164</v>
      </c>
      <c r="C408">
        <v>41442</v>
      </c>
      <c r="D408">
        <v>41442</v>
      </c>
      <c r="E408">
        <v>1</v>
      </c>
      <c r="F408">
        <v>65</v>
      </c>
      <c r="G408" s="14" t="s">
        <v>151</v>
      </c>
      <c r="H408" s="14" t="s">
        <v>474</v>
      </c>
      <c r="I408" s="14" t="s">
        <v>417</v>
      </c>
    </row>
    <row r="409" spans="1:9">
      <c r="A409" s="14" t="s">
        <v>165</v>
      </c>
      <c r="B409" s="14" t="s">
        <v>154</v>
      </c>
      <c r="C409">
        <v>41462</v>
      </c>
      <c r="D409">
        <v>41462</v>
      </c>
      <c r="E409">
        <v>1</v>
      </c>
      <c r="F409">
        <v>66</v>
      </c>
      <c r="G409" s="14" t="s">
        <v>151</v>
      </c>
      <c r="H409" s="14" t="s">
        <v>477</v>
      </c>
      <c r="I409" s="14" t="s">
        <v>417</v>
      </c>
    </row>
    <row r="410" spans="1:9">
      <c r="A410" s="14" t="s">
        <v>165</v>
      </c>
      <c r="B410" s="14" t="s">
        <v>154</v>
      </c>
      <c r="C410">
        <v>44863</v>
      </c>
      <c r="D410">
        <v>44863</v>
      </c>
      <c r="E410">
        <v>1</v>
      </c>
      <c r="F410">
        <v>54</v>
      </c>
      <c r="G410" s="14" t="s">
        <v>151</v>
      </c>
      <c r="H410" s="14" t="s">
        <v>460</v>
      </c>
      <c r="I410" s="14" t="s">
        <v>417</v>
      </c>
    </row>
    <row r="411" spans="1:9">
      <c r="A411" s="14" t="s">
        <v>165</v>
      </c>
      <c r="B411" s="14" t="s">
        <v>163</v>
      </c>
      <c r="C411">
        <v>50171</v>
      </c>
      <c r="D411">
        <v>50171</v>
      </c>
      <c r="E411">
        <v>1</v>
      </c>
      <c r="F411">
        <v>57</v>
      </c>
      <c r="G411" s="14" t="s">
        <v>151</v>
      </c>
      <c r="H411" s="14" t="s">
        <v>463</v>
      </c>
      <c r="I411" s="14" t="s">
        <v>417</v>
      </c>
    </row>
    <row r="412" spans="1:9">
      <c r="A412" s="14" t="s">
        <v>165</v>
      </c>
      <c r="B412" s="14" t="s">
        <v>150</v>
      </c>
      <c r="C412">
        <v>50172</v>
      </c>
      <c r="D412">
        <v>50172</v>
      </c>
      <c r="E412">
        <v>1</v>
      </c>
      <c r="F412">
        <v>57</v>
      </c>
      <c r="G412" s="14" t="s">
        <v>151</v>
      </c>
      <c r="H412" s="14" t="s">
        <v>413</v>
      </c>
      <c r="I412" s="14" t="s">
        <v>283</v>
      </c>
    </row>
    <row r="413" spans="1:9">
      <c r="A413" s="14" t="s">
        <v>165</v>
      </c>
      <c r="C413">
        <v>50277</v>
      </c>
      <c r="D413">
        <v>50277</v>
      </c>
      <c r="E413">
        <v>1</v>
      </c>
      <c r="F413">
        <v>49</v>
      </c>
      <c r="G413" s="14" t="s">
        <v>166</v>
      </c>
      <c r="H413" s="14" t="s">
        <v>337</v>
      </c>
      <c r="I413" s="14" t="s">
        <v>338</v>
      </c>
    </row>
    <row r="414" spans="1:9">
      <c r="A414" s="14" t="s">
        <v>165</v>
      </c>
      <c r="B414" s="14" t="s">
        <v>154</v>
      </c>
      <c r="C414">
        <v>51625</v>
      </c>
      <c r="D414">
        <v>51625</v>
      </c>
      <c r="E414">
        <v>1</v>
      </c>
      <c r="F414">
        <v>64</v>
      </c>
      <c r="G414" s="14" t="s">
        <v>158</v>
      </c>
      <c r="H414" s="14" t="s">
        <v>426</v>
      </c>
      <c r="I414" s="14" t="s">
        <v>283</v>
      </c>
    </row>
    <row r="415" spans="1:9">
      <c r="A415" s="14" t="s">
        <v>165</v>
      </c>
      <c r="B415" s="14" t="s">
        <v>150</v>
      </c>
      <c r="C415">
        <v>61290</v>
      </c>
      <c r="D415">
        <v>61290</v>
      </c>
      <c r="E415">
        <v>1</v>
      </c>
      <c r="F415">
        <v>69</v>
      </c>
      <c r="G415" s="14" t="s">
        <v>158</v>
      </c>
      <c r="H415" s="14" t="s">
        <v>481</v>
      </c>
      <c r="I415" s="14" t="s">
        <v>417</v>
      </c>
    </row>
    <row r="416" spans="1:9">
      <c r="A416" s="14" t="s">
        <v>165</v>
      </c>
      <c r="B416" s="14" t="s">
        <v>150</v>
      </c>
      <c r="C416">
        <v>61342</v>
      </c>
      <c r="D416">
        <v>61341</v>
      </c>
      <c r="E416">
        <v>0</v>
      </c>
      <c r="F416">
        <v>58</v>
      </c>
      <c r="G416" s="14" t="s">
        <v>168</v>
      </c>
      <c r="H416" s="14" t="s">
        <v>464</v>
      </c>
      <c r="I416" s="14" t="s">
        <v>417</v>
      </c>
    </row>
    <row r="417" spans="1:9">
      <c r="A417" s="14" t="s">
        <v>165</v>
      </c>
      <c r="B417" s="14" t="s">
        <v>150</v>
      </c>
      <c r="C417">
        <v>64817</v>
      </c>
      <c r="D417">
        <v>64817</v>
      </c>
      <c r="E417">
        <v>1</v>
      </c>
      <c r="F417">
        <v>70</v>
      </c>
      <c r="G417" s="14" t="s">
        <v>151</v>
      </c>
      <c r="H417" s="14" t="s">
        <v>435</v>
      </c>
      <c r="I417" s="14" t="s">
        <v>283</v>
      </c>
    </row>
    <row r="418" spans="1:9">
      <c r="A418" s="14" t="s">
        <v>165</v>
      </c>
      <c r="B418" s="14" t="s">
        <v>154</v>
      </c>
      <c r="C418">
        <v>69047</v>
      </c>
      <c r="D418">
        <v>69047</v>
      </c>
      <c r="E418">
        <v>1</v>
      </c>
      <c r="F418">
        <v>60</v>
      </c>
      <c r="G418" s="14" t="s">
        <v>158</v>
      </c>
      <c r="H418" s="14" t="s">
        <v>440</v>
      </c>
      <c r="I418" s="14" t="s">
        <v>375</v>
      </c>
    </row>
    <row r="419" spans="1:9">
      <c r="A419" s="14" t="s">
        <v>165</v>
      </c>
      <c r="B419" s="14" t="s">
        <v>150</v>
      </c>
      <c r="C419">
        <v>69079</v>
      </c>
      <c r="D419">
        <v>69079</v>
      </c>
      <c r="E419">
        <v>1</v>
      </c>
      <c r="F419">
        <v>63</v>
      </c>
      <c r="G419" s="14" t="s">
        <v>158</v>
      </c>
      <c r="H419" s="14" t="s">
        <v>445</v>
      </c>
      <c r="I419" s="14" t="s">
        <v>375</v>
      </c>
    </row>
    <row r="420" spans="1:9">
      <c r="A420" s="14" t="s">
        <v>165</v>
      </c>
      <c r="C420">
        <v>71274</v>
      </c>
      <c r="D420">
        <v>71274</v>
      </c>
      <c r="E420">
        <v>1</v>
      </c>
      <c r="F420">
        <v>71</v>
      </c>
      <c r="G420" s="14" t="s">
        <v>166</v>
      </c>
      <c r="H420" s="14" t="s">
        <v>376</v>
      </c>
      <c r="I420" s="14" t="s">
        <v>243</v>
      </c>
    </row>
    <row r="421" spans="1:9">
      <c r="A421" s="14" t="s">
        <v>165</v>
      </c>
      <c r="B421" s="14" t="s">
        <v>150</v>
      </c>
      <c r="C421">
        <v>78408</v>
      </c>
      <c r="D421">
        <v>78408</v>
      </c>
      <c r="E421">
        <v>1</v>
      </c>
      <c r="F421">
        <v>83</v>
      </c>
      <c r="G421" s="14" t="s">
        <v>158</v>
      </c>
      <c r="H421" s="14" t="s">
        <v>470</v>
      </c>
      <c r="I421" s="14" t="s">
        <v>375</v>
      </c>
    </row>
    <row r="422" spans="1:9">
      <c r="A422" s="14" t="s">
        <v>165</v>
      </c>
      <c r="B422" s="14" t="s">
        <v>154</v>
      </c>
      <c r="C422">
        <v>80463</v>
      </c>
      <c r="D422">
        <v>80463</v>
      </c>
      <c r="E422">
        <v>1</v>
      </c>
      <c r="F422">
        <v>69</v>
      </c>
      <c r="G422" s="14" t="s">
        <v>151</v>
      </c>
      <c r="H422" s="14" t="s">
        <v>434</v>
      </c>
      <c r="I422" s="14" t="s">
        <v>283</v>
      </c>
    </row>
    <row r="423" spans="1:9">
      <c r="A423" s="14" t="s">
        <v>165</v>
      </c>
      <c r="B423" s="14" t="s">
        <v>150</v>
      </c>
      <c r="C423">
        <v>80738</v>
      </c>
      <c r="D423">
        <v>80738</v>
      </c>
      <c r="E423">
        <v>1</v>
      </c>
      <c r="F423">
        <v>93</v>
      </c>
      <c r="G423" s="14" t="s">
        <v>158</v>
      </c>
      <c r="H423" s="14" t="s">
        <v>462</v>
      </c>
      <c r="I423" s="14" t="s">
        <v>283</v>
      </c>
    </row>
    <row r="424" spans="1:9">
      <c r="A424" s="14" t="s">
        <v>165</v>
      </c>
      <c r="B424" s="14" t="s">
        <v>163</v>
      </c>
      <c r="C424">
        <v>83479</v>
      </c>
      <c r="D424">
        <v>83479</v>
      </c>
      <c r="E424">
        <v>1</v>
      </c>
      <c r="F424">
        <v>78</v>
      </c>
      <c r="G424" s="14" t="s">
        <v>151</v>
      </c>
      <c r="H424" s="14" t="s">
        <v>444</v>
      </c>
      <c r="I424" s="14" t="s">
        <v>283</v>
      </c>
    </row>
    <row r="425" spans="1:9">
      <c r="A425" s="14" t="s">
        <v>165</v>
      </c>
      <c r="B425" s="14" t="s">
        <v>173</v>
      </c>
      <c r="C425">
        <v>83839</v>
      </c>
      <c r="D425">
        <v>83838</v>
      </c>
      <c r="E425">
        <v>0</v>
      </c>
      <c r="F425">
        <v>88</v>
      </c>
      <c r="G425" s="14" t="s">
        <v>133</v>
      </c>
      <c r="H425" s="14" t="s">
        <v>394</v>
      </c>
      <c r="I425" s="14" t="s">
        <v>245</v>
      </c>
    </row>
    <row r="426" spans="1:9">
      <c r="A426" s="14" t="s">
        <v>165</v>
      </c>
      <c r="B426" s="14" t="s">
        <v>164</v>
      </c>
      <c r="C426">
        <v>111190</v>
      </c>
      <c r="D426">
        <v>111190</v>
      </c>
      <c r="E426">
        <v>1</v>
      </c>
      <c r="F426">
        <v>70</v>
      </c>
      <c r="G426" s="14" t="s">
        <v>151</v>
      </c>
      <c r="H426" s="14" t="s">
        <v>481</v>
      </c>
      <c r="I426" s="14" t="s">
        <v>417</v>
      </c>
    </row>
    <row r="427" spans="1:9">
      <c r="A427" s="14" t="s">
        <v>165</v>
      </c>
      <c r="B427" s="14" t="s">
        <v>164</v>
      </c>
      <c r="C427">
        <v>113005</v>
      </c>
      <c r="D427">
        <v>113005</v>
      </c>
      <c r="E427">
        <v>1</v>
      </c>
      <c r="F427">
        <v>70</v>
      </c>
      <c r="G427" s="14" t="s">
        <v>158</v>
      </c>
      <c r="H427" s="14" t="s">
        <v>459</v>
      </c>
      <c r="I427" s="14" t="s">
        <v>375</v>
      </c>
    </row>
    <row r="428" spans="1:9">
      <c r="A428" s="14" t="s">
        <v>165</v>
      </c>
      <c r="B428" s="14" t="s">
        <v>164</v>
      </c>
      <c r="C428">
        <v>116221</v>
      </c>
      <c r="D428">
        <v>116221</v>
      </c>
      <c r="E428">
        <v>1</v>
      </c>
      <c r="F428">
        <v>56</v>
      </c>
      <c r="G428" s="14" t="s">
        <v>151</v>
      </c>
      <c r="H428" s="14" t="s">
        <v>462</v>
      </c>
      <c r="I428" s="14" t="s">
        <v>417</v>
      </c>
    </row>
    <row r="429" spans="1:9">
      <c r="A429" s="14" t="s">
        <v>165</v>
      </c>
      <c r="B429" s="14" t="s">
        <v>154</v>
      </c>
      <c r="C429">
        <v>117338</v>
      </c>
      <c r="D429">
        <v>117338</v>
      </c>
      <c r="E429">
        <v>1</v>
      </c>
      <c r="F429">
        <v>69</v>
      </c>
      <c r="G429" s="14" t="s">
        <v>158</v>
      </c>
      <c r="H429" s="14" t="s">
        <v>434</v>
      </c>
      <c r="I429" s="14" t="s">
        <v>283</v>
      </c>
    </row>
    <row r="430" spans="1:9">
      <c r="A430" s="14" t="s">
        <v>165</v>
      </c>
      <c r="B430" s="14" t="s">
        <v>163</v>
      </c>
      <c r="C430">
        <v>117421</v>
      </c>
      <c r="D430">
        <v>117421</v>
      </c>
      <c r="E430">
        <v>1</v>
      </c>
      <c r="F430">
        <v>69</v>
      </c>
      <c r="G430" s="14" t="s">
        <v>158</v>
      </c>
      <c r="H430" s="14" t="s">
        <v>481</v>
      </c>
      <c r="I430" s="14" t="s">
        <v>417</v>
      </c>
    </row>
    <row r="431" spans="1:9">
      <c r="A431" s="14" t="s">
        <v>165</v>
      </c>
      <c r="B431" s="14" t="s">
        <v>163</v>
      </c>
      <c r="C431">
        <v>119804</v>
      </c>
      <c r="D431">
        <v>119804</v>
      </c>
      <c r="E431">
        <v>1</v>
      </c>
      <c r="F431">
        <v>68</v>
      </c>
      <c r="G431" s="14" t="s">
        <v>158</v>
      </c>
      <c r="H431" s="14" t="s">
        <v>431</v>
      </c>
      <c r="I431" s="14" t="s">
        <v>283</v>
      </c>
    </row>
    <row r="432" spans="1:9">
      <c r="A432" s="14" t="s">
        <v>165</v>
      </c>
      <c r="B432" s="14" t="s">
        <v>154</v>
      </c>
      <c r="C432">
        <v>126786</v>
      </c>
      <c r="D432">
        <v>126786</v>
      </c>
      <c r="E432">
        <v>1</v>
      </c>
      <c r="F432">
        <v>63</v>
      </c>
      <c r="G432" s="14" t="s">
        <v>158</v>
      </c>
      <c r="H432" s="14" t="s">
        <v>470</v>
      </c>
      <c r="I432" s="14" t="s">
        <v>417</v>
      </c>
    </row>
    <row r="433" spans="1:9">
      <c r="A433" s="14" t="s">
        <v>149</v>
      </c>
      <c r="B433" s="14" t="s">
        <v>163</v>
      </c>
      <c r="C433">
        <v>734</v>
      </c>
      <c r="D433">
        <v>734</v>
      </c>
      <c r="E433">
        <v>1</v>
      </c>
      <c r="F433">
        <v>127</v>
      </c>
      <c r="G433" s="14" t="s">
        <v>151</v>
      </c>
      <c r="H433" s="14" t="s">
        <v>508</v>
      </c>
      <c r="I433" s="14" t="s">
        <v>375</v>
      </c>
    </row>
    <row r="434" spans="1:9">
      <c r="A434" s="14" t="s">
        <v>149</v>
      </c>
      <c r="B434" s="14" t="s">
        <v>154</v>
      </c>
      <c r="C434">
        <v>755</v>
      </c>
      <c r="D434">
        <v>755</v>
      </c>
      <c r="E434">
        <v>1</v>
      </c>
      <c r="F434">
        <v>130</v>
      </c>
      <c r="G434" s="14" t="s">
        <v>158</v>
      </c>
      <c r="H434" s="14" t="s">
        <v>490</v>
      </c>
      <c r="I434" s="14" t="s">
        <v>283</v>
      </c>
    </row>
    <row r="435" spans="1:9">
      <c r="A435" s="14" t="s">
        <v>149</v>
      </c>
      <c r="B435" s="14" t="s">
        <v>154</v>
      </c>
      <c r="C435">
        <v>801</v>
      </c>
      <c r="D435">
        <v>801</v>
      </c>
      <c r="E435">
        <v>1</v>
      </c>
      <c r="F435">
        <v>106</v>
      </c>
      <c r="G435" s="14" t="s">
        <v>151</v>
      </c>
      <c r="H435" s="14" t="s">
        <v>490</v>
      </c>
      <c r="I435" s="14" t="s">
        <v>375</v>
      </c>
    </row>
    <row r="436" spans="1:9">
      <c r="A436" s="14" t="s">
        <v>149</v>
      </c>
      <c r="B436" s="14" t="s">
        <v>150</v>
      </c>
      <c r="C436">
        <v>827</v>
      </c>
      <c r="D436">
        <v>827</v>
      </c>
      <c r="E436">
        <v>1</v>
      </c>
      <c r="F436">
        <v>112</v>
      </c>
      <c r="G436" s="14" t="s">
        <v>151</v>
      </c>
      <c r="H436" s="14" t="s">
        <v>462</v>
      </c>
      <c r="I436" s="14" t="s">
        <v>284</v>
      </c>
    </row>
    <row r="437" spans="1:9">
      <c r="A437" s="14" t="s">
        <v>149</v>
      </c>
      <c r="B437" s="14" t="s">
        <v>150</v>
      </c>
      <c r="C437">
        <v>840</v>
      </c>
      <c r="D437">
        <v>840</v>
      </c>
      <c r="E437">
        <v>1</v>
      </c>
      <c r="F437">
        <v>111</v>
      </c>
      <c r="G437" s="14" t="s">
        <v>158</v>
      </c>
      <c r="H437" s="14" t="s">
        <v>462</v>
      </c>
      <c r="I437" s="14" t="s">
        <v>284</v>
      </c>
    </row>
    <row r="438" spans="1:9">
      <c r="A438" s="14" t="s">
        <v>149</v>
      </c>
      <c r="B438" s="14" t="s">
        <v>150</v>
      </c>
      <c r="C438">
        <v>875</v>
      </c>
      <c r="D438">
        <v>875</v>
      </c>
      <c r="E438">
        <v>1</v>
      </c>
      <c r="F438">
        <v>104</v>
      </c>
      <c r="G438" s="14" t="s">
        <v>151</v>
      </c>
      <c r="H438" s="14" t="s">
        <v>440</v>
      </c>
      <c r="I438" s="14" t="s">
        <v>338</v>
      </c>
    </row>
    <row r="439" spans="1:9">
      <c r="A439" s="14" t="s">
        <v>149</v>
      </c>
      <c r="B439" s="14" t="s">
        <v>154</v>
      </c>
      <c r="C439">
        <v>889</v>
      </c>
      <c r="D439">
        <v>889</v>
      </c>
      <c r="E439">
        <v>1</v>
      </c>
      <c r="F439">
        <v>110</v>
      </c>
      <c r="G439" s="14" t="s">
        <v>158</v>
      </c>
      <c r="H439" s="14" t="s">
        <v>444</v>
      </c>
      <c r="I439" s="14" t="s">
        <v>338</v>
      </c>
    </row>
    <row r="440" spans="1:9">
      <c r="A440" s="14" t="s">
        <v>149</v>
      </c>
      <c r="B440" s="14" t="s">
        <v>150</v>
      </c>
      <c r="C440">
        <v>909</v>
      </c>
      <c r="D440">
        <v>909</v>
      </c>
      <c r="E440">
        <v>1</v>
      </c>
      <c r="F440">
        <v>107</v>
      </c>
      <c r="G440" s="14" t="s">
        <v>158</v>
      </c>
      <c r="H440" s="14" t="s">
        <v>460</v>
      </c>
      <c r="I440" s="14" t="s">
        <v>284</v>
      </c>
    </row>
    <row r="441" spans="1:9">
      <c r="A441" s="14" t="s">
        <v>149</v>
      </c>
      <c r="B441" s="14" t="s">
        <v>150</v>
      </c>
      <c r="C441">
        <v>942</v>
      </c>
      <c r="D441">
        <v>942</v>
      </c>
      <c r="E441">
        <v>1</v>
      </c>
      <c r="F441">
        <v>111</v>
      </c>
      <c r="G441" s="14" t="s">
        <v>158</v>
      </c>
      <c r="H441" s="14" t="s">
        <v>477</v>
      </c>
      <c r="I441" s="14" t="s">
        <v>283</v>
      </c>
    </row>
    <row r="442" spans="1:9">
      <c r="A442" s="14" t="s">
        <v>149</v>
      </c>
      <c r="B442" s="14" t="s">
        <v>164</v>
      </c>
      <c r="C442">
        <v>2592</v>
      </c>
      <c r="D442">
        <v>2592</v>
      </c>
      <c r="E442">
        <v>1</v>
      </c>
      <c r="F442">
        <v>151</v>
      </c>
      <c r="G442" s="14" t="s">
        <v>151</v>
      </c>
      <c r="H442" s="14" t="s">
        <v>500</v>
      </c>
      <c r="I442" s="14" t="s">
        <v>283</v>
      </c>
    </row>
    <row r="443" spans="1:9">
      <c r="A443" s="14" t="s">
        <v>149</v>
      </c>
      <c r="B443" s="14" t="s">
        <v>164</v>
      </c>
      <c r="C443">
        <v>2612</v>
      </c>
      <c r="D443">
        <v>2612</v>
      </c>
      <c r="E443">
        <v>1</v>
      </c>
      <c r="F443">
        <v>159</v>
      </c>
      <c r="G443" s="14" t="s">
        <v>151</v>
      </c>
      <c r="H443" s="14" t="s">
        <v>508</v>
      </c>
      <c r="I443" s="14" t="s">
        <v>283</v>
      </c>
    </row>
    <row r="444" spans="1:9">
      <c r="A444" s="14" t="s">
        <v>149</v>
      </c>
      <c r="B444" s="14" t="s">
        <v>150</v>
      </c>
      <c r="C444">
        <v>2711</v>
      </c>
      <c r="D444">
        <v>2711</v>
      </c>
      <c r="E444">
        <v>1</v>
      </c>
      <c r="F444">
        <v>146</v>
      </c>
      <c r="G444" s="14" t="s">
        <v>151</v>
      </c>
      <c r="H444" s="14" t="s">
        <v>446</v>
      </c>
      <c r="I444" s="14" t="s">
        <v>245</v>
      </c>
    </row>
    <row r="445" spans="1:9">
      <c r="A445" s="14" t="s">
        <v>149</v>
      </c>
      <c r="B445" s="14" t="s">
        <v>150</v>
      </c>
      <c r="C445">
        <v>4045</v>
      </c>
      <c r="D445">
        <v>4045</v>
      </c>
      <c r="E445">
        <v>1</v>
      </c>
      <c r="F445">
        <v>133</v>
      </c>
      <c r="G445" s="14" t="s">
        <v>151</v>
      </c>
      <c r="H445" s="14" t="s">
        <v>477</v>
      </c>
      <c r="I445" s="14" t="s">
        <v>284</v>
      </c>
    </row>
    <row r="446" spans="1:9">
      <c r="A446" s="14" t="s">
        <v>149</v>
      </c>
      <c r="B446" s="14" t="s">
        <v>163</v>
      </c>
      <c r="C446">
        <v>4151</v>
      </c>
      <c r="D446">
        <v>4150</v>
      </c>
      <c r="E446">
        <v>0</v>
      </c>
      <c r="F446">
        <v>138</v>
      </c>
      <c r="G446" s="14" t="s">
        <v>133</v>
      </c>
      <c r="H446" s="14" t="s">
        <v>466</v>
      </c>
      <c r="I446" s="14" t="s">
        <v>338</v>
      </c>
    </row>
    <row r="447" spans="1:9">
      <c r="A447" s="14" t="s">
        <v>149</v>
      </c>
      <c r="B447" s="14" t="s">
        <v>154</v>
      </c>
      <c r="C447">
        <v>4155</v>
      </c>
      <c r="D447">
        <v>4155</v>
      </c>
      <c r="E447">
        <v>1</v>
      </c>
      <c r="F447">
        <v>142</v>
      </c>
      <c r="G447" s="14" t="s">
        <v>151</v>
      </c>
      <c r="H447" s="14" t="s">
        <v>469</v>
      </c>
      <c r="I447" s="14" t="s">
        <v>338</v>
      </c>
    </row>
    <row r="448" spans="1:9">
      <c r="A448" s="14" t="s">
        <v>149</v>
      </c>
      <c r="B448" s="14" t="s">
        <v>163</v>
      </c>
      <c r="C448">
        <v>4175</v>
      </c>
      <c r="D448">
        <v>4175</v>
      </c>
      <c r="E448">
        <v>1</v>
      </c>
      <c r="F448">
        <v>141</v>
      </c>
      <c r="G448" s="14" t="s">
        <v>151</v>
      </c>
      <c r="H448" s="14" t="s">
        <v>444</v>
      </c>
      <c r="I448" s="14" t="s">
        <v>245</v>
      </c>
    </row>
    <row r="449" spans="1:9">
      <c r="A449" s="14" t="s">
        <v>149</v>
      </c>
      <c r="B449" s="14" t="s">
        <v>163</v>
      </c>
      <c r="C449">
        <v>5156</v>
      </c>
      <c r="D449">
        <v>5156</v>
      </c>
      <c r="E449">
        <v>1</v>
      </c>
      <c r="F449">
        <v>139</v>
      </c>
      <c r="G449" s="14" t="s">
        <v>151</v>
      </c>
      <c r="H449" s="14" t="s">
        <v>468</v>
      </c>
      <c r="I449" s="14" t="s">
        <v>338</v>
      </c>
    </row>
    <row r="450" spans="1:9">
      <c r="A450" s="14" t="s">
        <v>149</v>
      </c>
      <c r="B450" s="14" t="s">
        <v>163</v>
      </c>
      <c r="C450">
        <v>5234</v>
      </c>
      <c r="D450">
        <v>5234</v>
      </c>
      <c r="E450">
        <v>1</v>
      </c>
      <c r="F450">
        <v>139</v>
      </c>
      <c r="G450" s="14" t="s">
        <v>158</v>
      </c>
      <c r="H450" s="14" t="s">
        <v>442</v>
      </c>
      <c r="I450" s="14" t="s">
        <v>245</v>
      </c>
    </row>
    <row r="451" spans="1:9">
      <c r="A451" s="14" t="s">
        <v>149</v>
      </c>
      <c r="B451" s="14" t="s">
        <v>154</v>
      </c>
      <c r="C451">
        <v>5254</v>
      </c>
      <c r="D451">
        <v>5254</v>
      </c>
      <c r="E451">
        <v>1</v>
      </c>
      <c r="F451">
        <v>128</v>
      </c>
      <c r="G451" s="14" t="s">
        <v>158</v>
      </c>
      <c r="H451" s="14" t="s">
        <v>405</v>
      </c>
      <c r="I451" s="14" t="s">
        <v>231</v>
      </c>
    </row>
    <row r="452" spans="1:9">
      <c r="A452" s="14" t="s">
        <v>149</v>
      </c>
      <c r="B452" s="14" t="s">
        <v>150</v>
      </c>
      <c r="C452">
        <v>5274</v>
      </c>
      <c r="D452">
        <v>5274</v>
      </c>
      <c r="E452">
        <v>1</v>
      </c>
      <c r="F452">
        <v>125</v>
      </c>
      <c r="G452" s="14" t="s">
        <v>158</v>
      </c>
      <c r="H452" s="14" t="s">
        <v>413</v>
      </c>
      <c r="I452" s="14" t="s">
        <v>237</v>
      </c>
    </row>
    <row r="453" spans="1:9">
      <c r="A453" s="14" t="s">
        <v>149</v>
      </c>
      <c r="B453" s="14" t="s">
        <v>164</v>
      </c>
      <c r="C453">
        <v>5302</v>
      </c>
      <c r="D453">
        <v>5302</v>
      </c>
      <c r="E453">
        <v>1</v>
      </c>
      <c r="F453">
        <v>123</v>
      </c>
      <c r="G453" s="14" t="s">
        <v>151</v>
      </c>
      <c r="H453" s="14" t="s">
        <v>374</v>
      </c>
      <c r="I453" s="14" t="s">
        <v>249</v>
      </c>
    </row>
    <row r="454" spans="1:9">
      <c r="A454" s="14" t="s">
        <v>149</v>
      </c>
      <c r="B454" s="14" t="s">
        <v>154</v>
      </c>
      <c r="C454">
        <v>5660</v>
      </c>
      <c r="D454">
        <v>5660</v>
      </c>
      <c r="E454">
        <v>1</v>
      </c>
      <c r="F454">
        <v>134</v>
      </c>
      <c r="G454" s="14" t="s">
        <v>151</v>
      </c>
      <c r="H454" s="14" t="s">
        <v>512</v>
      </c>
      <c r="I454" s="14" t="s">
        <v>375</v>
      </c>
    </row>
    <row r="455" spans="1:9">
      <c r="A455" s="14" t="s">
        <v>149</v>
      </c>
      <c r="B455" s="14" t="s">
        <v>163</v>
      </c>
      <c r="C455">
        <v>5902</v>
      </c>
      <c r="D455">
        <v>5902</v>
      </c>
      <c r="E455">
        <v>1</v>
      </c>
      <c r="F455">
        <v>156</v>
      </c>
      <c r="G455" s="14" t="s">
        <v>151</v>
      </c>
      <c r="H455" s="14" t="s">
        <v>466</v>
      </c>
      <c r="I455" s="14" t="s">
        <v>243</v>
      </c>
    </row>
    <row r="456" spans="1:9">
      <c r="A456" s="14" t="s">
        <v>149</v>
      </c>
      <c r="B456" s="14" t="s">
        <v>150</v>
      </c>
      <c r="C456">
        <v>9457</v>
      </c>
      <c r="D456">
        <v>9457</v>
      </c>
      <c r="E456">
        <v>1</v>
      </c>
      <c r="F456">
        <v>109</v>
      </c>
      <c r="G456" s="14" t="s">
        <v>158</v>
      </c>
      <c r="H456" s="14" t="s">
        <v>408</v>
      </c>
      <c r="I456" s="14" t="s">
        <v>230</v>
      </c>
    </row>
    <row r="457" spans="1:9">
      <c r="A457" s="14" t="s">
        <v>149</v>
      </c>
      <c r="B457" s="14" t="s">
        <v>154</v>
      </c>
      <c r="C457">
        <v>9542</v>
      </c>
      <c r="D457">
        <v>9542</v>
      </c>
      <c r="E457">
        <v>1</v>
      </c>
      <c r="F457">
        <v>118</v>
      </c>
      <c r="G457" s="14" t="s">
        <v>151</v>
      </c>
      <c r="H457" s="14" t="s">
        <v>454</v>
      </c>
      <c r="I457" s="14" t="s">
        <v>338</v>
      </c>
    </row>
    <row r="458" spans="1:9">
      <c r="A458" s="14" t="s">
        <v>149</v>
      </c>
      <c r="B458" s="14" t="s">
        <v>150</v>
      </c>
      <c r="C458">
        <v>9559</v>
      </c>
      <c r="D458">
        <v>9559</v>
      </c>
      <c r="E458">
        <v>1</v>
      </c>
      <c r="F458">
        <v>120</v>
      </c>
      <c r="G458" s="14" t="s">
        <v>151</v>
      </c>
      <c r="H458" s="14" t="s">
        <v>408</v>
      </c>
      <c r="I458" s="14" t="s">
        <v>237</v>
      </c>
    </row>
    <row r="459" spans="1:9">
      <c r="A459" s="14" t="s">
        <v>149</v>
      </c>
      <c r="B459" s="14" t="s">
        <v>150</v>
      </c>
      <c r="C459">
        <v>9596</v>
      </c>
      <c r="D459">
        <v>9596</v>
      </c>
      <c r="E459">
        <v>1</v>
      </c>
      <c r="F459">
        <v>114</v>
      </c>
      <c r="G459" s="14" t="s">
        <v>158</v>
      </c>
      <c r="H459" s="14" t="s">
        <v>413</v>
      </c>
      <c r="I459" s="14" t="s">
        <v>230</v>
      </c>
    </row>
    <row r="460" spans="1:9">
      <c r="A460" s="14" t="s">
        <v>149</v>
      </c>
      <c r="B460" s="14" t="s">
        <v>164</v>
      </c>
      <c r="C460">
        <v>9605</v>
      </c>
      <c r="D460">
        <v>9605</v>
      </c>
      <c r="E460">
        <v>1</v>
      </c>
      <c r="F460">
        <v>117</v>
      </c>
      <c r="G460" s="14" t="s">
        <v>151</v>
      </c>
      <c r="H460" s="14" t="s">
        <v>418</v>
      </c>
      <c r="I460" s="14" t="s">
        <v>230</v>
      </c>
    </row>
    <row r="461" spans="1:9">
      <c r="A461" s="14" t="s">
        <v>149</v>
      </c>
      <c r="B461" s="14" t="s">
        <v>164</v>
      </c>
      <c r="C461">
        <v>9637</v>
      </c>
      <c r="D461">
        <v>9637</v>
      </c>
      <c r="E461">
        <v>1</v>
      </c>
      <c r="F461">
        <v>118</v>
      </c>
      <c r="G461" s="14" t="s">
        <v>151</v>
      </c>
      <c r="H461" s="14" t="s">
        <v>394</v>
      </c>
      <c r="I461" s="14" t="s">
        <v>231</v>
      </c>
    </row>
    <row r="462" spans="1:9">
      <c r="A462" s="14" t="s">
        <v>149</v>
      </c>
      <c r="B462" s="14" t="s">
        <v>163</v>
      </c>
      <c r="C462">
        <v>9647</v>
      </c>
      <c r="D462">
        <v>9647</v>
      </c>
      <c r="E462">
        <v>1</v>
      </c>
      <c r="F462">
        <v>118</v>
      </c>
      <c r="G462" s="14" t="s">
        <v>151</v>
      </c>
      <c r="H462" s="14" t="s">
        <v>406</v>
      </c>
      <c r="I462" s="14" t="s">
        <v>237</v>
      </c>
    </row>
    <row r="463" spans="1:9">
      <c r="A463" s="14" t="s">
        <v>149</v>
      </c>
      <c r="B463" s="14" t="s">
        <v>163</v>
      </c>
      <c r="C463">
        <v>9658</v>
      </c>
      <c r="D463">
        <v>9658</v>
      </c>
      <c r="E463">
        <v>1</v>
      </c>
      <c r="F463">
        <v>113</v>
      </c>
      <c r="G463" s="14" t="s">
        <v>151</v>
      </c>
      <c r="H463" s="14" t="s">
        <v>402</v>
      </c>
      <c r="I463" s="14" t="s">
        <v>237</v>
      </c>
    </row>
    <row r="464" spans="1:9">
      <c r="A464" s="14" t="s">
        <v>149</v>
      </c>
      <c r="B464" s="14" t="s">
        <v>154</v>
      </c>
      <c r="C464">
        <v>9677</v>
      </c>
      <c r="D464">
        <v>9677</v>
      </c>
      <c r="E464">
        <v>1</v>
      </c>
      <c r="F464">
        <v>113</v>
      </c>
      <c r="G464" s="14" t="s">
        <v>151</v>
      </c>
      <c r="H464" s="14" t="s">
        <v>361</v>
      </c>
      <c r="I464" s="14" t="s">
        <v>249</v>
      </c>
    </row>
    <row r="465" spans="1:9">
      <c r="A465" s="14" t="s">
        <v>149</v>
      </c>
      <c r="B465" s="14" t="s">
        <v>163</v>
      </c>
      <c r="C465">
        <v>9686</v>
      </c>
      <c r="D465">
        <v>9686</v>
      </c>
      <c r="E465">
        <v>1</v>
      </c>
      <c r="F465">
        <v>113</v>
      </c>
      <c r="G465" s="14" t="s">
        <v>158</v>
      </c>
      <c r="H465" s="14" t="s">
        <v>402</v>
      </c>
      <c r="I465" s="14" t="s">
        <v>237</v>
      </c>
    </row>
    <row r="466" spans="1:9">
      <c r="A466" s="14" t="s">
        <v>149</v>
      </c>
      <c r="B466" s="14" t="s">
        <v>164</v>
      </c>
      <c r="C466">
        <v>10158</v>
      </c>
      <c r="D466">
        <v>10158</v>
      </c>
      <c r="E466">
        <v>1</v>
      </c>
      <c r="F466">
        <v>141</v>
      </c>
      <c r="G466" s="14" t="s">
        <v>158</v>
      </c>
      <c r="H466" s="14" t="s">
        <v>435</v>
      </c>
      <c r="I466" s="14" t="s">
        <v>230</v>
      </c>
    </row>
    <row r="467" spans="1:9">
      <c r="A467" s="14" t="s">
        <v>149</v>
      </c>
      <c r="B467" s="14" t="s">
        <v>164</v>
      </c>
      <c r="C467">
        <v>10211</v>
      </c>
      <c r="D467">
        <v>10211</v>
      </c>
      <c r="E467">
        <v>1</v>
      </c>
      <c r="F467">
        <v>144</v>
      </c>
      <c r="G467" s="14" t="s">
        <v>158</v>
      </c>
      <c r="H467" s="14" t="s">
        <v>460</v>
      </c>
      <c r="I467" s="14" t="s">
        <v>243</v>
      </c>
    </row>
    <row r="468" spans="1:9">
      <c r="A468" s="14" t="s">
        <v>149</v>
      </c>
      <c r="B468" s="14" t="s">
        <v>150</v>
      </c>
      <c r="C468">
        <v>10214</v>
      </c>
      <c r="D468">
        <v>10214</v>
      </c>
      <c r="E468">
        <v>1</v>
      </c>
      <c r="F468">
        <v>143</v>
      </c>
      <c r="G468" s="14" t="s">
        <v>158</v>
      </c>
      <c r="H468" s="14" t="s">
        <v>460</v>
      </c>
      <c r="I468" s="14" t="s">
        <v>243</v>
      </c>
    </row>
    <row r="469" spans="1:9">
      <c r="A469" s="14" t="s">
        <v>149</v>
      </c>
      <c r="B469" s="14" t="s">
        <v>154</v>
      </c>
      <c r="C469">
        <v>10793</v>
      </c>
      <c r="D469">
        <v>10793</v>
      </c>
      <c r="E469">
        <v>1</v>
      </c>
      <c r="F469">
        <v>125</v>
      </c>
      <c r="G469" s="14" t="s">
        <v>158</v>
      </c>
      <c r="H469" s="14" t="s">
        <v>424</v>
      </c>
      <c r="I469" s="14" t="s">
        <v>230</v>
      </c>
    </row>
    <row r="470" spans="1:9">
      <c r="A470" s="14" t="s">
        <v>149</v>
      </c>
      <c r="B470" s="14" t="s">
        <v>154</v>
      </c>
      <c r="C470">
        <v>12311</v>
      </c>
      <c r="D470">
        <v>12311</v>
      </c>
      <c r="E470">
        <v>1</v>
      </c>
      <c r="F470">
        <v>125</v>
      </c>
      <c r="G470" s="14" t="s">
        <v>158</v>
      </c>
      <c r="H470" s="14" t="s">
        <v>460</v>
      </c>
      <c r="I470" s="14" t="s">
        <v>338</v>
      </c>
    </row>
    <row r="471" spans="1:9">
      <c r="A471" s="14" t="s">
        <v>149</v>
      </c>
      <c r="B471" s="14" t="s">
        <v>150</v>
      </c>
      <c r="C471">
        <v>12339</v>
      </c>
      <c r="D471">
        <v>12339</v>
      </c>
      <c r="E471">
        <v>1</v>
      </c>
      <c r="F471">
        <v>142</v>
      </c>
      <c r="G471" s="14" t="s">
        <v>151</v>
      </c>
      <c r="H471" s="14" t="s">
        <v>460</v>
      </c>
      <c r="I471" s="14" t="s">
        <v>243</v>
      </c>
    </row>
    <row r="472" spans="1:9">
      <c r="A472" s="14" t="s">
        <v>149</v>
      </c>
      <c r="B472" s="14" t="s">
        <v>164</v>
      </c>
      <c r="C472">
        <v>12351</v>
      </c>
      <c r="D472">
        <v>12351</v>
      </c>
      <c r="E472">
        <v>1</v>
      </c>
      <c r="F472">
        <v>148</v>
      </c>
      <c r="G472" s="14" t="s">
        <v>158</v>
      </c>
      <c r="H472" s="14" t="s">
        <v>471</v>
      </c>
      <c r="I472" s="14" t="s">
        <v>338</v>
      </c>
    </row>
    <row r="473" spans="1:9">
      <c r="A473" s="14" t="s">
        <v>149</v>
      </c>
      <c r="B473" s="14" t="s">
        <v>164</v>
      </c>
      <c r="C473">
        <v>12452</v>
      </c>
      <c r="D473">
        <v>12452</v>
      </c>
      <c r="E473">
        <v>1</v>
      </c>
      <c r="F473">
        <v>109</v>
      </c>
      <c r="G473" s="14" t="s">
        <v>158</v>
      </c>
      <c r="H473" s="14" t="s">
        <v>461</v>
      </c>
      <c r="I473" s="14" t="s">
        <v>284</v>
      </c>
    </row>
    <row r="474" spans="1:9">
      <c r="A474" s="14" t="s">
        <v>149</v>
      </c>
      <c r="B474" s="14" t="s">
        <v>150</v>
      </c>
      <c r="C474">
        <v>12543</v>
      </c>
      <c r="D474">
        <v>12543</v>
      </c>
      <c r="E474">
        <v>1</v>
      </c>
      <c r="F474">
        <v>129</v>
      </c>
      <c r="G474" s="14" t="s">
        <v>158</v>
      </c>
      <c r="H474" s="14" t="s">
        <v>436</v>
      </c>
      <c r="I474" s="14" t="s">
        <v>245</v>
      </c>
    </row>
    <row r="475" spans="1:9">
      <c r="A475" s="14" t="s">
        <v>149</v>
      </c>
      <c r="B475" s="14" t="s">
        <v>150</v>
      </c>
      <c r="C475">
        <v>12598</v>
      </c>
      <c r="D475">
        <v>12598</v>
      </c>
      <c r="E475">
        <v>1</v>
      </c>
      <c r="F475">
        <v>143</v>
      </c>
      <c r="G475" s="14" t="s">
        <v>151</v>
      </c>
      <c r="H475" s="14" t="s">
        <v>296</v>
      </c>
      <c r="I475" s="14" t="s">
        <v>227</v>
      </c>
    </row>
    <row r="476" spans="1:9">
      <c r="A476" s="14" t="s">
        <v>149</v>
      </c>
      <c r="B476" s="14" t="s">
        <v>164</v>
      </c>
      <c r="C476">
        <v>12629</v>
      </c>
      <c r="D476">
        <v>12629</v>
      </c>
      <c r="E476">
        <v>1</v>
      </c>
      <c r="F476">
        <v>143</v>
      </c>
      <c r="G476" s="14" t="s">
        <v>151</v>
      </c>
      <c r="H476" s="14" t="s">
        <v>333</v>
      </c>
      <c r="I476" s="14" t="s">
        <v>236</v>
      </c>
    </row>
    <row r="477" spans="1:9">
      <c r="A477" s="14" t="s">
        <v>149</v>
      </c>
      <c r="B477" s="14" t="s">
        <v>154</v>
      </c>
      <c r="C477">
        <v>13223</v>
      </c>
      <c r="D477">
        <v>13223</v>
      </c>
      <c r="E477">
        <v>1</v>
      </c>
      <c r="F477">
        <v>125</v>
      </c>
      <c r="G477" s="14" t="s">
        <v>158</v>
      </c>
      <c r="H477" s="14" t="s">
        <v>470</v>
      </c>
      <c r="I477" s="14" t="s">
        <v>284</v>
      </c>
    </row>
    <row r="478" spans="1:9">
      <c r="A478" s="14" t="s">
        <v>149</v>
      </c>
      <c r="B478" s="14" t="s">
        <v>164</v>
      </c>
      <c r="C478">
        <v>13403</v>
      </c>
      <c r="D478">
        <v>13403</v>
      </c>
      <c r="E478">
        <v>1</v>
      </c>
      <c r="F478">
        <v>130</v>
      </c>
      <c r="G478" s="14" t="s">
        <v>158</v>
      </c>
      <c r="H478" s="14" t="s">
        <v>437</v>
      </c>
      <c r="I478" s="14" t="s">
        <v>245</v>
      </c>
    </row>
    <row r="479" spans="1:9">
      <c r="A479" s="14" t="s">
        <v>149</v>
      </c>
      <c r="B479" s="14" t="s">
        <v>150</v>
      </c>
      <c r="C479">
        <v>14308</v>
      </c>
      <c r="D479">
        <v>14308</v>
      </c>
      <c r="E479">
        <v>1</v>
      </c>
      <c r="F479">
        <v>114</v>
      </c>
      <c r="G479" s="14" t="s">
        <v>158</v>
      </c>
      <c r="H479" s="14" t="s">
        <v>497</v>
      </c>
      <c r="I479" s="14" t="s">
        <v>375</v>
      </c>
    </row>
    <row r="480" spans="1:9">
      <c r="A480" s="14" t="s">
        <v>149</v>
      </c>
      <c r="B480" s="14" t="s">
        <v>150</v>
      </c>
      <c r="C480">
        <v>14330</v>
      </c>
      <c r="D480">
        <v>14330</v>
      </c>
      <c r="E480">
        <v>1</v>
      </c>
      <c r="F480">
        <v>116</v>
      </c>
      <c r="G480" s="14" t="s">
        <v>158</v>
      </c>
      <c r="H480" s="14" t="s">
        <v>452</v>
      </c>
      <c r="I480" s="14" t="s">
        <v>338</v>
      </c>
    </row>
    <row r="481" spans="1:9">
      <c r="A481" s="14" t="s">
        <v>149</v>
      </c>
      <c r="B481" s="14" t="s">
        <v>150</v>
      </c>
      <c r="C481">
        <v>14359</v>
      </c>
      <c r="D481">
        <v>14359</v>
      </c>
      <c r="E481">
        <v>1</v>
      </c>
      <c r="F481">
        <v>110</v>
      </c>
      <c r="G481" s="14" t="s">
        <v>151</v>
      </c>
      <c r="H481" s="14" t="s">
        <v>258</v>
      </c>
      <c r="I481" s="14" t="s">
        <v>227</v>
      </c>
    </row>
    <row r="482" spans="1:9">
      <c r="A482" s="14" t="s">
        <v>149</v>
      </c>
      <c r="B482" s="14" t="s">
        <v>150</v>
      </c>
      <c r="C482">
        <v>14366</v>
      </c>
      <c r="D482">
        <v>14366</v>
      </c>
      <c r="E482">
        <v>1</v>
      </c>
      <c r="F482">
        <v>113</v>
      </c>
      <c r="G482" s="14" t="s">
        <v>151</v>
      </c>
      <c r="H482" s="14" t="s">
        <v>424</v>
      </c>
      <c r="I482" s="14" t="s">
        <v>245</v>
      </c>
    </row>
    <row r="483" spans="1:9">
      <c r="A483" s="14" t="s">
        <v>149</v>
      </c>
      <c r="B483" s="14" t="s">
        <v>154</v>
      </c>
      <c r="C483">
        <v>14437</v>
      </c>
      <c r="D483">
        <v>14437</v>
      </c>
      <c r="E483">
        <v>1</v>
      </c>
      <c r="F483">
        <v>123</v>
      </c>
      <c r="G483" s="14" t="s">
        <v>151</v>
      </c>
      <c r="H483" s="14" t="s">
        <v>500</v>
      </c>
      <c r="I483" s="14" t="s">
        <v>375</v>
      </c>
    </row>
    <row r="484" spans="1:9">
      <c r="A484" s="14" t="s">
        <v>149</v>
      </c>
      <c r="B484" s="14" t="s">
        <v>163</v>
      </c>
      <c r="C484">
        <v>14517</v>
      </c>
      <c r="D484">
        <v>14517</v>
      </c>
      <c r="E484">
        <v>1</v>
      </c>
      <c r="F484">
        <v>121</v>
      </c>
      <c r="G484" s="14" t="s">
        <v>158</v>
      </c>
      <c r="H484" s="14" t="s">
        <v>468</v>
      </c>
      <c r="I484" s="14" t="s">
        <v>284</v>
      </c>
    </row>
    <row r="485" spans="1:9">
      <c r="A485" s="14" t="s">
        <v>149</v>
      </c>
      <c r="B485" s="14" t="s">
        <v>150</v>
      </c>
      <c r="C485">
        <v>14551</v>
      </c>
      <c r="D485">
        <v>14551</v>
      </c>
      <c r="E485">
        <v>1</v>
      </c>
      <c r="F485">
        <v>109</v>
      </c>
      <c r="G485" s="14" t="s">
        <v>158</v>
      </c>
      <c r="H485" s="14" t="s">
        <v>491</v>
      </c>
      <c r="I485" s="14" t="s">
        <v>375</v>
      </c>
    </row>
    <row r="486" spans="1:9">
      <c r="A486" s="14" t="s">
        <v>149</v>
      </c>
      <c r="B486" s="14" t="s">
        <v>150</v>
      </c>
      <c r="C486">
        <v>14788</v>
      </c>
      <c r="D486">
        <v>14788</v>
      </c>
      <c r="E486">
        <v>1</v>
      </c>
      <c r="F486">
        <v>102</v>
      </c>
      <c r="G486" s="14" t="s">
        <v>158</v>
      </c>
      <c r="H486" s="14" t="s">
        <v>486</v>
      </c>
      <c r="I486" s="14" t="s">
        <v>375</v>
      </c>
    </row>
    <row r="487" spans="1:9">
      <c r="A487" s="14" t="s">
        <v>149</v>
      </c>
      <c r="B487" s="14" t="s">
        <v>163</v>
      </c>
      <c r="C487">
        <v>15061</v>
      </c>
      <c r="D487">
        <v>15061</v>
      </c>
      <c r="E487">
        <v>1</v>
      </c>
      <c r="F487">
        <v>129</v>
      </c>
      <c r="G487" s="14" t="s">
        <v>151</v>
      </c>
      <c r="H487" s="14" t="s">
        <v>462</v>
      </c>
      <c r="I487" s="14" t="s">
        <v>338</v>
      </c>
    </row>
    <row r="488" spans="1:9">
      <c r="A488" s="14" t="s">
        <v>149</v>
      </c>
      <c r="B488" s="14" t="s">
        <v>154</v>
      </c>
      <c r="C488">
        <v>15415</v>
      </c>
      <c r="D488">
        <v>15415</v>
      </c>
      <c r="E488">
        <v>1</v>
      </c>
      <c r="F488">
        <v>123</v>
      </c>
      <c r="G488" s="14" t="s">
        <v>158</v>
      </c>
      <c r="H488" s="14" t="s">
        <v>484</v>
      </c>
      <c r="I488" s="14" t="s">
        <v>283</v>
      </c>
    </row>
    <row r="489" spans="1:9">
      <c r="A489" s="14" t="s">
        <v>149</v>
      </c>
      <c r="B489" s="14" t="s">
        <v>150</v>
      </c>
      <c r="C489">
        <v>15422</v>
      </c>
      <c r="D489">
        <v>15422</v>
      </c>
      <c r="E489">
        <v>1</v>
      </c>
      <c r="F489">
        <v>123</v>
      </c>
      <c r="G489" s="14" t="s">
        <v>158</v>
      </c>
      <c r="H489" s="14" t="s">
        <v>500</v>
      </c>
      <c r="I489" s="14" t="s">
        <v>375</v>
      </c>
    </row>
    <row r="490" spans="1:9">
      <c r="A490" s="14" t="s">
        <v>149</v>
      </c>
      <c r="B490" s="14" t="s">
        <v>163</v>
      </c>
      <c r="C490">
        <v>16194</v>
      </c>
      <c r="D490">
        <v>16194</v>
      </c>
      <c r="E490">
        <v>1</v>
      </c>
      <c r="F490">
        <v>109</v>
      </c>
      <c r="G490" s="14" t="s">
        <v>151</v>
      </c>
      <c r="H490" s="14" t="s">
        <v>517</v>
      </c>
      <c r="I490" s="14" t="s">
        <v>417</v>
      </c>
    </row>
    <row r="491" spans="1:9">
      <c r="A491" s="14" t="s">
        <v>149</v>
      </c>
      <c r="B491" s="14" t="s">
        <v>154</v>
      </c>
      <c r="C491">
        <v>16923</v>
      </c>
      <c r="D491">
        <v>16923</v>
      </c>
      <c r="E491">
        <v>1</v>
      </c>
      <c r="F491">
        <v>129</v>
      </c>
      <c r="G491" s="14" t="s">
        <v>158</v>
      </c>
      <c r="H491" s="14" t="s">
        <v>486</v>
      </c>
      <c r="I491" s="14" t="s">
        <v>283</v>
      </c>
    </row>
    <row r="492" spans="1:9">
      <c r="A492" s="14" t="s">
        <v>149</v>
      </c>
      <c r="B492" s="14" t="s">
        <v>163</v>
      </c>
      <c r="C492">
        <v>17145</v>
      </c>
      <c r="D492">
        <v>17145</v>
      </c>
      <c r="E492">
        <v>1</v>
      </c>
      <c r="F492">
        <v>131</v>
      </c>
      <c r="G492" s="14" t="s">
        <v>158</v>
      </c>
      <c r="H492" s="14" t="s">
        <v>448</v>
      </c>
      <c r="I492" s="14" t="s">
        <v>243</v>
      </c>
    </row>
    <row r="493" spans="1:9">
      <c r="A493" s="14" t="s">
        <v>149</v>
      </c>
      <c r="B493" s="14" t="s">
        <v>154</v>
      </c>
      <c r="C493">
        <v>17211</v>
      </c>
      <c r="D493">
        <v>17211</v>
      </c>
      <c r="E493">
        <v>1</v>
      </c>
      <c r="F493">
        <v>150</v>
      </c>
      <c r="G493" s="14" t="s">
        <v>151</v>
      </c>
      <c r="H493" s="14" t="s">
        <v>471</v>
      </c>
      <c r="I493" s="14" t="s">
        <v>338</v>
      </c>
    </row>
    <row r="494" spans="1:9">
      <c r="A494" s="14" t="s">
        <v>149</v>
      </c>
      <c r="B494" s="14" t="s">
        <v>154</v>
      </c>
      <c r="C494">
        <v>17239</v>
      </c>
      <c r="D494">
        <v>17239</v>
      </c>
      <c r="E494">
        <v>1</v>
      </c>
      <c r="F494">
        <v>137</v>
      </c>
      <c r="G494" s="14" t="s">
        <v>158</v>
      </c>
      <c r="H494" s="14" t="s">
        <v>456</v>
      </c>
      <c r="I494" s="14" t="s">
        <v>243</v>
      </c>
    </row>
    <row r="495" spans="1:9">
      <c r="A495" s="14" t="s">
        <v>149</v>
      </c>
      <c r="B495" s="14" t="s">
        <v>150</v>
      </c>
      <c r="C495">
        <v>17958</v>
      </c>
      <c r="D495">
        <v>17958</v>
      </c>
      <c r="E495">
        <v>1</v>
      </c>
      <c r="F495">
        <v>157</v>
      </c>
      <c r="G495" s="14" t="s">
        <v>158</v>
      </c>
      <c r="H495" s="14" t="s">
        <v>466</v>
      </c>
      <c r="I495" s="14" t="s">
        <v>243</v>
      </c>
    </row>
    <row r="496" spans="1:9">
      <c r="A496" s="14" t="s">
        <v>149</v>
      </c>
      <c r="B496" s="14" t="s">
        <v>154</v>
      </c>
      <c r="C496">
        <v>18159</v>
      </c>
      <c r="D496">
        <v>18159</v>
      </c>
      <c r="E496">
        <v>1</v>
      </c>
      <c r="F496">
        <v>114</v>
      </c>
      <c r="G496" s="14" t="s">
        <v>158</v>
      </c>
      <c r="H496" s="14" t="s">
        <v>425</v>
      </c>
      <c r="I496" s="14" t="s">
        <v>245</v>
      </c>
    </row>
    <row r="497" spans="1:9">
      <c r="A497" s="14" t="s">
        <v>149</v>
      </c>
      <c r="C497">
        <v>19282</v>
      </c>
      <c r="D497">
        <v>19282</v>
      </c>
      <c r="E497">
        <v>1</v>
      </c>
      <c r="F497">
        <v>129</v>
      </c>
      <c r="G497" s="14" t="s">
        <v>174</v>
      </c>
      <c r="H497" s="14" t="s">
        <v>471</v>
      </c>
      <c r="I497" s="14" t="s">
        <v>284</v>
      </c>
    </row>
    <row r="498" spans="1:9">
      <c r="A498" s="14" t="s">
        <v>149</v>
      </c>
      <c r="B498" s="14" t="s">
        <v>150</v>
      </c>
      <c r="C498">
        <v>19372</v>
      </c>
      <c r="D498">
        <v>19372</v>
      </c>
      <c r="E498">
        <v>1</v>
      </c>
      <c r="F498">
        <v>112</v>
      </c>
      <c r="G498" s="14" t="s">
        <v>151</v>
      </c>
      <c r="H498" s="14" t="s">
        <v>477</v>
      </c>
      <c r="I498" s="14" t="s">
        <v>283</v>
      </c>
    </row>
    <row r="499" spans="1:9">
      <c r="A499" s="14" t="s">
        <v>149</v>
      </c>
      <c r="B499" s="14" t="s">
        <v>150</v>
      </c>
      <c r="C499">
        <v>21616</v>
      </c>
      <c r="D499">
        <v>21616</v>
      </c>
      <c r="E499">
        <v>1</v>
      </c>
      <c r="F499">
        <v>143</v>
      </c>
      <c r="G499" s="14" t="s">
        <v>158</v>
      </c>
      <c r="H499" s="14" t="s">
        <v>497</v>
      </c>
      <c r="I499" s="14" t="s">
        <v>283</v>
      </c>
    </row>
    <row r="500" spans="1:9">
      <c r="A500" s="14" t="s">
        <v>149</v>
      </c>
      <c r="B500" s="14" t="s">
        <v>163</v>
      </c>
      <c r="C500">
        <v>21619</v>
      </c>
      <c r="D500">
        <v>21619</v>
      </c>
      <c r="E500">
        <v>1</v>
      </c>
      <c r="F500">
        <v>144</v>
      </c>
      <c r="G500" s="14" t="s">
        <v>158</v>
      </c>
      <c r="H500" s="14" t="s">
        <v>351</v>
      </c>
      <c r="I500" s="14" t="s">
        <v>242</v>
      </c>
    </row>
    <row r="501" spans="1:9">
      <c r="A501" s="14" t="s">
        <v>149</v>
      </c>
      <c r="B501" s="14" t="s">
        <v>150</v>
      </c>
      <c r="C501">
        <v>23390</v>
      </c>
      <c r="D501">
        <v>23390</v>
      </c>
      <c r="E501">
        <v>1</v>
      </c>
      <c r="F501">
        <v>120</v>
      </c>
      <c r="G501" s="14" t="s">
        <v>151</v>
      </c>
      <c r="H501" s="14" t="s">
        <v>396</v>
      </c>
      <c r="I501" s="14" t="s">
        <v>231</v>
      </c>
    </row>
    <row r="502" spans="1:9">
      <c r="A502" s="14" t="s">
        <v>149</v>
      </c>
      <c r="B502" s="14" t="s">
        <v>154</v>
      </c>
      <c r="C502">
        <v>23453</v>
      </c>
      <c r="D502">
        <v>23453</v>
      </c>
      <c r="E502">
        <v>1</v>
      </c>
      <c r="F502">
        <v>114</v>
      </c>
      <c r="G502" s="14" t="s">
        <v>158</v>
      </c>
      <c r="H502" s="14" t="s">
        <v>436</v>
      </c>
      <c r="I502" s="14" t="s">
        <v>243</v>
      </c>
    </row>
    <row r="503" spans="1:9">
      <c r="A503" s="14" t="s">
        <v>149</v>
      </c>
      <c r="B503" s="14" t="s">
        <v>163</v>
      </c>
      <c r="C503">
        <v>23507</v>
      </c>
      <c r="D503">
        <v>23507</v>
      </c>
      <c r="E503">
        <v>1</v>
      </c>
      <c r="F503">
        <v>119</v>
      </c>
      <c r="G503" s="14" t="s">
        <v>151</v>
      </c>
      <c r="H503" s="14" t="s">
        <v>440</v>
      </c>
      <c r="I503" s="14" t="s">
        <v>243</v>
      </c>
    </row>
    <row r="504" spans="1:9">
      <c r="A504" s="14" t="s">
        <v>149</v>
      </c>
      <c r="B504" s="14" t="s">
        <v>163</v>
      </c>
      <c r="C504">
        <v>23519</v>
      </c>
      <c r="D504">
        <v>23519</v>
      </c>
      <c r="E504">
        <v>1</v>
      </c>
      <c r="F504">
        <v>116</v>
      </c>
      <c r="G504" s="14" t="s">
        <v>151</v>
      </c>
      <c r="H504" s="14" t="s">
        <v>437</v>
      </c>
      <c r="I504" s="14" t="s">
        <v>243</v>
      </c>
    </row>
    <row r="505" spans="1:9">
      <c r="A505" s="14" t="s">
        <v>149</v>
      </c>
      <c r="B505" s="14" t="s">
        <v>164</v>
      </c>
      <c r="C505">
        <v>23542</v>
      </c>
      <c r="D505">
        <v>23542</v>
      </c>
      <c r="E505">
        <v>1</v>
      </c>
      <c r="F505">
        <v>118</v>
      </c>
      <c r="G505" s="14" t="s">
        <v>158</v>
      </c>
      <c r="H505" s="14" t="s">
        <v>439</v>
      </c>
      <c r="I505" s="14" t="s">
        <v>243</v>
      </c>
    </row>
    <row r="506" spans="1:9">
      <c r="A506" s="14" t="s">
        <v>149</v>
      </c>
      <c r="B506" s="14" t="s">
        <v>150</v>
      </c>
      <c r="C506">
        <v>23718</v>
      </c>
      <c r="D506">
        <v>23718</v>
      </c>
      <c r="E506">
        <v>1</v>
      </c>
      <c r="F506">
        <v>151</v>
      </c>
      <c r="G506" s="14" t="s">
        <v>151</v>
      </c>
      <c r="H506" s="14" t="s">
        <v>441</v>
      </c>
      <c r="I506" s="14" t="s">
        <v>230</v>
      </c>
    </row>
    <row r="507" spans="1:9">
      <c r="A507" s="14" t="s">
        <v>149</v>
      </c>
      <c r="B507" s="14" t="s">
        <v>164</v>
      </c>
      <c r="C507">
        <v>23745</v>
      </c>
      <c r="D507">
        <v>23745</v>
      </c>
      <c r="E507">
        <v>1</v>
      </c>
      <c r="F507">
        <v>142</v>
      </c>
      <c r="G507" s="14" t="s">
        <v>151</v>
      </c>
      <c r="H507" s="14" t="s">
        <v>460</v>
      </c>
      <c r="I507" s="14" t="s">
        <v>243</v>
      </c>
    </row>
    <row r="508" spans="1:9">
      <c r="A508" s="14" t="s">
        <v>149</v>
      </c>
      <c r="B508" s="14" t="s">
        <v>164</v>
      </c>
      <c r="C508">
        <v>23749</v>
      </c>
      <c r="D508">
        <v>23749</v>
      </c>
      <c r="E508">
        <v>1</v>
      </c>
      <c r="F508">
        <v>144</v>
      </c>
      <c r="G508" s="14" t="s">
        <v>158</v>
      </c>
      <c r="H508" s="14" t="s">
        <v>460</v>
      </c>
      <c r="I508" s="14" t="s">
        <v>243</v>
      </c>
    </row>
    <row r="509" spans="1:9">
      <c r="A509" s="14" t="s">
        <v>149</v>
      </c>
      <c r="B509" s="14" t="s">
        <v>154</v>
      </c>
      <c r="C509">
        <v>23796</v>
      </c>
      <c r="D509">
        <v>23796</v>
      </c>
      <c r="E509">
        <v>1</v>
      </c>
      <c r="F509">
        <v>138</v>
      </c>
      <c r="G509" s="14" t="s">
        <v>158</v>
      </c>
      <c r="H509" s="14" t="s">
        <v>381</v>
      </c>
      <c r="I509" s="14" t="s">
        <v>225</v>
      </c>
    </row>
    <row r="510" spans="1:9">
      <c r="A510" s="14" t="s">
        <v>149</v>
      </c>
      <c r="B510" s="14" t="s">
        <v>150</v>
      </c>
      <c r="C510">
        <v>23804</v>
      </c>
      <c r="D510">
        <v>23804</v>
      </c>
      <c r="E510">
        <v>1</v>
      </c>
      <c r="F510">
        <v>134</v>
      </c>
      <c r="G510" s="14" t="s">
        <v>158</v>
      </c>
      <c r="H510" s="14" t="s">
        <v>402</v>
      </c>
      <c r="I510" s="14" t="s">
        <v>250</v>
      </c>
    </row>
    <row r="511" spans="1:9">
      <c r="A511" s="14" t="s">
        <v>149</v>
      </c>
      <c r="B511" s="14" t="s">
        <v>150</v>
      </c>
      <c r="C511">
        <v>23818</v>
      </c>
      <c r="D511">
        <v>23818</v>
      </c>
      <c r="E511">
        <v>1</v>
      </c>
      <c r="F511">
        <v>129</v>
      </c>
      <c r="G511" s="14" t="s">
        <v>151</v>
      </c>
      <c r="H511" s="14" t="s">
        <v>333</v>
      </c>
      <c r="I511" s="14" t="s">
        <v>242</v>
      </c>
    </row>
    <row r="512" spans="1:9">
      <c r="A512" s="14" t="s">
        <v>149</v>
      </c>
      <c r="B512" s="14" t="s">
        <v>154</v>
      </c>
      <c r="C512">
        <v>23954</v>
      </c>
      <c r="D512">
        <v>23954</v>
      </c>
      <c r="E512">
        <v>1</v>
      </c>
      <c r="F512">
        <v>105</v>
      </c>
      <c r="G512" s="14" t="s">
        <v>158</v>
      </c>
      <c r="H512" s="14" t="s">
        <v>459</v>
      </c>
      <c r="I512" s="14" t="s">
        <v>284</v>
      </c>
    </row>
    <row r="513" spans="1:9">
      <c r="A513" s="14" t="s">
        <v>149</v>
      </c>
      <c r="B513" s="14" t="s">
        <v>154</v>
      </c>
      <c r="C513">
        <v>23967</v>
      </c>
      <c r="D513">
        <v>23967</v>
      </c>
      <c r="E513">
        <v>1</v>
      </c>
      <c r="F513">
        <v>104</v>
      </c>
      <c r="G513" s="14" t="s">
        <v>158</v>
      </c>
      <c r="H513" s="14" t="s">
        <v>470</v>
      </c>
      <c r="I513" s="14" t="s">
        <v>283</v>
      </c>
    </row>
    <row r="514" spans="1:9">
      <c r="A514" s="14" t="s">
        <v>149</v>
      </c>
      <c r="B514" s="14" t="s">
        <v>154</v>
      </c>
      <c r="C514">
        <v>24038</v>
      </c>
      <c r="D514">
        <v>24038</v>
      </c>
      <c r="E514">
        <v>1</v>
      </c>
      <c r="F514">
        <v>131</v>
      </c>
      <c r="G514" s="14" t="s">
        <v>158</v>
      </c>
      <c r="H514" s="14" t="s">
        <v>508</v>
      </c>
      <c r="I514" s="14" t="s">
        <v>375</v>
      </c>
    </row>
    <row r="515" spans="1:9">
      <c r="A515" s="14" t="s">
        <v>149</v>
      </c>
      <c r="B515" s="14" t="s">
        <v>154</v>
      </c>
      <c r="C515">
        <v>25621</v>
      </c>
      <c r="D515">
        <v>25621</v>
      </c>
      <c r="E515">
        <v>1</v>
      </c>
      <c r="F515">
        <v>178</v>
      </c>
      <c r="G515" s="14" t="s">
        <v>158</v>
      </c>
      <c r="H515" s="14" t="s">
        <v>324</v>
      </c>
      <c r="I515" s="14" t="s">
        <v>254</v>
      </c>
    </row>
    <row r="516" spans="1:9">
      <c r="A516" s="14" t="s">
        <v>149</v>
      </c>
      <c r="B516" s="14" t="s">
        <v>163</v>
      </c>
      <c r="C516">
        <v>25859</v>
      </c>
      <c r="D516">
        <v>25859</v>
      </c>
      <c r="E516">
        <v>1</v>
      </c>
      <c r="F516">
        <v>155</v>
      </c>
      <c r="G516" s="14" t="s">
        <v>151</v>
      </c>
      <c r="H516" s="14" t="s">
        <v>339</v>
      </c>
      <c r="I516" s="14" t="s">
        <v>280</v>
      </c>
    </row>
    <row r="517" spans="1:9">
      <c r="A517" s="14" t="s">
        <v>149</v>
      </c>
      <c r="B517" s="14" t="s">
        <v>159</v>
      </c>
      <c r="C517">
        <v>25860</v>
      </c>
      <c r="D517">
        <v>25861</v>
      </c>
      <c r="E517">
        <v>2</v>
      </c>
      <c r="F517" t="s">
        <v>181</v>
      </c>
      <c r="G517" s="14" t="s">
        <v>171</v>
      </c>
      <c r="H517" s="14" t="s">
        <v>182</v>
      </c>
      <c r="I517" s="14" t="s">
        <v>249</v>
      </c>
    </row>
    <row r="518" spans="1:9">
      <c r="A518" s="14" t="s">
        <v>149</v>
      </c>
      <c r="B518" s="14" t="s">
        <v>150</v>
      </c>
      <c r="C518">
        <v>26302</v>
      </c>
      <c r="D518">
        <v>26302</v>
      </c>
      <c r="E518">
        <v>1</v>
      </c>
      <c r="F518">
        <v>139</v>
      </c>
      <c r="G518" s="14" t="s">
        <v>158</v>
      </c>
      <c r="H518" s="14" t="s">
        <v>425</v>
      </c>
      <c r="I518" s="14" t="s">
        <v>237</v>
      </c>
    </row>
    <row r="519" spans="1:9">
      <c r="A519" s="14" t="s">
        <v>149</v>
      </c>
      <c r="B519" s="14" t="s">
        <v>164</v>
      </c>
      <c r="C519">
        <v>26411</v>
      </c>
      <c r="D519">
        <v>26411</v>
      </c>
      <c r="E519">
        <v>1</v>
      </c>
      <c r="F519">
        <v>139</v>
      </c>
      <c r="G519" s="14" t="s">
        <v>151</v>
      </c>
      <c r="H519" s="14" t="s">
        <v>442</v>
      </c>
      <c r="I519" s="14" t="s">
        <v>245</v>
      </c>
    </row>
    <row r="520" spans="1:9">
      <c r="A520" s="14" t="s">
        <v>149</v>
      </c>
      <c r="B520" s="14" t="s">
        <v>154</v>
      </c>
      <c r="C520">
        <v>26441</v>
      </c>
      <c r="D520">
        <v>26441</v>
      </c>
      <c r="E520">
        <v>1</v>
      </c>
      <c r="F520">
        <v>139</v>
      </c>
      <c r="G520" s="14" t="s">
        <v>158</v>
      </c>
      <c r="H520" s="14" t="s">
        <v>395</v>
      </c>
      <c r="I520" s="14" t="s">
        <v>249</v>
      </c>
    </row>
    <row r="521" spans="1:9">
      <c r="A521" s="14" t="s">
        <v>149</v>
      </c>
      <c r="B521" s="14" t="s">
        <v>163</v>
      </c>
      <c r="C521">
        <v>26459</v>
      </c>
      <c r="D521">
        <v>26459</v>
      </c>
      <c r="E521">
        <v>1</v>
      </c>
      <c r="F521">
        <v>131</v>
      </c>
      <c r="G521" s="14" t="s">
        <v>158</v>
      </c>
      <c r="H521" s="14" t="s">
        <v>437</v>
      </c>
      <c r="I521" s="14" t="s">
        <v>245</v>
      </c>
    </row>
    <row r="522" spans="1:9">
      <c r="A522" s="14" t="s">
        <v>149</v>
      </c>
      <c r="B522" s="14" t="s">
        <v>154</v>
      </c>
      <c r="C522">
        <v>26511</v>
      </c>
      <c r="D522">
        <v>26511</v>
      </c>
      <c r="E522">
        <v>1</v>
      </c>
      <c r="F522">
        <v>119</v>
      </c>
      <c r="G522" s="14" t="s">
        <v>158</v>
      </c>
      <c r="H522" s="14" t="s">
        <v>395</v>
      </c>
      <c r="I522" s="14" t="s">
        <v>231</v>
      </c>
    </row>
    <row r="523" spans="1:9">
      <c r="A523" s="14" t="s">
        <v>149</v>
      </c>
      <c r="B523" s="14" t="s">
        <v>150</v>
      </c>
      <c r="C523">
        <v>26551</v>
      </c>
      <c r="D523">
        <v>26551</v>
      </c>
      <c r="E523">
        <v>1</v>
      </c>
      <c r="F523">
        <v>118</v>
      </c>
      <c r="G523" s="14" t="s">
        <v>151</v>
      </c>
      <c r="H523" s="14" t="s">
        <v>418</v>
      </c>
      <c r="I523" s="14" t="s">
        <v>230</v>
      </c>
    </row>
    <row r="524" spans="1:9">
      <c r="A524" s="14" t="s">
        <v>149</v>
      </c>
      <c r="B524" s="14" t="s">
        <v>154</v>
      </c>
      <c r="C524">
        <v>27165</v>
      </c>
      <c r="D524">
        <v>27165</v>
      </c>
      <c r="E524">
        <v>1</v>
      </c>
      <c r="F524">
        <v>115</v>
      </c>
      <c r="G524" s="14" t="s">
        <v>151</v>
      </c>
      <c r="H524" s="14" t="s">
        <v>363</v>
      </c>
      <c r="I524" s="14" t="s">
        <v>249</v>
      </c>
    </row>
    <row r="525" spans="1:9">
      <c r="A525" s="14" t="s">
        <v>149</v>
      </c>
      <c r="B525" s="14" t="s">
        <v>164</v>
      </c>
      <c r="C525">
        <v>27174</v>
      </c>
      <c r="D525">
        <v>27174</v>
      </c>
      <c r="E525">
        <v>1</v>
      </c>
      <c r="F525">
        <v>111</v>
      </c>
      <c r="G525" s="14" t="s">
        <v>158</v>
      </c>
      <c r="H525" s="14" t="s">
        <v>347</v>
      </c>
      <c r="I525" s="14" t="s">
        <v>225</v>
      </c>
    </row>
    <row r="526" spans="1:9">
      <c r="A526" s="14" t="s">
        <v>149</v>
      </c>
      <c r="B526" s="14" t="s">
        <v>154</v>
      </c>
      <c r="C526">
        <v>27207</v>
      </c>
      <c r="D526">
        <v>27207</v>
      </c>
      <c r="E526">
        <v>1</v>
      </c>
      <c r="F526">
        <v>119</v>
      </c>
      <c r="G526" s="14" t="s">
        <v>158</v>
      </c>
      <c r="H526" s="14" t="s">
        <v>368</v>
      </c>
      <c r="I526" s="14" t="s">
        <v>249</v>
      </c>
    </row>
    <row r="527" spans="1:9">
      <c r="A527" s="14" t="s">
        <v>149</v>
      </c>
      <c r="B527" s="14" t="s">
        <v>163</v>
      </c>
      <c r="C527">
        <v>27286</v>
      </c>
      <c r="D527">
        <v>27286</v>
      </c>
      <c r="E527">
        <v>1</v>
      </c>
      <c r="F527">
        <v>134</v>
      </c>
      <c r="G527" s="14" t="s">
        <v>151</v>
      </c>
      <c r="H527" s="14" t="s">
        <v>452</v>
      </c>
      <c r="I527" s="14" t="s">
        <v>243</v>
      </c>
    </row>
    <row r="528" spans="1:9">
      <c r="A528" s="14" t="s">
        <v>149</v>
      </c>
      <c r="B528" s="14" t="s">
        <v>154</v>
      </c>
      <c r="C528">
        <v>27896</v>
      </c>
      <c r="D528">
        <v>27896</v>
      </c>
      <c r="E528">
        <v>1</v>
      </c>
      <c r="F528">
        <v>132</v>
      </c>
      <c r="G528" s="14" t="s">
        <v>151</v>
      </c>
      <c r="H528" s="14" t="s">
        <v>463</v>
      </c>
      <c r="I528" s="14" t="s">
        <v>338</v>
      </c>
    </row>
    <row r="529" spans="1:9">
      <c r="A529" s="14" t="s">
        <v>149</v>
      </c>
      <c r="B529" s="14" t="s">
        <v>154</v>
      </c>
      <c r="C529">
        <v>27927</v>
      </c>
      <c r="D529">
        <v>27927</v>
      </c>
      <c r="E529">
        <v>1</v>
      </c>
      <c r="F529">
        <v>124</v>
      </c>
      <c r="G529" s="14" t="s">
        <v>151</v>
      </c>
      <c r="H529" s="14" t="s">
        <v>460</v>
      </c>
      <c r="I529" s="14" t="s">
        <v>338</v>
      </c>
    </row>
    <row r="530" spans="1:9">
      <c r="A530" s="14" t="s">
        <v>149</v>
      </c>
      <c r="B530" s="14" t="s">
        <v>191</v>
      </c>
      <c r="C530">
        <v>27939</v>
      </c>
      <c r="D530">
        <v>27941</v>
      </c>
      <c r="E530">
        <v>2</v>
      </c>
      <c r="F530" t="s">
        <v>192</v>
      </c>
      <c r="G530" s="14" t="s">
        <v>171</v>
      </c>
      <c r="H530" s="14" t="s">
        <v>454</v>
      </c>
      <c r="I530" s="14" t="s">
        <v>338</v>
      </c>
    </row>
    <row r="531" spans="1:9">
      <c r="A531" s="14" t="s">
        <v>149</v>
      </c>
      <c r="B531" s="14" t="s">
        <v>150</v>
      </c>
      <c r="C531">
        <v>27946</v>
      </c>
      <c r="D531">
        <v>27946</v>
      </c>
      <c r="E531">
        <v>1</v>
      </c>
      <c r="F531">
        <v>116</v>
      </c>
      <c r="G531" s="14" t="s">
        <v>151</v>
      </c>
      <c r="H531" s="14" t="s">
        <v>452</v>
      </c>
      <c r="I531" s="14" t="s">
        <v>338</v>
      </c>
    </row>
    <row r="532" spans="1:9">
      <c r="A532" s="14" t="s">
        <v>149</v>
      </c>
      <c r="B532" s="14" t="s">
        <v>154</v>
      </c>
      <c r="C532">
        <v>27966</v>
      </c>
      <c r="D532">
        <v>27966</v>
      </c>
      <c r="E532">
        <v>1</v>
      </c>
      <c r="F532">
        <v>116</v>
      </c>
      <c r="G532" s="14" t="s">
        <v>158</v>
      </c>
      <c r="H532" s="14" t="s">
        <v>452</v>
      </c>
      <c r="I532" s="14" t="s">
        <v>338</v>
      </c>
    </row>
    <row r="533" spans="1:9">
      <c r="A533" s="14" t="s">
        <v>149</v>
      </c>
      <c r="B533" s="14" t="s">
        <v>154</v>
      </c>
      <c r="C533">
        <v>27997</v>
      </c>
      <c r="D533">
        <v>27997</v>
      </c>
      <c r="E533">
        <v>1</v>
      </c>
      <c r="F533">
        <v>113</v>
      </c>
      <c r="G533" s="14" t="s">
        <v>158</v>
      </c>
      <c r="H533" s="14" t="s">
        <v>424</v>
      </c>
      <c r="I533" s="14" t="s">
        <v>245</v>
      </c>
    </row>
    <row r="534" spans="1:9">
      <c r="A534" s="14" t="s">
        <v>149</v>
      </c>
      <c r="B534" s="14" t="s">
        <v>150</v>
      </c>
      <c r="C534">
        <v>28466</v>
      </c>
      <c r="D534">
        <v>28466</v>
      </c>
      <c r="E534">
        <v>1</v>
      </c>
      <c r="F534">
        <v>145</v>
      </c>
      <c r="G534" s="14" t="s">
        <v>158</v>
      </c>
      <c r="H534" s="14" t="s">
        <v>369</v>
      </c>
      <c r="I534" s="14" t="s">
        <v>244</v>
      </c>
    </row>
    <row r="535" spans="1:9">
      <c r="A535" s="14" t="s">
        <v>149</v>
      </c>
      <c r="B535" s="14" t="s">
        <v>164</v>
      </c>
      <c r="C535">
        <v>28509</v>
      </c>
      <c r="D535">
        <v>28509</v>
      </c>
      <c r="E535">
        <v>1</v>
      </c>
      <c r="F535">
        <v>157</v>
      </c>
      <c r="G535" s="14" t="s">
        <v>151</v>
      </c>
      <c r="H535" s="14" t="s">
        <v>365</v>
      </c>
      <c r="I535" s="14" t="s">
        <v>242</v>
      </c>
    </row>
    <row r="536" spans="1:9">
      <c r="A536" s="14" t="s">
        <v>149</v>
      </c>
      <c r="B536" s="14" t="s">
        <v>154</v>
      </c>
      <c r="C536">
        <v>28557</v>
      </c>
      <c r="D536">
        <v>28557</v>
      </c>
      <c r="E536">
        <v>1</v>
      </c>
      <c r="F536">
        <v>159</v>
      </c>
      <c r="G536" s="14" t="s">
        <v>158</v>
      </c>
      <c r="H536" s="14" t="s">
        <v>479</v>
      </c>
      <c r="I536" s="14" t="s">
        <v>338</v>
      </c>
    </row>
    <row r="537" spans="1:9">
      <c r="A537" s="14" t="s">
        <v>149</v>
      </c>
      <c r="B537" s="14" t="s">
        <v>150</v>
      </c>
      <c r="C537">
        <v>28574</v>
      </c>
      <c r="D537">
        <v>28574</v>
      </c>
      <c r="E537">
        <v>1</v>
      </c>
      <c r="F537">
        <v>164</v>
      </c>
      <c r="G537" s="14" t="s">
        <v>151</v>
      </c>
      <c r="H537" s="14" t="s">
        <v>356</v>
      </c>
      <c r="I537" s="14" t="s">
        <v>236</v>
      </c>
    </row>
    <row r="538" spans="1:9">
      <c r="A538" s="14" t="s">
        <v>149</v>
      </c>
      <c r="B538" s="14" t="s">
        <v>154</v>
      </c>
      <c r="C538">
        <v>28592</v>
      </c>
      <c r="D538">
        <v>28592</v>
      </c>
      <c r="E538">
        <v>1</v>
      </c>
      <c r="F538">
        <v>167</v>
      </c>
      <c r="G538" s="14" t="s">
        <v>158</v>
      </c>
      <c r="H538" s="14" t="s">
        <v>331</v>
      </c>
      <c r="I538" s="14" t="s">
        <v>289</v>
      </c>
    </row>
    <row r="539" spans="1:9">
      <c r="A539" s="14" t="s">
        <v>149</v>
      </c>
      <c r="B539" s="14" t="s">
        <v>154</v>
      </c>
      <c r="C539">
        <v>28608</v>
      </c>
      <c r="D539">
        <v>28608</v>
      </c>
      <c r="E539">
        <v>1</v>
      </c>
      <c r="F539">
        <v>171</v>
      </c>
      <c r="G539" s="14" t="s">
        <v>151</v>
      </c>
      <c r="H539" s="14" t="s">
        <v>347</v>
      </c>
      <c r="I539" s="14" t="s">
        <v>234</v>
      </c>
    </row>
    <row r="540" spans="1:9">
      <c r="A540" s="14" t="s">
        <v>149</v>
      </c>
      <c r="B540" s="14" t="s">
        <v>164</v>
      </c>
      <c r="C540">
        <v>28644</v>
      </c>
      <c r="D540">
        <v>28644</v>
      </c>
      <c r="E540">
        <v>1</v>
      </c>
      <c r="F540">
        <v>158</v>
      </c>
      <c r="G540" s="14" t="s">
        <v>151</v>
      </c>
      <c r="H540" s="14" t="s">
        <v>274</v>
      </c>
      <c r="I540" s="14" t="s">
        <v>276</v>
      </c>
    </row>
    <row r="541" spans="1:9">
      <c r="A541" s="14" t="s">
        <v>149</v>
      </c>
      <c r="B541" s="14" t="s">
        <v>163</v>
      </c>
      <c r="C541">
        <v>28835</v>
      </c>
      <c r="D541">
        <v>28835</v>
      </c>
      <c r="E541">
        <v>1</v>
      </c>
      <c r="F541">
        <v>135</v>
      </c>
      <c r="G541" s="14" t="s">
        <v>151</v>
      </c>
      <c r="H541" s="14" t="s">
        <v>479</v>
      </c>
      <c r="I541" s="14" t="s">
        <v>284</v>
      </c>
    </row>
    <row r="542" spans="1:9">
      <c r="A542" s="14" t="s">
        <v>149</v>
      </c>
      <c r="B542" s="14" t="s">
        <v>164</v>
      </c>
      <c r="C542">
        <v>28841</v>
      </c>
      <c r="D542">
        <v>28841</v>
      </c>
      <c r="E542">
        <v>1</v>
      </c>
      <c r="F542">
        <v>134</v>
      </c>
      <c r="G542" s="14" t="s">
        <v>151</v>
      </c>
      <c r="H542" s="14" t="s">
        <v>477</v>
      </c>
      <c r="I542" s="14" t="s">
        <v>284</v>
      </c>
    </row>
    <row r="543" spans="1:9">
      <c r="A543" s="14" t="s">
        <v>149</v>
      </c>
      <c r="B543" s="14" t="s">
        <v>154</v>
      </c>
      <c r="C543">
        <v>29031</v>
      </c>
      <c r="D543">
        <v>29031</v>
      </c>
      <c r="E543">
        <v>1</v>
      </c>
      <c r="F543">
        <v>148</v>
      </c>
      <c r="G543" s="14" t="s">
        <v>158</v>
      </c>
      <c r="H543" s="14" t="s">
        <v>431</v>
      </c>
      <c r="I543" s="14" t="s">
        <v>237</v>
      </c>
    </row>
    <row r="544" spans="1:9">
      <c r="A544" s="14" t="s">
        <v>149</v>
      </c>
      <c r="B544" s="14" t="s">
        <v>154</v>
      </c>
      <c r="C544">
        <v>29049</v>
      </c>
      <c r="D544">
        <v>29049</v>
      </c>
      <c r="E544">
        <v>1</v>
      </c>
      <c r="F544">
        <v>144</v>
      </c>
      <c r="G544" s="14" t="s">
        <v>158</v>
      </c>
      <c r="H544" s="14" t="s">
        <v>429</v>
      </c>
      <c r="I544" s="14" t="s">
        <v>237</v>
      </c>
    </row>
    <row r="545" spans="1:9">
      <c r="A545" s="14" t="s">
        <v>149</v>
      </c>
      <c r="B545" s="14" t="s">
        <v>164</v>
      </c>
      <c r="C545">
        <v>29247</v>
      </c>
      <c r="D545">
        <v>29247</v>
      </c>
      <c r="E545">
        <v>1</v>
      </c>
      <c r="F545">
        <v>138</v>
      </c>
      <c r="G545" s="14" t="s">
        <v>158</v>
      </c>
      <c r="H545" s="14" t="s">
        <v>442</v>
      </c>
      <c r="I545" s="14" t="s">
        <v>245</v>
      </c>
    </row>
    <row r="546" spans="1:9">
      <c r="A546" s="14" t="s">
        <v>149</v>
      </c>
      <c r="B546" s="14" t="s">
        <v>150</v>
      </c>
      <c r="C546">
        <v>29252</v>
      </c>
      <c r="D546">
        <v>29252</v>
      </c>
      <c r="E546">
        <v>1</v>
      </c>
      <c r="F546">
        <v>139</v>
      </c>
      <c r="G546" s="14" t="s">
        <v>158</v>
      </c>
      <c r="H546" s="14" t="s">
        <v>442</v>
      </c>
      <c r="I546" s="14" t="s">
        <v>245</v>
      </c>
    </row>
    <row r="547" spans="1:9">
      <c r="A547" s="14" t="s">
        <v>149</v>
      </c>
      <c r="B547" s="14" t="s">
        <v>150</v>
      </c>
      <c r="C547">
        <v>29320</v>
      </c>
      <c r="D547">
        <v>29320</v>
      </c>
      <c r="E547">
        <v>1</v>
      </c>
      <c r="F547">
        <v>126</v>
      </c>
      <c r="G547" s="14" t="s">
        <v>158</v>
      </c>
      <c r="H547" s="14" t="s">
        <v>425</v>
      </c>
      <c r="I547" s="14" t="s">
        <v>230</v>
      </c>
    </row>
    <row r="548" spans="1:9">
      <c r="A548" s="14" t="s">
        <v>149</v>
      </c>
      <c r="B548" s="14" t="s">
        <v>177</v>
      </c>
      <c r="C548">
        <v>29393</v>
      </c>
      <c r="D548">
        <v>29395</v>
      </c>
      <c r="E548">
        <v>2</v>
      </c>
      <c r="F548" t="s">
        <v>178</v>
      </c>
      <c r="G548" s="14" t="s">
        <v>171</v>
      </c>
      <c r="H548" s="14" t="s">
        <v>406</v>
      </c>
      <c r="I548" s="14" t="s">
        <v>179</v>
      </c>
    </row>
    <row r="549" spans="1:9">
      <c r="A549" s="14" t="s">
        <v>149</v>
      </c>
      <c r="B549" s="14" t="s">
        <v>150</v>
      </c>
      <c r="C549">
        <v>29405</v>
      </c>
      <c r="D549">
        <v>29405</v>
      </c>
      <c r="E549">
        <v>1</v>
      </c>
      <c r="F549">
        <v>143</v>
      </c>
      <c r="G549" s="14" t="s">
        <v>158</v>
      </c>
      <c r="H549" s="14" t="s">
        <v>388</v>
      </c>
      <c r="I549" s="14" t="s">
        <v>225</v>
      </c>
    </row>
    <row r="550" spans="1:9">
      <c r="A550" s="14" t="s">
        <v>149</v>
      </c>
      <c r="B550" s="14" t="s">
        <v>150</v>
      </c>
      <c r="C550">
        <v>29522</v>
      </c>
      <c r="D550">
        <v>29522</v>
      </c>
      <c r="E550">
        <v>1</v>
      </c>
      <c r="F550">
        <v>167</v>
      </c>
      <c r="G550" s="14" t="s">
        <v>158</v>
      </c>
      <c r="H550" s="14" t="s">
        <v>525</v>
      </c>
      <c r="I550" s="14" t="s">
        <v>375</v>
      </c>
    </row>
    <row r="551" spans="1:9">
      <c r="A551" s="14" t="s">
        <v>149</v>
      </c>
      <c r="B551" s="14" t="s">
        <v>154</v>
      </c>
      <c r="C551">
        <v>29638</v>
      </c>
      <c r="D551">
        <v>29638</v>
      </c>
      <c r="E551">
        <v>1</v>
      </c>
      <c r="F551">
        <v>149</v>
      </c>
      <c r="G551" s="14" t="s">
        <v>151</v>
      </c>
      <c r="H551" s="14" t="s">
        <v>452</v>
      </c>
      <c r="I551" s="14" t="s">
        <v>245</v>
      </c>
    </row>
    <row r="552" spans="1:9">
      <c r="A552" s="14" t="s">
        <v>149</v>
      </c>
      <c r="B552" s="14" t="s">
        <v>154</v>
      </c>
      <c r="C552">
        <v>29650</v>
      </c>
      <c r="D552">
        <v>29650</v>
      </c>
      <c r="E552">
        <v>1</v>
      </c>
      <c r="F552">
        <v>161</v>
      </c>
      <c r="G552" s="14" t="s">
        <v>151</v>
      </c>
      <c r="H552" s="14" t="s">
        <v>313</v>
      </c>
      <c r="I552" s="14" t="s">
        <v>227</v>
      </c>
    </row>
    <row r="553" spans="1:9">
      <c r="A553" s="14" t="s">
        <v>149</v>
      </c>
      <c r="B553" s="14" t="s">
        <v>164</v>
      </c>
      <c r="C553">
        <v>29774</v>
      </c>
      <c r="D553">
        <v>29774</v>
      </c>
      <c r="E553">
        <v>1</v>
      </c>
      <c r="F553">
        <v>145</v>
      </c>
      <c r="G553" s="14" t="s">
        <v>158</v>
      </c>
      <c r="H553" s="14" t="s">
        <v>517</v>
      </c>
      <c r="I553" s="14" t="s">
        <v>375</v>
      </c>
    </row>
    <row r="554" spans="1:9">
      <c r="A554" s="14" t="s">
        <v>149</v>
      </c>
      <c r="B554" s="14" t="s">
        <v>154</v>
      </c>
      <c r="C554">
        <v>30593</v>
      </c>
      <c r="D554">
        <v>30593</v>
      </c>
      <c r="E554">
        <v>1</v>
      </c>
      <c r="F554">
        <v>129</v>
      </c>
      <c r="G554" s="14" t="s">
        <v>158</v>
      </c>
      <c r="H554" s="14" t="s">
        <v>462</v>
      </c>
      <c r="I554" s="14" t="s">
        <v>338</v>
      </c>
    </row>
    <row r="555" spans="1:9">
      <c r="A555" s="14" t="s">
        <v>149</v>
      </c>
      <c r="B555" s="14" t="s">
        <v>154</v>
      </c>
      <c r="C555">
        <v>30624</v>
      </c>
      <c r="D555">
        <v>30624</v>
      </c>
      <c r="E555">
        <v>1</v>
      </c>
      <c r="F555">
        <v>139</v>
      </c>
      <c r="G555" s="14" t="s">
        <v>151</v>
      </c>
      <c r="H555" s="14" t="s">
        <v>304</v>
      </c>
      <c r="I555" s="14" t="s">
        <v>289</v>
      </c>
    </row>
    <row r="556" spans="1:9">
      <c r="A556" s="14" t="s">
        <v>149</v>
      </c>
      <c r="B556" s="14" t="s">
        <v>164</v>
      </c>
      <c r="C556">
        <v>30756</v>
      </c>
      <c r="D556">
        <v>30756</v>
      </c>
      <c r="E556">
        <v>1</v>
      </c>
      <c r="F556">
        <v>135</v>
      </c>
      <c r="G556" s="14" t="s">
        <v>151</v>
      </c>
      <c r="H556" s="14" t="s">
        <v>350</v>
      </c>
      <c r="I556" s="14" t="s">
        <v>240</v>
      </c>
    </row>
    <row r="557" spans="1:9">
      <c r="A557" s="14" t="s">
        <v>149</v>
      </c>
      <c r="B557" s="14" t="s">
        <v>150</v>
      </c>
      <c r="C557">
        <v>30811</v>
      </c>
      <c r="D557">
        <v>30811</v>
      </c>
      <c r="E557">
        <v>1</v>
      </c>
      <c r="F557">
        <v>145</v>
      </c>
      <c r="G557" s="14" t="s">
        <v>158</v>
      </c>
      <c r="H557" s="14" t="s">
        <v>380</v>
      </c>
      <c r="I557" s="14" t="s">
        <v>239</v>
      </c>
    </row>
    <row r="558" spans="1:9">
      <c r="A558" s="14" t="s">
        <v>149</v>
      </c>
      <c r="B558" s="14" t="s">
        <v>150</v>
      </c>
      <c r="C558">
        <v>30823</v>
      </c>
      <c r="D558">
        <v>30823</v>
      </c>
      <c r="E558">
        <v>1</v>
      </c>
      <c r="F558">
        <v>145</v>
      </c>
      <c r="G558" s="14" t="s">
        <v>151</v>
      </c>
      <c r="H558" s="14" t="s">
        <v>392</v>
      </c>
      <c r="I558" s="14" t="s">
        <v>225</v>
      </c>
    </row>
    <row r="559" spans="1:9">
      <c r="A559" s="14" t="s">
        <v>149</v>
      </c>
      <c r="B559" s="14" t="s">
        <v>163</v>
      </c>
      <c r="C559">
        <v>31520</v>
      </c>
      <c r="D559">
        <v>31520</v>
      </c>
      <c r="E559">
        <v>1</v>
      </c>
      <c r="F559">
        <v>121</v>
      </c>
      <c r="G559" s="14" t="s">
        <v>151</v>
      </c>
      <c r="H559" s="14" t="s">
        <v>456</v>
      </c>
      <c r="I559" s="14" t="s">
        <v>338</v>
      </c>
    </row>
    <row r="560" spans="1:9">
      <c r="A560" s="14" t="s">
        <v>149</v>
      </c>
      <c r="B560" s="14" t="s">
        <v>163</v>
      </c>
      <c r="C560">
        <v>33282</v>
      </c>
      <c r="D560">
        <v>33282</v>
      </c>
      <c r="E560">
        <v>1</v>
      </c>
      <c r="F560">
        <v>127</v>
      </c>
      <c r="G560" s="14" t="s">
        <v>158</v>
      </c>
      <c r="H560" s="14" t="s">
        <v>471</v>
      </c>
      <c r="I560" s="14" t="s">
        <v>284</v>
      </c>
    </row>
    <row r="561" spans="1:9">
      <c r="A561" s="14" t="s">
        <v>149</v>
      </c>
      <c r="B561" s="14" t="s">
        <v>150</v>
      </c>
      <c r="C561">
        <v>33304</v>
      </c>
      <c r="D561">
        <v>33304</v>
      </c>
      <c r="E561">
        <v>1</v>
      </c>
      <c r="F561">
        <v>114</v>
      </c>
      <c r="G561" s="14" t="s">
        <v>158</v>
      </c>
      <c r="H561" s="14" t="s">
        <v>448</v>
      </c>
      <c r="I561" s="14" t="s">
        <v>338</v>
      </c>
    </row>
    <row r="562" spans="1:9">
      <c r="A562" s="14" t="s">
        <v>149</v>
      </c>
      <c r="B562" s="14" t="s">
        <v>154</v>
      </c>
      <c r="C562">
        <v>33326</v>
      </c>
      <c r="D562">
        <v>33326</v>
      </c>
      <c r="E562">
        <v>1</v>
      </c>
      <c r="F562">
        <v>117</v>
      </c>
      <c r="G562" s="14" t="s">
        <v>158</v>
      </c>
      <c r="H562" s="14" t="s">
        <v>439</v>
      </c>
      <c r="I562" s="14" t="s">
        <v>243</v>
      </c>
    </row>
    <row r="563" spans="1:9">
      <c r="A563" s="14" t="s">
        <v>149</v>
      </c>
      <c r="B563" s="14" t="s">
        <v>163</v>
      </c>
      <c r="C563">
        <v>33361</v>
      </c>
      <c r="D563">
        <v>33361</v>
      </c>
      <c r="E563">
        <v>1</v>
      </c>
      <c r="F563">
        <v>111</v>
      </c>
      <c r="G563" s="14" t="s">
        <v>158</v>
      </c>
      <c r="H563" s="14" t="s">
        <v>410</v>
      </c>
      <c r="I563" s="14" t="s">
        <v>230</v>
      </c>
    </row>
    <row r="564" spans="1:9">
      <c r="A564" s="14" t="s">
        <v>149</v>
      </c>
      <c r="B564" s="14" t="s">
        <v>164</v>
      </c>
      <c r="C564">
        <v>33366</v>
      </c>
      <c r="D564">
        <v>33366</v>
      </c>
      <c r="E564">
        <v>1</v>
      </c>
      <c r="F564">
        <v>110</v>
      </c>
      <c r="G564" s="14" t="s">
        <v>151</v>
      </c>
      <c r="H564" s="14" t="s">
        <v>422</v>
      </c>
      <c r="I564" s="14" t="s">
        <v>245</v>
      </c>
    </row>
    <row r="565" spans="1:9">
      <c r="A565" s="14" t="s">
        <v>149</v>
      </c>
      <c r="B565" s="14" t="s">
        <v>150</v>
      </c>
      <c r="C565">
        <v>33384</v>
      </c>
      <c r="D565">
        <v>33384</v>
      </c>
      <c r="E565">
        <v>1</v>
      </c>
      <c r="F565">
        <v>101</v>
      </c>
      <c r="G565" s="14" t="s">
        <v>158</v>
      </c>
      <c r="H565" s="14" t="s">
        <v>411</v>
      </c>
      <c r="I565" s="14" t="s">
        <v>245</v>
      </c>
    </row>
    <row r="566" spans="1:9">
      <c r="A566" s="14" t="s">
        <v>149</v>
      </c>
      <c r="B566" s="14" t="s">
        <v>163</v>
      </c>
      <c r="C566">
        <v>33425</v>
      </c>
      <c r="D566">
        <v>33425</v>
      </c>
      <c r="E566">
        <v>1</v>
      </c>
      <c r="F566">
        <v>98</v>
      </c>
      <c r="G566" s="14" t="s">
        <v>151</v>
      </c>
      <c r="H566" s="14" t="s">
        <v>253</v>
      </c>
      <c r="I566" s="14" t="s">
        <v>254</v>
      </c>
    </row>
    <row r="567" spans="1:9">
      <c r="A567" s="14" t="s">
        <v>149</v>
      </c>
      <c r="B567" s="14" t="s">
        <v>164</v>
      </c>
      <c r="C567">
        <v>33473</v>
      </c>
      <c r="D567">
        <v>33473</v>
      </c>
      <c r="E567">
        <v>1</v>
      </c>
      <c r="F567">
        <v>113</v>
      </c>
      <c r="G567" s="14" t="s">
        <v>151</v>
      </c>
      <c r="H567" s="14" t="s">
        <v>446</v>
      </c>
      <c r="I567" s="14" t="s">
        <v>338</v>
      </c>
    </row>
    <row r="568" spans="1:9">
      <c r="A568" s="14" t="s">
        <v>149</v>
      </c>
      <c r="B568" s="14" t="s">
        <v>150</v>
      </c>
      <c r="C568">
        <v>33499</v>
      </c>
      <c r="D568">
        <v>33499</v>
      </c>
      <c r="E568">
        <v>1</v>
      </c>
      <c r="F568">
        <v>127</v>
      </c>
      <c r="G568" s="14" t="s">
        <v>151</v>
      </c>
      <c r="H568" s="14" t="s">
        <v>435</v>
      </c>
      <c r="I568" s="14" t="s">
        <v>245</v>
      </c>
    </row>
    <row r="569" spans="1:9">
      <c r="A569" s="14" t="s">
        <v>149</v>
      </c>
      <c r="B569" s="14" t="s">
        <v>163</v>
      </c>
      <c r="C569">
        <v>33525</v>
      </c>
      <c r="D569">
        <v>33525</v>
      </c>
      <c r="E569">
        <v>1</v>
      </c>
      <c r="F569">
        <v>132</v>
      </c>
      <c r="G569" s="14" t="s">
        <v>158</v>
      </c>
      <c r="H569" s="14" t="s">
        <v>463</v>
      </c>
      <c r="I569" s="14" t="s">
        <v>338</v>
      </c>
    </row>
    <row r="570" spans="1:9">
      <c r="A570" s="14" t="s">
        <v>149</v>
      </c>
      <c r="B570" s="14" t="s">
        <v>150</v>
      </c>
      <c r="C570">
        <v>33565</v>
      </c>
      <c r="D570">
        <v>33565</v>
      </c>
      <c r="E570">
        <v>1</v>
      </c>
      <c r="F570">
        <v>122</v>
      </c>
      <c r="G570" s="14" t="s">
        <v>158</v>
      </c>
      <c r="H570" s="14" t="s">
        <v>431</v>
      </c>
      <c r="I570" s="14" t="s">
        <v>245</v>
      </c>
    </row>
    <row r="571" spans="1:9">
      <c r="A571" s="14" t="s">
        <v>149</v>
      </c>
      <c r="B571" s="14" t="s">
        <v>150</v>
      </c>
      <c r="C571">
        <v>34258</v>
      </c>
      <c r="D571">
        <v>34258</v>
      </c>
      <c r="E571">
        <v>1</v>
      </c>
      <c r="F571">
        <v>132</v>
      </c>
      <c r="G571" s="14" t="s">
        <v>158</v>
      </c>
      <c r="H571" s="14" t="s">
        <v>477</v>
      </c>
      <c r="I571" s="14" t="s">
        <v>284</v>
      </c>
    </row>
    <row r="572" spans="1:9">
      <c r="A572" s="14" t="s">
        <v>149</v>
      </c>
      <c r="B572" s="14" t="s">
        <v>164</v>
      </c>
      <c r="C572">
        <v>34341</v>
      </c>
      <c r="D572">
        <v>34341</v>
      </c>
      <c r="E572">
        <v>1</v>
      </c>
      <c r="F572">
        <v>128</v>
      </c>
      <c r="G572" s="14" t="s">
        <v>151</v>
      </c>
      <c r="H572" s="14" t="s">
        <v>508</v>
      </c>
      <c r="I572" s="14" t="s">
        <v>375</v>
      </c>
    </row>
    <row r="573" spans="1:9">
      <c r="A573" s="14" t="s">
        <v>149</v>
      </c>
      <c r="B573" s="14" t="s">
        <v>163</v>
      </c>
      <c r="C573">
        <v>34658</v>
      </c>
      <c r="D573">
        <v>34658</v>
      </c>
      <c r="E573">
        <v>1</v>
      </c>
      <c r="F573">
        <v>129</v>
      </c>
      <c r="G573" s="14" t="s">
        <v>158</v>
      </c>
      <c r="H573" s="14" t="s">
        <v>508</v>
      </c>
      <c r="I573" s="14" t="s">
        <v>375</v>
      </c>
    </row>
    <row r="574" spans="1:9">
      <c r="A574" s="14" t="s">
        <v>149</v>
      </c>
      <c r="B574" s="14" t="s">
        <v>154</v>
      </c>
      <c r="C574">
        <v>34688</v>
      </c>
      <c r="D574">
        <v>34688</v>
      </c>
      <c r="E574">
        <v>1</v>
      </c>
      <c r="F574">
        <v>110</v>
      </c>
      <c r="G574" s="14" t="s">
        <v>158</v>
      </c>
      <c r="H574" s="14" t="s">
        <v>461</v>
      </c>
      <c r="I574" s="14" t="s">
        <v>284</v>
      </c>
    </row>
    <row r="575" spans="1:9">
      <c r="A575" s="14" t="s">
        <v>149</v>
      </c>
      <c r="B575" s="14" t="s">
        <v>163</v>
      </c>
      <c r="C575">
        <v>35626</v>
      </c>
      <c r="D575">
        <v>35626</v>
      </c>
      <c r="E575">
        <v>1</v>
      </c>
      <c r="F575">
        <v>144</v>
      </c>
      <c r="G575" s="14" t="s">
        <v>158</v>
      </c>
      <c r="H575" s="14" t="s">
        <v>437</v>
      </c>
      <c r="I575" s="14" t="s">
        <v>230</v>
      </c>
    </row>
    <row r="576" spans="1:9">
      <c r="A576" s="14" t="s">
        <v>149</v>
      </c>
      <c r="B576" s="14" t="s">
        <v>164</v>
      </c>
      <c r="C576">
        <v>35626</v>
      </c>
      <c r="D576">
        <v>35626</v>
      </c>
      <c r="E576">
        <v>1</v>
      </c>
      <c r="F576">
        <v>144</v>
      </c>
      <c r="G576" s="14" t="s">
        <v>151</v>
      </c>
      <c r="H576" s="14" t="s">
        <v>497</v>
      </c>
      <c r="I576" s="14" t="s">
        <v>283</v>
      </c>
    </row>
    <row r="577" spans="1:9">
      <c r="A577" s="14" t="s">
        <v>149</v>
      </c>
      <c r="B577" s="14" t="s">
        <v>154</v>
      </c>
      <c r="C577">
        <v>35646</v>
      </c>
      <c r="D577">
        <v>35646</v>
      </c>
      <c r="E577">
        <v>1</v>
      </c>
      <c r="F577">
        <v>125</v>
      </c>
      <c r="G577" s="14" t="s">
        <v>151</v>
      </c>
      <c r="H577" s="14" t="s">
        <v>485</v>
      </c>
      <c r="I577" s="14" t="s">
        <v>283</v>
      </c>
    </row>
    <row r="578" spans="1:9">
      <c r="A578" s="14" t="s">
        <v>149</v>
      </c>
      <c r="B578" s="14" t="s">
        <v>154</v>
      </c>
      <c r="C578">
        <v>35647</v>
      </c>
      <c r="D578">
        <v>35647</v>
      </c>
      <c r="E578">
        <v>1</v>
      </c>
      <c r="F578">
        <v>124</v>
      </c>
      <c r="G578" s="14" t="s">
        <v>158</v>
      </c>
      <c r="H578" s="14" t="s">
        <v>432</v>
      </c>
      <c r="I578" s="14" t="s">
        <v>245</v>
      </c>
    </row>
    <row r="579" spans="1:9">
      <c r="A579" s="14" t="s">
        <v>149</v>
      </c>
      <c r="B579" s="14" t="s">
        <v>164</v>
      </c>
      <c r="C579">
        <v>35656</v>
      </c>
      <c r="D579">
        <v>35656</v>
      </c>
      <c r="E579">
        <v>1</v>
      </c>
      <c r="F579">
        <v>129</v>
      </c>
      <c r="G579" s="14" t="s">
        <v>158</v>
      </c>
      <c r="H579" s="14" t="s">
        <v>361</v>
      </c>
      <c r="I579" s="14" t="s">
        <v>239</v>
      </c>
    </row>
    <row r="580" spans="1:9">
      <c r="A580" s="14" t="s">
        <v>149</v>
      </c>
      <c r="B580" s="14" t="s">
        <v>164</v>
      </c>
      <c r="C580">
        <v>35736</v>
      </c>
      <c r="D580">
        <v>35736</v>
      </c>
      <c r="E580">
        <v>1</v>
      </c>
      <c r="F580">
        <v>140</v>
      </c>
      <c r="G580" s="14" t="s">
        <v>158</v>
      </c>
      <c r="H580" s="14" t="s">
        <v>481</v>
      </c>
      <c r="I580" s="14" t="s">
        <v>284</v>
      </c>
    </row>
    <row r="581" spans="1:9">
      <c r="A581" s="14" t="s">
        <v>149</v>
      </c>
      <c r="B581" s="14" t="s">
        <v>163</v>
      </c>
      <c r="C581">
        <v>36013</v>
      </c>
      <c r="D581">
        <v>36013</v>
      </c>
      <c r="E581">
        <v>1</v>
      </c>
      <c r="F581">
        <v>88</v>
      </c>
      <c r="G581" s="14" t="s">
        <v>158</v>
      </c>
      <c r="H581" s="14" t="s">
        <v>477</v>
      </c>
      <c r="I581" s="14" t="s">
        <v>375</v>
      </c>
    </row>
    <row r="582" spans="1:9">
      <c r="A582" s="14" t="s">
        <v>149</v>
      </c>
      <c r="B582" s="14" t="s">
        <v>150</v>
      </c>
      <c r="C582">
        <v>36573</v>
      </c>
      <c r="D582">
        <v>36573</v>
      </c>
      <c r="E582">
        <v>1</v>
      </c>
      <c r="F582">
        <v>89</v>
      </c>
      <c r="G582" s="14" t="s">
        <v>151</v>
      </c>
      <c r="H582" s="14" t="s">
        <v>499</v>
      </c>
      <c r="I582" s="14" t="s">
        <v>417</v>
      </c>
    </row>
    <row r="583" spans="1:9">
      <c r="A583" s="14" t="s">
        <v>149</v>
      </c>
      <c r="B583" s="14" t="s">
        <v>150</v>
      </c>
      <c r="C583">
        <v>36704</v>
      </c>
      <c r="D583">
        <v>36704</v>
      </c>
      <c r="E583">
        <v>1</v>
      </c>
      <c r="F583">
        <v>109</v>
      </c>
      <c r="G583" s="14" t="s">
        <v>158</v>
      </c>
      <c r="H583" s="14" t="s">
        <v>461</v>
      </c>
      <c r="I583" s="14" t="s">
        <v>284</v>
      </c>
    </row>
    <row r="584" spans="1:9">
      <c r="A584" s="14" t="s">
        <v>149</v>
      </c>
      <c r="B584" s="14" t="s">
        <v>154</v>
      </c>
      <c r="C584">
        <v>37406</v>
      </c>
      <c r="D584">
        <v>37406</v>
      </c>
      <c r="E584">
        <v>1</v>
      </c>
      <c r="F584">
        <v>100</v>
      </c>
      <c r="G584" s="14" t="s">
        <v>158</v>
      </c>
      <c r="H584" s="14" t="s">
        <v>468</v>
      </c>
      <c r="I584" s="14" t="s">
        <v>283</v>
      </c>
    </row>
    <row r="585" spans="1:9">
      <c r="A585" s="14" t="s">
        <v>149</v>
      </c>
      <c r="B585" s="14" t="s">
        <v>154</v>
      </c>
      <c r="C585">
        <v>37413</v>
      </c>
      <c r="D585">
        <v>37413</v>
      </c>
      <c r="E585">
        <v>1</v>
      </c>
      <c r="F585">
        <v>97</v>
      </c>
      <c r="G585" s="14" t="s">
        <v>158</v>
      </c>
      <c r="H585" s="14" t="s">
        <v>464</v>
      </c>
      <c r="I585" s="14" t="s">
        <v>283</v>
      </c>
    </row>
    <row r="586" spans="1:9">
      <c r="A586" s="14" t="s">
        <v>149</v>
      </c>
      <c r="B586" s="14" t="s">
        <v>164</v>
      </c>
      <c r="C586">
        <v>38002</v>
      </c>
      <c r="D586">
        <v>38002</v>
      </c>
      <c r="E586">
        <v>1</v>
      </c>
      <c r="F586">
        <v>132</v>
      </c>
      <c r="G586" s="14" t="s">
        <v>158</v>
      </c>
      <c r="H586" s="14" t="s">
        <v>490</v>
      </c>
      <c r="I586" s="14" t="s">
        <v>283</v>
      </c>
    </row>
    <row r="587" spans="1:9">
      <c r="A587" s="14" t="s">
        <v>149</v>
      </c>
      <c r="B587" s="14" t="s">
        <v>163</v>
      </c>
      <c r="C587">
        <v>38004</v>
      </c>
      <c r="D587">
        <v>38004</v>
      </c>
      <c r="E587">
        <v>1</v>
      </c>
      <c r="F587">
        <v>134</v>
      </c>
      <c r="G587" s="14" t="s">
        <v>158</v>
      </c>
      <c r="H587" s="14" t="s">
        <v>464</v>
      </c>
      <c r="I587" s="14" t="s">
        <v>338</v>
      </c>
    </row>
    <row r="588" spans="1:9">
      <c r="A588" s="14" t="s">
        <v>149</v>
      </c>
      <c r="B588" s="14" t="s">
        <v>150</v>
      </c>
      <c r="C588">
        <v>38031</v>
      </c>
      <c r="D588">
        <v>38031</v>
      </c>
      <c r="E588">
        <v>1</v>
      </c>
      <c r="F588">
        <v>132</v>
      </c>
      <c r="G588" s="14" t="s">
        <v>158</v>
      </c>
      <c r="H588" s="14" t="s">
        <v>463</v>
      </c>
      <c r="I588" s="14" t="s">
        <v>338</v>
      </c>
    </row>
    <row r="589" spans="1:9">
      <c r="A589" s="14" t="s">
        <v>149</v>
      </c>
      <c r="B589" s="14" t="s">
        <v>150</v>
      </c>
      <c r="C589">
        <v>38060</v>
      </c>
      <c r="D589">
        <v>38060</v>
      </c>
      <c r="E589">
        <v>1</v>
      </c>
      <c r="F589">
        <v>137</v>
      </c>
      <c r="G589" s="14" t="s">
        <v>158</v>
      </c>
      <c r="H589" s="14" t="s">
        <v>479</v>
      </c>
      <c r="I589" s="14" t="s">
        <v>284</v>
      </c>
    </row>
    <row r="590" spans="1:9">
      <c r="A590" s="14" t="s">
        <v>149</v>
      </c>
      <c r="B590" s="14" t="s">
        <v>164</v>
      </c>
      <c r="C590">
        <v>38087</v>
      </c>
      <c r="D590">
        <v>38087</v>
      </c>
      <c r="E590">
        <v>1</v>
      </c>
      <c r="F590">
        <v>134</v>
      </c>
      <c r="G590" s="14" t="s">
        <v>158</v>
      </c>
      <c r="H590" s="14" t="s">
        <v>477</v>
      </c>
      <c r="I590" s="14" t="s">
        <v>284</v>
      </c>
    </row>
    <row r="591" spans="1:9">
      <c r="A591" s="14" t="s">
        <v>149</v>
      </c>
      <c r="B591" s="14" t="s">
        <v>154</v>
      </c>
      <c r="C591">
        <v>38260</v>
      </c>
      <c r="D591">
        <v>38260</v>
      </c>
      <c r="E591">
        <v>1</v>
      </c>
      <c r="F591">
        <v>114</v>
      </c>
      <c r="G591" s="14" t="s">
        <v>158</v>
      </c>
      <c r="H591" s="14" t="s">
        <v>463</v>
      </c>
      <c r="I591" s="14" t="s">
        <v>284</v>
      </c>
    </row>
    <row r="592" spans="1:9">
      <c r="A592" s="14" t="s">
        <v>149</v>
      </c>
      <c r="B592" s="14" t="s">
        <v>150</v>
      </c>
      <c r="C592">
        <v>38279</v>
      </c>
      <c r="D592">
        <v>38279</v>
      </c>
      <c r="E592">
        <v>1</v>
      </c>
      <c r="F592">
        <v>122</v>
      </c>
      <c r="G592" s="14" t="s">
        <v>151</v>
      </c>
      <c r="H592" s="14" t="s">
        <v>484</v>
      </c>
      <c r="I592" s="14" t="s">
        <v>283</v>
      </c>
    </row>
    <row r="593" spans="1:9">
      <c r="A593" s="14" t="s">
        <v>149</v>
      </c>
      <c r="B593" s="14" t="s">
        <v>163</v>
      </c>
      <c r="C593">
        <v>38564</v>
      </c>
      <c r="D593">
        <v>38564</v>
      </c>
      <c r="E593">
        <v>1</v>
      </c>
      <c r="F593">
        <v>135</v>
      </c>
      <c r="G593" s="14" t="s">
        <v>151</v>
      </c>
      <c r="H593" s="14" t="s">
        <v>423</v>
      </c>
      <c r="I593" s="14" t="s">
        <v>237</v>
      </c>
    </row>
    <row r="594" spans="1:9">
      <c r="A594" s="14" t="s">
        <v>149</v>
      </c>
      <c r="B594" s="14" t="s">
        <v>163</v>
      </c>
      <c r="C594">
        <v>39312</v>
      </c>
      <c r="D594">
        <v>39312</v>
      </c>
      <c r="E594">
        <v>1</v>
      </c>
      <c r="F594">
        <v>122</v>
      </c>
      <c r="G594" s="14" t="s">
        <v>158</v>
      </c>
      <c r="H594" s="14" t="s">
        <v>469</v>
      </c>
      <c r="I594" s="14" t="s">
        <v>284</v>
      </c>
    </row>
    <row r="595" spans="1:9">
      <c r="A595" s="14" t="s">
        <v>149</v>
      </c>
      <c r="B595" s="14" t="s">
        <v>150</v>
      </c>
      <c r="C595">
        <v>39332</v>
      </c>
      <c r="D595">
        <v>39332</v>
      </c>
      <c r="E595">
        <v>1</v>
      </c>
      <c r="F595">
        <v>118</v>
      </c>
      <c r="G595" s="14" t="s">
        <v>158</v>
      </c>
      <c r="H595" s="14" t="s">
        <v>466</v>
      </c>
      <c r="I595" s="14" t="s">
        <v>284</v>
      </c>
    </row>
    <row r="596" spans="1:9">
      <c r="A596" s="14" t="s">
        <v>149</v>
      </c>
      <c r="B596" s="14" t="s">
        <v>150</v>
      </c>
      <c r="C596">
        <v>39407</v>
      </c>
      <c r="D596">
        <v>39407</v>
      </c>
      <c r="E596">
        <v>1</v>
      </c>
      <c r="F596">
        <v>117</v>
      </c>
      <c r="G596" s="14" t="s">
        <v>158</v>
      </c>
      <c r="H596" s="14" t="s">
        <v>439</v>
      </c>
      <c r="I596" s="14" t="s">
        <v>243</v>
      </c>
    </row>
    <row r="597" spans="1:9">
      <c r="A597" s="14" t="s">
        <v>149</v>
      </c>
      <c r="B597" s="14" t="s">
        <v>154</v>
      </c>
      <c r="C597">
        <v>39452</v>
      </c>
      <c r="D597">
        <v>39452</v>
      </c>
      <c r="E597">
        <v>1</v>
      </c>
      <c r="F597">
        <v>120</v>
      </c>
      <c r="G597" s="14" t="s">
        <v>158</v>
      </c>
      <c r="H597" s="14" t="s">
        <v>430</v>
      </c>
      <c r="I597" s="14" t="s">
        <v>245</v>
      </c>
    </row>
    <row r="598" spans="1:9">
      <c r="A598" s="14" t="s">
        <v>149</v>
      </c>
      <c r="B598" s="14" t="s">
        <v>164</v>
      </c>
      <c r="C598">
        <v>39477</v>
      </c>
      <c r="D598">
        <v>39477</v>
      </c>
      <c r="E598">
        <v>1</v>
      </c>
      <c r="F598">
        <v>124</v>
      </c>
      <c r="G598" s="14" t="s">
        <v>158</v>
      </c>
      <c r="H598" s="14" t="s">
        <v>365</v>
      </c>
      <c r="I598" s="14" t="s">
        <v>225</v>
      </c>
    </row>
    <row r="599" spans="1:9">
      <c r="A599" s="14" t="s">
        <v>149</v>
      </c>
      <c r="B599" s="14" t="s">
        <v>163</v>
      </c>
      <c r="C599">
        <v>39499</v>
      </c>
      <c r="D599">
        <v>39499</v>
      </c>
      <c r="E599">
        <v>1</v>
      </c>
      <c r="F599">
        <v>125</v>
      </c>
      <c r="G599" s="14" t="s">
        <v>158</v>
      </c>
      <c r="H599" s="14" t="s">
        <v>434</v>
      </c>
      <c r="I599" s="14" t="s">
        <v>245</v>
      </c>
    </row>
    <row r="600" spans="1:9">
      <c r="A600" s="14" t="s">
        <v>149</v>
      </c>
      <c r="B600" s="14" t="s">
        <v>154</v>
      </c>
      <c r="C600">
        <v>39535</v>
      </c>
      <c r="D600">
        <v>39535</v>
      </c>
      <c r="E600">
        <v>1</v>
      </c>
      <c r="F600">
        <v>128</v>
      </c>
      <c r="G600" s="14" t="s">
        <v>158</v>
      </c>
      <c r="H600" s="14" t="s">
        <v>426</v>
      </c>
      <c r="I600" s="14" t="s">
        <v>230</v>
      </c>
    </row>
    <row r="601" spans="1:9">
      <c r="A601" s="14" t="s">
        <v>149</v>
      </c>
      <c r="B601" s="14" t="s">
        <v>150</v>
      </c>
      <c r="C601">
        <v>39537</v>
      </c>
      <c r="D601">
        <v>39537</v>
      </c>
      <c r="E601">
        <v>1</v>
      </c>
      <c r="F601">
        <v>130</v>
      </c>
      <c r="G601" s="14" t="s">
        <v>158</v>
      </c>
      <c r="H601" s="14" t="s">
        <v>418</v>
      </c>
      <c r="I601" s="14" t="s">
        <v>237</v>
      </c>
    </row>
    <row r="602" spans="1:9">
      <c r="A602" s="14" t="s">
        <v>149</v>
      </c>
      <c r="B602" s="14" t="s">
        <v>150</v>
      </c>
      <c r="C602">
        <v>40251</v>
      </c>
      <c r="D602">
        <v>40251</v>
      </c>
      <c r="E602">
        <v>1</v>
      </c>
      <c r="F602">
        <v>118</v>
      </c>
      <c r="G602" s="14" t="s">
        <v>158</v>
      </c>
      <c r="H602" s="14" t="s">
        <v>394</v>
      </c>
      <c r="I602" s="14" t="s">
        <v>231</v>
      </c>
    </row>
    <row r="603" spans="1:9">
      <c r="A603" s="14" t="s">
        <v>149</v>
      </c>
      <c r="B603" s="14" t="s">
        <v>164</v>
      </c>
      <c r="C603">
        <v>40329</v>
      </c>
      <c r="D603">
        <v>40329</v>
      </c>
      <c r="E603">
        <v>1</v>
      </c>
      <c r="F603">
        <v>125</v>
      </c>
      <c r="G603" s="14" t="s">
        <v>158</v>
      </c>
      <c r="H603" s="14" t="s">
        <v>434</v>
      </c>
      <c r="I603" s="14" t="s">
        <v>245</v>
      </c>
    </row>
    <row r="604" spans="1:9">
      <c r="A604" s="14" t="s">
        <v>149</v>
      </c>
      <c r="B604" s="14" t="s">
        <v>150</v>
      </c>
      <c r="C604">
        <v>40333</v>
      </c>
      <c r="D604">
        <v>40333</v>
      </c>
      <c r="E604">
        <v>1</v>
      </c>
      <c r="F604">
        <v>123</v>
      </c>
      <c r="G604" s="14" t="s">
        <v>151</v>
      </c>
      <c r="H604" s="14" t="s">
        <v>432</v>
      </c>
      <c r="I604" s="14" t="s">
        <v>245</v>
      </c>
    </row>
    <row r="605" spans="1:9">
      <c r="A605" s="14" t="s">
        <v>149</v>
      </c>
      <c r="B605" s="14" t="s">
        <v>154</v>
      </c>
      <c r="C605">
        <v>40692</v>
      </c>
      <c r="D605">
        <v>40692</v>
      </c>
      <c r="E605">
        <v>1</v>
      </c>
      <c r="F605">
        <v>122</v>
      </c>
      <c r="G605" s="14" t="s">
        <v>151</v>
      </c>
      <c r="H605" s="14" t="s">
        <v>431</v>
      </c>
      <c r="I605" s="14" t="s">
        <v>245</v>
      </c>
    </row>
    <row r="606" spans="1:9">
      <c r="A606" s="14" t="s">
        <v>149</v>
      </c>
      <c r="B606" s="14" t="s">
        <v>150</v>
      </c>
      <c r="C606">
        <v>40714</v>
      </c>
      <c r="D606">
        <v>40714</v>
      </c>
      <c r="E606">
        <v>1</v>
      </c>
      <c r="F606">
        <v>132</v>
      </c>
      <c r="G606" s="14" t="s">
        <v>151</v>
      </c>
      <c r="H606" s="14" t="s">
        <v>399</v>
      </c>
      <c r="I606" s="14" t="s">
        <v>250</v>
      </c>
    </row>
    <row r="607" spans="1:9">
      <c r="A607" s="14" t="s">
        <v>149</v>
      </c>
      <c r="B607" s="14" t="s">
        <v>163</v>
      </c>
      <c r="C607">
        <v>41388</v>
      </c>
      <c r="D607">
        <v>41388</v>
      </c>
      <c r="E607">
        <v>1</v>
      </c>
      <c r="F607">
        <v>125</v>
      </c>
      <c r="G607" s="14" t="s">
        <v>158</v>
      </c>
      <c r="H607" s="14" t="s">
        <v>444</v>
      </c>
      <c r="I607" s="14" t="s">
        <v>243</v>
      </c>
    </row>
    <row r="608" spans="1:9">
      <c r="A608" s="14" t="s">
        <v>149</v>
      </c>
      <c r="B608" s="14" t="s">
        <v>150</v>
      </c>
      <c r="C608">
        <v>41461</v>
      </c>
      <c r="D608">
        <v>41461</v>
      </c>
      <c r="E608">
        <v>1</v>
      </c>
      <c r="F608">
        <v>140</v>
      </c>
      <c r="G608" s="14" t="s">
        <v>151</v>
      </c>
      <c r="H608" s="14" t="s">
        <v>468</v>
      </c>
      <c r="I608" s="14" t="s">
        <v>338</v>
      </c>
    </row>
    <row r="609" spans="1:9">
      <c r="A609" s="14" t="s">
        <v>149</v>
      </c>
      <c r="B609" s="14" t="s">
        <v>154</v>
      </c>
      <c r="C609">
        <v>41487</v>
      </c>
      <c r="D609">
        <v>41487</v>
      </c>
      <c r="E609">
        <v>1</v>
      </c>
      <c r="F609">
        <v>135</v>
      </c>
      <c r="G609" s="14" t="s">
        <v>158</v>
      </c>
      <c r="H609" s="14" t="s">
        <v>464</v>
      </c>
      <c r="I609" s="14" t="s">
        <v>338</v>
      </c>
    </row>
    <row r="610" spans="1:9">
      <c r="A610" s="14" t="s">
        <v>149</v>
      </c>
      <c r="B610" s="14" t="s">
        <v>150</v>
      </c>
      <c r="C610">
        <v>41538</v>
      </c>
      <c r="D610">
        <v>41538</v>
      </c>
      <c r="E610">
        <v>1</v>
      </c>
      <c r="F610">
        <v>130</v>
      </c>
      <c r="G610" s="14" t="s">
        <v>151</v>
      </c>
      <c r="H610" s="14" t="s">
        <v>437</v>
      </c>
      <c r="I610" s="14" t="s">
        <v>245</v>
      </c>
    </row>
    <row r="611" spans="1:9">
      <c r="A611" s="14" t="s">
        <v>149</v>
      </c>
      <c r="B611" s="14" t="s">
        <v>150</v>
      </c>
      <c r="C611">
        <v>41540</v>
      </c>
      <c r="D611">
        <v>41540</v>
      </c>
      <c r="E611">
        <v>1</v>
      </c>
      <c r="F611">
        <v>128</v>
      </c>
      <c r="G611" s="14" t="s">
        <v>158</v>
      </c>
      <c r="H611" s="14" t="s">
        <v>436</v>
      </c>
      <c r="I611" s="14" t="s">
        <v>245</v>
      </c>
    </row>
    <row r="612" spans="1:9">
      <c r="A612" s="14" t="s">
        <v>149</v>
      </c>
      <c r="B612" s="14" t="s">
        <v>150</v>
      </c>
      <c r="C612">
        <v>41566</v>
      </c>
      <c r="D612">
        <v>41566</v>
      </c>
      <c r="E612">
        <v>1</v>
      </c>
      <c r="F612">
        <v>127</v>
      </c>
      <c r="G612" s="14" t="s">
        <v>158</v>
      </c>
      <c r="H612" s="14" t="s">
        <v>405</v>
      </c>
      <c r="I612" s="14" t="s">
        <v>231</v>
      </c>
    </row>
    <row r="613" spans="1:9">
      <c r="A613" s="14" t="s">
        <v>149</v>
      </c>
      <c r="B613" s="14" t="s">
        <v>154</v>
      </c>
      <c r="C613">
        <v>41595</v>
      </c>
      <c r="D613">
        <v>41595</v>
      </c>
      <c r="E613">
        <v>1</v>
      </c>
      <c r="F613">
        <v>123</v>
      </c>
      <c r="G613" s="14" t="s">
        <v>158</v>
      </c>
      <c r="H613" s="14" t="s">
        <v>423</v>
      </c>
      <c r="I613" s="14" t="s">
        <v>230</v>
      </c>
    </row>
    <row r="614" spans="1:9">
      <c r="A614" s="14" t="s">
        <v>149</v>
      </c>
      <c r="B614" s="14" t="s">
        <v>150</v>
      </c>
      <c r="C614">
        <v>42600</v>
      </c>
      <c r="D614">
        <v>42600</v>
      </c>
      <c r="E614">
        <v>1</v>
      </c>
      <c r="F614">
        <v>134</v>
      </c>
      <c r="G614" s="14" t="s">
        <v>151</v>
      </c>
      <c r="H614" s="14" t="s">
        <v>477</v>
      </c>
      <c r="I614" s="14" t="s">
        <v>284</v>
      </c>
    </row>
    <row r="615" spans="1:9">
      <c r="A615" s="14" t="s">
        <v>149</v>
      </c>
      <c r="B615" s="14" t="s">
        <v>154</v>
      </c>
      <c r="C615">
        <v>42657</v>
      </c>
      <c r="D615">
        <v>42657</v>
      </c>
      <c r="E615">
        <v>1</v>
      </c>
      <c r="F615">
        <v>120</v>
      </c>
      <c r="G615" s="14" t="s">
        <v>151</v>
      </c>
      <c r="H615" s="14" t="s">
        <v>303</v>
      </c>
      <c r="I615" s="14" t="s">
        <v>280</v>
      </c>
    </row>
    <row r="616" spans="1:9">
      <c r="A616" s="14" t="s">
        <v>149</v>
      </c>
      <c r="B616" s="14" t="s">
        <v>164</v>
      </c>
      <c r="C616">
        <v>42865</v>
      </c>
      <c r="D616">
        <v>42865</v>
      </c>
      <c r="E616">
        <v>1</v>
      </c>
      <c r="F616">
        <v>119</v>
      </c>
      <c r="G616" s="14" t="s">
        <v>151</v>
      </c>
      <c r="H616" s="14" t="s">
        <v>468</v>
      </c>
      <c r="I616" s="14" t="s">
        <v>284</v>
      </c>
    </row>
    <row r="617" spans="1:9">
      <c r="A617" s="14" t="s">
        <v>149</v>
      </c>
      <c r="B617" s="14" t="s">
        <v>154</v>
      </c>
      <c r="C617">
        <v>42923</v>
      </c>
      <c r="D617">
        <v>42923</v>
      </c>
      <c r="E617">
        <v>1</v>
      </c>
      <c r="F617">
        <v>140</v>
      </c>
      <c r="G617" s="14" t="s">
        <v>158</v>
      </c>
      <c r="H617" s="14" t="s">
        <v>481</v>
      </c>
      <c r="I617" s="14" t="s">
        <v>284</v>
      </c>
    </row>
    <row r="618" spans="1:9">
      <c r="A618" s="14" t="s">
        <v>149</v>
      </c>
      <c r="B618" s="14" t="s">
        <v>150</v>
      </c>
      <c r="C618">
        <v>43048</v>
      </c>
      <c r="D618">
        <v>43048</v>
      </c>
      <c r="E618">
        <v>1</v>
      </c>
      <c r="F618">
        <v>134</v>
      </c>
      <c r="G618" s="14" t="s">
        <v>151</v>
      </c>
      <c r="H618" s="14" t="s">
        <v>512</v>
      </c>
      <c r="I618" s="14" t="s">
        <v>375</v>
      </c>
    </row>
    <row r="619" spans="1:9">
      <c r="A619" s="14" t="s">
        <v>149</v>
      </c>
      <c r="B619" s="14" t="s">
        <v>164</v>
      </c>
      <c r="C619">
        <v>43500</v>
      </c>
      <c r="D619">
        <v>43500</v>
      </c>
      <c r="E619">
        <v>1</v>
      </c>
      <c r="F619">
        <v>109</v>
      </c>
      <c r="G619" s="14" t="s">
        <v>158</v>
      </c>
      <c r="H619" s="14" t="s">
        <v>474</v>
      </c>
      <c r="I619" s="14" t="s">
        <v>283</v>
      </c>
    </row>
    <row r="620" spans="1:9">
      <c r="A620" s="14" t="s">
        <v>149</v>
      </c>
      <c r="B620" s="14" t="s">
        <v>154</v>
      </c>
      <c r="C620">
        <v>43732</v>
      </c>
      <c r="D620">
        <v>43732</v>
      </c>
      <c r="E620">
        <v>1</v>
      </c>
      <c r="F620">
        <v>122</v>
      </c>
      <c r="G620" s="14" t="s">
        <v>151</v>
      </c>
      <c r="H620" s="14" t="s">
        <v>422</v>
      </c>
      <c r="I620" s="14" t="s">
        <v>230</v>
      </c>
    </row>
    <row r="621" spans="1:9">
      <c r="A621" s="14" t="s">
        <v>149</v>
      </c>
      <c r="B621" s="14" t="s">
        <v>154</v>
      </c>
      <c r="C621">
        <v>44611</v>
      </c>
      <c r="D621">
        <v>44611</v>
      </c>
      <c r="E621">
        <v>1</v>
      </c>
      <c r="F621">
        <v>131</v>
      </c>
      <c r="G621" s="14" t="s">
        <v>158</v>
      </c>
      <c r="H621" s="14" t="s">
        <v>372</v>
      </c>
      <c r="I621" s="14" t="s">
        <v>225</v>
      </c>
    </row>
    <row r="622" spans="1:9">
      <c r="A622" s="14" t="s">
        <v>149</v>
      </c>
      <c r="B622" s="14" t="s">
        <v>150</v>
      </c>
      <c r="C622">
        <v>45832</v>
      </c>
      <c r="D622">
        <v>45832</v>
      </c>
      <c r="E622">
        <v>1</v>
      </c>
      <c r="F622">
        <v>127</v>
      </c>
      <c r="G622" s="14" t="s">
        <v>158</v>
      </c>
      <c r="H622" s="14" t="s">
        <v>461</v>
      </c>
      <c r="I622" s="14" t="s">
        <v>338</v>
      </c>
    </row>
    <row r="623" spans="1:9">
      <c r="A623" s="14" t="s">
        <v>149</v>
      </c>
      <c r="B623" s="14" t="s">
        <v>150</v>
      </c>
      <c r="C623">
        <v>45855</v>
      </c>
      <c r="D623">
        <v>45855</v>
      </c>
      <c r="E623">
        <v>1</v>
      </c>
      <c r="F623">
        <v>110</v>
      </c>
      <c r="G623" s="14" t="s">
        <v>158</v>
      </c>
      <c r="H623" s="14" t="s">
        <v>444</v>
      </c>
      <c r="I623" s="14" t="s">
        <v>338</v>
      </c>
    </row>
    <row r="624" spans="1:9">
      <c r="A624" s="14" t="s">
        <v>149</v>
      </c>
      <c r="B624" s="14" t="s">
        <v>154</v>
      </c>
      <c r="C624">
        <v>45884</v>
      </c>
      <c r="D624">
        <v>45884</v>
      </c>
      <c r="E624">
        <v>1</v>
      </c>
      <c r="F624">
        <v>109</v>
      </c>
      <c r="G624" s="14" t="s">
        <v>158</v>
      </c>
      <c r="H624" s="14" t="s">
        <v>444</v>
      </c>
      <c r="I624" s="14" t="s">
        <v>338</v>
      </c>
    </row>
    <row r="625" spans="1:9">
      <c r="A625" s="14" t="s">
        <v>149</v>
      </c>
      <c r="B625" s="14" t="s">
        <v>164</v>
      </c>
      <c r="C625">
        <v>46367</v>
      </c>
      <c r="D625">
        <v>46367</v>
      </c>
      <c r="E625">
        <v>1</v>
      </c>
      <c r="F625">
        <v>112</v>
      </c>
      <c r="G625" s="14" t="s">
        <v>158</v>
      </c>
      <c r="H625" s="14" t="s">
        <v>385</v>
      </c>
      <c r="I625" s="14" t="s">
        <v>231</v>
      </c>
    </row>
    <row r="626" spans="1:9">
      <c r="A626" s="14" t="s">
        <v>149</v>
      </c>
      <c r="B626" s="14" t="s">
        <v>164</v>
      </c>
      <c r="C626">
        <v>46418</v>
      </c>
      <c r="D626">
        <v>46418</v>
      </c>
      <c r="E626">
        <v>1</v>
      </c>
      <c r="F626">
        <v>118</v>
      </c>
      <c r="G626" s="14" t="s">
        <v>158</v>
      </c>
      <c r="H626" s="14" t="s">
        <v>336</v>
      </c>
      <c r="I626" s="14" t="s">
        <v>244</v>
      </c>
    </row>
    <row r="627" spans="1:9">
      <c r="A627" s="14" t="s">
        <v>149</v>
      </c>
      <c r="B627" s="14" t="s">
        <v>164</v>
      </c>
      <c r="C627">
        <v>46483</v>
      </c>
      <c r="D627">
        <v>46483</v>
      </c>
      <c r="E627">
        <v>1</v>
      </c>
      <c r="F627">
        <v>126</v>
      </c>
      <c r="G627" s="14" t="s">
        <v>158</v>
      </c>
      <c r="H627" s="14" t="s">
        <v>445</v>
      </c>
      <c r="I627" s="14" t="s">
        <v>243</v>
      </c>
    </row>
    <row r="628" spans="1:9">
      <c r="A628" s="14" t="s">
        <v>149</v>
      </c>
      <c r="B628" s="14" t="s">
        <v>150</v>
      </c>
      <c r="C628">
        <v>46925</v>
      </c>
      <c r="D628">
        <v>46925</v>
      </c>
      <c r="E628">
        <v>1</v>
      </c>
      <c r="F628">
        <v>147</v>
      </c>
      <c r="G628" s="14" t="s">
        <v>158</v>
      </c>
      <c r="H628" s="14" t="s">
        <v>519</v>
      </c>
      <c r="I628" s="14" t="s">
        <v>375</v>
      </c>
    </row>
    <row r="629" spans="1:9">
      <c r="A629" s="14" t="s">
        <v>149</v>
      </c>
      <c r="B629" s="14" t="s">
        <v>154</v>
      </c>
      <c r="C629">
        <v>46949</v>
      </c>
      <c r="D629">
        <v>46949</v>
      </c>
      <c r="E629">
        <v>1</v>
      </c>
      <c r="F629">
        <v>147</v>
      </c>
      <c r="G629" s="14" t="s">
        <v>158</v>
      </c>
      <c r="H629" s="14" t="s">
        <v>499</v>
      </c>
      <c r="I629" s="14" t="s">
        <v>283</v>
      </c>
    </row>
    <row r="630" spans="1:9">
      <c r="A630" s="14" t="s">
        <v>149</v>
      </c>
      <c r="B630" s="14" t="s">
        <v>164</v>
      </c>
      <c r="C630">
        <v>48300</v>
      </c>
      <c r="D630">
        <v>48300</v>
      </c>
      <c r="E630">
        <v>1</v>
      </c>
      <c r="F630">
        <v>140</v>
      </c>
      <c r="G630" s="14" t="s">
        <v>158</v>
      </c>
      <c r="H630" s="14" t="s">
        <v>495</v>
      </c>
      <c r="I630" s="14" t="s">
        <v>283</v>
      </c>
    </row>
    <row r="631" spans="1:9">
      <c r="A631" s="14" t="s">
        <v>149</v>
      </c>
      <c r="B631" s="14" t="s">
        <v>150</v>
      </c>
      <c r="C631">
        <v>48420</v>
      </c>
      <c r="D631">
        <v>48420</v>
      </c>
      <c r="E631">
        <v>1</v>
      </c>
      <c r="F631">
        <v>119</v>
      </c>
      <c r="G631" s="14" t="s">
        <v>151</v>
      </c>
      <c r="H631" s="14" t="s">
        <v>454</v>
      </c>
      <c r="I631" s="14" t="s">
        <v>338</v>
      </c>
    </row>
    <row r="632" spans="1:9">
      <c r="A632" s="14" t="s">
        <v>149</v>
      </c>
      <c r="B632" s="14" t="s">
        <v>163</v>
      </c>
      <c r="C632">
        <v>48744</v>
      </c>
      <c r="D632">
        <v>48744</v>
      </c>
      <c r="E632">
        <v>1</v>
      </c>
      <c r="F632">
        <v>130</v>
      </c>
      <c r="G632" s="14" t="s">
        <v>151</v>
      </c>
      <c r="H632" s="14" t="s">
        <v>508</v>
      </c>
      <c r="I632" s="14" t="s">
        <v>375</v>
      </c>
    </row>
    <row r="633" spans="1:9">
      <c r="A633" s="14" t="s">
        <v>149</v>
      </c>
      <c r="B633" s="14" t="s">
        <v>163</v>
      </c>
      <c r="C633">
        <v>49531</v>
      </c>
      <c r="D633">
        <v>49531</v>
      </c>
      <c r="E633">
        <v>1</v>
      </c>
      <c r="F633">
        <v>141</v>
      </c>
      <c r="G633" s="14" t="s">
        <v>158</v>
      </c>
      <c r="H633" s="14" t="s">
        <v>497</v>
      </c>
      <c r="I633" s="14" t="s">
        <v>283</v>
      </c>
    </row>
    <row r="634" spans="1:9">
      <c r="A634" s="14" t="s">
        <v>149</v>
      </c>
      <c r="B634" s="14" t="s">
        <v>164</v>
      </c>
      <c r="C634">
        <v>49605</v>
      </c>
      <c r="D634">
        <v>49605</v>
      </c>
      <c r="E634">
        <v>1</v>
      </c>
      <c r="F634">
        <v>123</v>
      </c>
      <c r="G634" s="14" t="s">
        <v>158</v>
      </c>
      <c r="H634" s="14" t="s">
        <v>354</v>
      </c>
      <c r="I634" s="14" t="s">
        <v>239</v>
      </c>
    </row>
    <row r="635" spans="1:9">
      <c r="A635" s="14" t="s">
        <v>149</v>
      </c>
      <c r="B635" s="14" t="s">
        <v>154</v>
      </c>
      <c r="C635">
        <v>49668</v>
      </c>
      <c r="D635">
        <v>49668</v>
      </c>
      <c r="E635">
        <v>1</v>
      </c>
      <c r="F635">
        <v>125</v>
      </c>
      <c r="G635" s="14" t="s">
        <v>158</v>
      </c>
      <c r="H635" s="14" t="s">
        <v>460</v>
      </c>
      <c r="I635" s="14" t="s">
        <v>338</v>
      </c>
    </row>
    <row r="636" spans="1:9">
      <c r="A636" s="14" t="s">
        <v>149</v>
      </c>
      <c r="B636" s="14" t="s">
        <v>150</v>
      </c>
      <c r="C636">
        <v>49684</v>
      </c>
      <c r="D636">
        <v>49684</v>
      </c>
      <c r="E636">
        <v>1</v>
      </c>
      <c r="F636">
        <v>125</v>
      </c>
      <c r="G636" s="14" t="s">
        <v>151</v>
      </c>
      <c r="H636" s="14" t="s">
        <v>460</v>
      </c>
      <c r="I636" s="14" t="s">
        <v>338</v>
      </c>
    </row>
    <row r="637" spans="1:9">
      <c r="A637" s="14" t="s">
        <v>149</v>
      </c>
      <c r="B637" s="14" t="s">
        <v>150</v>
      </c>
      <c r="C637">
        <v>49701</v>
      </c>
      <c r="D637">
        <v>49701</v>
      </c>
      <c r="E637">
        <v>1</v>
      </c>
      <c r="F637">
        <v>132</v>
      </c>
      <c r="G637" s="14" t="s">
        <v>151</v>
      </c>
      <c r="H637" s="14" t="s">
        <v>448</v>
      </c>
      <c r="I637" s="14" t="s">
        <v>243</v>
      </c>
    </row>
    <row r="638" spans="1:9">
      <c r="A638" s="14" t="s">
        <v>149</v>
      </c>
      <c r="B638" s="14" t="s">
        <v>154</v>
      </c>
      <c r="C638">
        <v>50294</v>
      </c>
      <c r="D638">
        <v>50294</v>
      </c>
      <c r="E638">
        <v>1</v>
      </c>
      <c r="F638">
        <v>216</v>
      </c>
      <c r="G638" s="14" t="s">
        <v>158</v>
      </c>
      <c r="H638" s="14" t="s">
        <v>343</v>
      </c>
      <c r="I638" s="14" t="s">
        <v>302</v>
      </c>
    </row>
    <row r="639" spans="1:9">
      <c r="A639" s="14" t="s">
        <v>149</v>
      </c>
      <c r="B639" s="14" t="s">
        <v>154</v>
      </c>
      <c r="C639">
        <v>50369</v>
      </c>
      <c r="D639">
        <v>50369</v>
      </c>
      <c r="E639">
        <v>1</v>
      </c>
      <c r="F639">
        <v>240</v>
      </c>
      <c r="G639" s="14" t="s">
        <v>158</v>
      </c>
      <c r="H639" s="14" t="s">
        <v>309</v>
      </c>
      <c r="I639" s="14" t="s">
        <v>310</v>
      </c>
    </row>
    <row r="640" spans="1:9">
      <c r="A640" s="14" t="s">
        <v>149</v>
      </c>
      <c r="B640" s="14" t="s">
        <v>154</v>
      </c>
      <c r="C640">
        <v>50402</v>
      </c>
      <c r="D640">
        <v>50402</v>
      </c>
      <c r="E640">
        <v>1</v>
      </c>
      <c r="F640">
        <v>254</v>
      </c>
      <c r="G640" s="14" t="s">
        <v>151</v>
      </c>
      <c r="H640" s="14" t="s">
        <v>311</v>
      </c>
      <c r="I640" s="14" t="s">
        <v>312</v>
      </c>
    </row>
    <row r="641" spans="1:9">
      <c r="A641" s="14" t="s">
        <v>149</v>
      </c>
      <c r="B641" s="14" t="s">
        <v>154</v>
      </c>
      <c r="C641">
        <v>50412</v>
      </c>
      <c r="D641">
        <v>50412</v>
      </c>
      <c r="E641">
        <v>1</v>
      </c>
      <c r="F641">
        <v>219</v>
      </c>
      <c r="G641" s="14" t="s">
        <v>151</v>
      </c>
      <c r="H641" s="14" t="s">
        <v>356</v>
      </c>
      <c r="I641" s="14" t="s">
        <v>254</v>
      </c>
    </row>
    <row r="642" spans="1:9">
      <c r="A642" s="14" t="s">
        <v>149</v>
      </c>
      <c r="B642" s="14" t="s">
        <v>150</v>
      </c>
      <c r="C642">
        <v>51083</v>
      </c>
      <c r="D642">
        <v>51083</v>
      </c>
      <c r="E642">
        <v>1</v>
      </c>
      <c r="F642">
        <v>115</v>
      </c>
      <c r="G642" s="14" t="s">
        <v>151</v>
      </c>
      <c r="H642" s="14" t="s">
        <v>448</v>
      </c>
      <c r="I642" s="14" t="s">
        <v>338</v>
      </c>
    </row>
    <row r="643" spans="1:9">
      <c r="A643" s="14" t="s">
        <v>149</v>
      </c>
      <c r="B643" s="14" t="s">
        <v>164</v>
      </c>
      <c r="C643">
        <v>51998</v>
      </c>
      <c r="D643">
        <v>51998</v>
      </c>
      <c r="E643">
        <v>1</v>
      </c>
      <c r="F643">
        <v>134</v>
      </c>
      <c r="G643" s="14" t="s">
        <v>151</v>
      </c>
      <c r="H643" s="14" t="s">
        <v>512</v>
      </c>
      <c r="I643" s="14" t="s">
        <v>375</v>
      </c>
    </row>
    <row r="644" spans="1:9">
      <c r="A644" s="14" t="s">
        <v>149</v>
      </c>
      <c r="B644" s="14" t="s">
        <v>154</v>
      </c>
      <c r="C644">
        <v>52076</v>
      </c>
      <c r="D644">
        <v>52076</v>
      </c>
      <c r="E644">
        <v>1</v>
      </c>
      <c r="F644">
        <v>135</v>
      </c>
      <c r="G644" s="14" t="s">
        <v>158</v>
      </c>
      <c r="H644" s="14" t="s">
        <v>479</v>
      </c>
      <c r="I644" s="14" t="s">
        <v>284</v>
      </c>
    </row>
    <row r="645" spans="1:9">
      <c r="A645" s="14" t="s">
        <v>149</v>
      </c>
      <c r="B645" s="14" t="s">
        <v>154</v>
      </c>
      <c r="C645">
        <v>52087</v>
      </c>
      <c r="D645">
        <v>52087</v>
      </c>
      <c r="E645">
        <v>1</v>
      </c>
      <c r="F645">
        <v>137</v>
      </c>
      <c r="G645" s="14" t="s">
        <v>151</v>
      </c>
      <c r="H645" s="14" t="s">
        <v>456</v>
      </c>
      <c r="I645" s="14" t="s">
        <v>243</v>
      </c>
    </row>
    <row r="646" spans="1:9">
      <c r="A646" s="14" t="s">
        <v>149</v>
      </c>
      <c r="B646" s="14" t="s">
        <v>163</v>
      </c>
      <c r="C646">
        <v>52105</v>
      </c>
      <c r="D646">
        <v>52105</v>
      </c>
      <c r="E646">
        <v>1</v>
      </c>
      <c r="F646">
        <v>136</v>
      </c>
      <c r="G646" s="14" t="s">
        <v>158</v>
      </c>
      <c r="H646" s="14" t="s">
        <v>454</v>
      </c>
      <c r="I646" s="14" t="s">
        <v>243</v>
      </c>
    </row>
    <row r="647" spans="1:9">
      <c r="A647" s="14" t="s">
        <v>149</v>
      </c>
      <c r="B647" s="14" t="s">
        <v>163</v>
      </c>
      <c r="C647">
        <v>52158</v>
      </c>
      <c r="D647">
        <v>52158</v>
      </c>
      <c r="E647">
        <v>1</v>
      </c>
      <c r="F647">
        <v>117</v>
      </c>
      <c r="G647" s="14" t="s">
        <v>158</v>
      </c>
      <c r="H647" s="14" t="s">
        <v>481</v>
      </c>
      <c r="I647" s="14" t="s">
        <v>283</v>
      </c>
    </row>
    <row r="648" spans="1:9">
      <c r="A648" s="14" t="s">
        <v>149</v>
      </c>
      <c r="B648" s="14" t="s">
        <v>154</v>
      </c>
      <c r="C648">
        <v>52205</v>
      </c>
      <c r="D648">
        <v>52205</v>
      </c>
      <c r="E648">
        <v>1</v>
      </c>
      <c r="F648">
        <v>125</v>
      </c>
      <c r="G648" s="14" t="s">
        <v>151</v>
      </c>
      <c r="H648" s="14" t="s">
        <v>424</v>
      </c>
      <c r="I648" s="14" t="s">
        <v>230</v>
      </c>
    </row>
    <row r="649" spans="1:9">
      <c r="A649" s="14" t="s">
        <v>149</v>
      </c>
      <c r="B649" s="14" t="s">
        <v>164</v>
      </c>
      <c r="C649">
        <v>52225</v>
      </c>
      <c r="D649">
        <v>52225</v>
      </c>
      <c r="E649">
        <v>1</v>
      </c>
      <c r="F649">
        <v>124</v>
      </c>
      <c r="G649" s="14" t="s">
        <v>158</v>
      </c>
      <c r="H649" s="14" t="s">
        <v>423</v>
      </c>
      <c r="I649" s="14" t="s">
        <v>230</v>
      </c>
    </row>
    <row r="650" spans="1:9">
      <c r="A650" s="14" t="s">
        <v>149</v>
      </c>
      <c r="B650" s="14" t="s">
        <v>154</v>
      </c>
      <c r="C650">
        <v>52262</v>
      </c>
      <c r="D650">
        <v>52262</v>
      </c>
      <c r="E650">
        <v>1</v>
      </c>
      <c r="F650">
        <v>130</v>
      </c>
      <c r="G650" s="14" t="s">
        <v>158</v>
      </c>
      <c r="H650" s="14" t="s">
        <v>418</v>
      </c>
      <c r="I650" s="14" t="s">
        <v>237</v>
      </c>
    </row>
    <row r="651" spans="1:9">
      <c r="A651" s="14" t="s">
        <v>149</v>
      </c>
      <c r="B651" s="14" t="s">
        <v>154</v>
      </c>
      <c r="C651">
        <v>52295</v>
      </c>
      <c r="D651">
        <v>52295</v>
      </c>
      <c r="E651">
        <v>1</v>
      </c>
      <c r="F651">
        <v>140</v>
      </c>
      <c r="G651" s="14" t="s">
        <v>158</v>
      </c>
      <c r="H651" s="14" t="s">
        <v>425</v>
      </c>
      <c r="I651" s="14" t="s">
        <v>237</v>
      </c>
    </row>
    <row r="652" spans="1:9">
      <c r="A652" s="14" t="s">
        <v>149</v>
      </c>
      <c r="B652" s="14" t="s">
        <v>164</v>
      </c>
      <c r="C652">
        <v>52322</v>
      </c>
      <c r="D652">
        <v>52322</v>
      </c>
      <c r="E652">
        <v>1</v>
      </c>
      <c r="F652">
        <v>142</v>
      </c>
      <c r="G652" s="14" t="s">
        <v>158</v>
      </c>
      <c r="H652" s="14" t="s">
        <v>460</v>
      </c>
      <c r="I652" s="14" t="s">
        <v>243</v>
      </c>
    </row>
    <row r="653" spans="1:9">
      <c r="A653" s="14" t="s">
        <v>149</v>
      </c>
      <c r="B653" s="14" t="s">
        <v>164</v>
      </c>
      <c r="C653">
        <v>52699</v>
      </c>
      <c r="D653">
        <v>52699</v>
      </c>
      <c r="E653">
        <v>1</v>
      </c>
      <c r="F653">
        <v>116</v>
      </c>
      <c r="G653" s="14" t="s">
        <v>151</v>
      </c>
      <c r="H653" s="14" t="s">
        <v>499</v>
      </c>
      <c r="I653" s="14" t="s">
        <v>375</v>
      </c>
    </row>
    <row r="654" spans="1:9">
      <c r="A654" s="14" t="s">
        <v>149</v>
      </c>
      <c r="B654" s="14" t="s">
        <v>154</v>
      </c>
      <c r="C654">
        <v>54191</v>
      </c>
      <c r="D654">
        <v>54191</v>
      </c>
      <c r="E654">
        <v>1</v>
      </c>
      <c r="F654">
        <v>105</v>
      </c>
      <c r="G654" s="14" t="s">
        <v>151</v>
      </c>
      <c r="H654" s="14" t="s">
        <v>440</v>
      </c>
      <c r="I654" s="14" t="s">
        <v>338</v>
      </c>
    </row>
    <row r="655" spans="1:9">
      <c r="A655" s="14" t="s">
        <v>149</v>
      </c>
      <c r="B655" s="14" t="s">
        <v>163</v>
      </c>
      <c r="C655">
        <v>54450</v>
      </c>
      <c r="D655">
        <v>54450</v>
      </c>
      <c r="E655">
        <v>1</v>
      </c>
      <c r="F655">
        <v>137</v>
      </c>
      <c r="G655" s="14" t="s">
        <v>158</v>
      </c>
      <c r="H655" s="14" t="s">
        <v>466</v>
      </c>
      <c r="I655" s="14" t="s">
        <v>338</v>
      </c>
    </row>
    <row r="656" spans="1:9">
      <c r="A656" s="14" t="s">
        <v>149</v>
      </c>
      <c r="B656" s="14" t="s">
        <v>154</v>
      </c>
      <c r="C656">
        <v>54477</v>
      </c>
      <c r="D656">
        <v>54477</v>
      </c>
      <c r="E656">
        <v>1</v>
      </c>
      <c r="F656">
        <v>148</v>
      </c>
      <c r="G656" s="14" t="s">
        <v>151</v>
      </c>
      <c r="H656" s="14" t="s">
        <v>448</v>
      </c>
      <c r="I656" s="14" t="s">
        <v>245</v>
      </c>
    </row>
    <row r="657" spans="1:9">
      <c r="A657" s="14" t="s">
        <v>149</v>
      </c>
      <c r="B657" s="14" t="s">
        <v>163</v>
      </c>
      <c r="C657">
        <v>54500</v>
      </c>
      <c r="D657">
        <v>54500</v>
      </c>
      <c r="E657">
        <v>1</v>
      </c>
      <c r="F657">
        <v>140</v>
      </c>
      <c r="G657" s="14" t="s">
        <v>151</v>
      </c>
      <c r="H657" s="14" t="s">
        <v>459</v>
      </c>
      <c r="I657" s="14" t="s">
        <v>243</v>
      </c>
    </row>
    <row r="658" spans="1:9">
      <c r="A658" s="14" t="s">
        <v>149</v>
      </c>
      <c r="B658" s="14" t="s">
        <v>154</v>
      </c>
      <c r="C658">
        <v>54565</v>
      </c>
      <c r="D658">
        <v>54565</v>
      </c>
      <c r="E658">
        <v>1</v>
      </c>
      <c r="F658">
        <v>122</v>
      </c>
      <c r="G658" s="14" t="s">
        <v>151</v>
      </c>
      <c r="H658" s="14" t="s">
        <v>459</v>
      </c>
      <c r="I658" s="14" t="s">
        <v>338</v>
      </c>
    </row>
    <row r="659" spans="1:9">
      <c r="A659" s="14" t="s">
        <v>149</v>
      </c>
      <c r="B659" s="14" t="s">
        <v>150</v>
      </c>
      <c r="C659">
        <v>54960</v>
      </c>
      <c r="D659">
        <v>54960</v>
      </c>
      <c r="E659">
        <v>1</v>
      </c>
      <c r="F659">
        <v>118</v>
      </c>
      <c r="G659" s="14" t="s">
        <v>158</v>
      </c>
      <c r="H659" s="14" t="s">
        <v>466</v>
      </c>
      <c r="I659" s="14" t="s">
        <v>284</v>
      </c>
    </row>
    <row r="660" spans="1:9">
      <c r="A660" s="14" t="s">
        <v>149</v>
      </c>
      <c r="B660" s="14" t="s">
        <v>150</v>
      </c>
      <c r="C660">
        <v>54985</v>
      </c>
      <c r="D660">
        <v>54985</v>
      </c>
      <c r="E660">
        <v>1</v>
      </c>
      <c r="F660">
        <v>117</v>
      </c>
      <c r="G660" s="14" t="s">
        <v>151</v>
      </c>
      <c r="H660" s="14" t="s">
        <v>345</v>
      </c>
      <c r="I660" s="14" t="s">
        <v>239</v>
      </c>
    </row>
    <row r="661" spans="1:9">
      <c r="A661" s="14" t="s">
        <v>149</v>
      </c>
      <c r="B661" s="14" t="s">
        <v>164</v>
      </c>
      <c r="C661">
        <v>55001</v>
      </c>
      <c r="D661">
        <v>55001</v>
      </c>
      <c r="E661">
        <v>1</v>
      </c>
      <c r="F661">
        <v>117</v>
      </c>
      <c r="G661" s="14" t="s">
        <v>158</v>
      </c>
      <c r="H661" s="14" t="s">
        <v>297</v>
      </c>
      <c r="I661" s="14" t="s">
        <v>280</v>
      </c>
    </row>
    <row r="662" spans="1:9">
      <c r="A662" s="14" t="s">
        <v>149</v>
      </c>
      <c r="B662" s="14" t="s">
        <v>150</v>
      </c>
      <c r="C662">
        <v>55091</v>
      </c>
      <c r="D662">
        <v>55091</v>
      </c>
      <c r="E662">
        <v>1</v>
      </c>
      <c r="F662">
        <v>113</v>
      </c>
      <c r="G662" s="14" t="s">
        <v>158</v>
      </c>
      <c r="H662" s="14" t="s">
        <v>372</v>
      </c>
      <c r="I662" s="14" t="s">
        <v>250</v>
      </c>
    </row>
    <row r="663" spans="1:9">
      <c r="A663" s="14" t="s">
        <v>149</v>
      </c>
      <c r="B663" s="14" t="s">
        <v>150</v>
      </c>
      <c r="C663">
        <v>55706</v>
      </c>
      <c r="D663">
        <v>55706</v>
      </c>
      <c r="E663">
        <v>1</v>
      </c>
      <c r="F663">
        <v>117</v>
      </c>
      <c r="G663" s="14" t="s">
        <v>158</v>
      </c>
      <c r="H663" s="14" t="s">
        <v>392</v>
      </c>
      <c r="I663" s="14" t="s">
        <v>231</v>
      </c>
    </row>
    <row r="664" spans="1:9">
      <c r="A664" s="14" t="s">
        <v>149</v>
      </c>
      <c r="B664" s="14" t="s">
        <v>154</v>
      </c>
      <c r="C664">
        <v>56776</v>
      </c>
      <c r="D664">
        <v>56776</v>
      </c>
      <c r="E664">
        <v>1</v>
      </c>
      <c r="F664">
        <v>148</v>
      </c>
      <c r="G664" s="14" t="s">
        <v>151</v>
      </c>
      <c r="H664" s="14" t="s">
        <v>519</v>
      </c>
      <c r="I664" s="14" t="s">
        <v>375</v>
      </c>
    </row>
    <row r="665" spans="1:9">
      <c r="A665" s="14" t="s">
        <v>149</v>
      </c>
      <c r="B665" s="14" t="s">
        <v>163</v>
      </c>
      <c r="C665">
        <v>56969</v>
      </c>
      <c r="D665">
        <v>56969</v>
      </c>
      <c r="E665">
        <v>1</v>
      </c>
      <c r="F665">
        <v>127</v>
      </c>
      <c r="G665" s="14" t="s">
        <v>151</v>
      </c>
      <c r="H665" s="14" t="s">
        <v>486</v>
      </c>
      <c r="I665" s="14" t="s">
        <v>283</v>
      </c>
    </row>
    <row r="666" spans="1:9">
      <c r="A666" s="14" t="s">
        <v>149</v>
      </c>
      <c r="B666" s="14" t="s">
        <v>154</v>
      </c>
      <c r="C666">
        <v>57097</v>
      </c>
      <c r="D666">
        <v>57096</v>
      </c>
      <c r="E666">
        <v>0</v>
      </c>
      <c r="F666">
        <v>136</v>
      </c>
      <c r="G666" s="14" t="s">
        <v>168</v>
      </c>
      <c r="H666" s="14" t="s">
        <v>515</v>
      </c>
      <c r="I666" s="14" t="s">
        <v>375</v>
      </c>
    </row>
    <row r="667" spans="1:9">
      <c r="A667" s="14" t="s">
        <v>149</v>
      </c>
      <c r="B667" s="14" t="s">
        <v>164</v>
      </c>
      <c r="C667">
        <v>57974</v>
      </c>
      <c r="D667">
        <v>57974</v>
      </c>
      <c r="E667">
        <v>1</v>
      </c>
      <c r="F667">
        <v>133</v>
      </c>
      <c r="G667" s="14" t="s">
        <v>158</v>
      </c>
      <c r="H667" s="14" t="s">
        <v>410</v>
      </c>
      <c r="I667" s="14" t="s">
        <v>231</v>
      </c>
    </row>
    <row r="668" spans="1:9">
      <c r="A668" s="14" t="s">
        <v>149</v>
      </c>
      <c r="B668" s="14" t="s">
        <v>163</v>
      </c>
      <c r="C668">
        <v>58036</v>
      </c>
      <c r="D668">
        <v>58036</v>
      </c>
      <c r="E668">
        <v>1</v>
      </c>
      <c r="F668">
        <v>136</v>
      </c>
      <c r="G668" s="14" t="s">
        <v>151</v>
      </c>
      <c r="H668" s="14" t="s">
        <v>413</v>
      </c>
      <c r="I668" s="14" t="s">
        <v>231</v>
      </c>
    </row>
    <row r="669" spans="1:9">
      <c r="A669" s="14" t="s">
        <v>149</v>
      </c>
      <c r="B669" s="14" t="s">
        <v>163</v>
      </c>
      <c r="C669">
        <v>58046</v>
      </c>
      <c r="D669">
        <v>58046</v>
      </c>
      <c r="E669">
        <v>1</v>
      </c>
      <c r="F669">
        <v>133</v>
      </c>
      <c r="G669" s="14" t="s">
        <v>158</v>
      </c>
      <c r="H669" s="14" t="s">
        <v>421</v>
      </c>
      <c r="I669" s="14" t="s">
        <v>237</v>
      </c>
    </row>
    <row r="670" spans="1:9">
      <c r="A670" s="14" t="s">
        <v>149</v>
      </c>
      <c r="B670" s="14" t="s">
        <v>150</v>
      </c>
      <c r="C670">
        <v>58076</v>
      </c>
      <c r="D670">
        <v>58076</v>
      </c>
      <c r="E670">
        <v>1</v>
      </c>
      <c r="F670">
        <v>143</v>
      </c>
      <c r="G670" s="14" t="s">
        <v>158</v>
      </c>
      <c r="H670" s="14" t="s">
        <v>469</v>
      </c>
      <c r="I670" s="14" t="s">
        <v>338</v>
      </c>
    </row>
    <row r="671" spans="1:9">
      <c r="A671" s="14" t="s">
        <v>149</v>
      </c>
      <c r="B671" s="14" t="s">
        <v>154</v>
      </c>
      <c r="C671">
        <v>58142</v>
      </c>
      <c r="D671">
        <v>58142</v>
      </c>
      <c r="E671">
        <v>1</v>
      </c>
      <c r="F671">
        <v>136</v>
      </c>
      <c r="G671" s="14" t="s">
        <v>151</v>
      </c>
      <c r="H671" s="14" t="s">
        <v>454</v>
      </c>
      <c r="I671" s="14" t="s">
        <v>243</v>
      </c>
    </row>
    <row r="672" spans="1:9">
      <c r="A672" s="14" t="s">
        <v>149</v>
      </c>
      <c r="B672" s="14" t="s">
        <v>154</v>
      </c>
      <c r="C672">
        <v>59306</v>
      </c>
      <c r="D672">
        <v>59306</v>
      </c>
      <c r="E672">
        <v>1</v>
      </c>
      <c r="F672">
        <v>132</v>
      </c>
      <c r="G672" s="14" t="s">
        <v>158</v>
      </c>
      <c r="H672" s="14" t="s">
        <v>477</v>
      </c>
      <c r="I672" s="14" t="s">
        <v>284</v>
      </c>
    </row>
    <row r="673" spans="1:9">
      <c r="A673" s="14" t="s">
        <v>149</v>
      </c>
      <c r="B673" s="14" t="s">
        <v>150</v>
      </c>
      <c r="C673">
        <v>59809</v>
      </c>
      <c r="D673">
        <v>59809</v>
      </c>
      <c r="E673">
        <v>1</v>
      </c>
      <c r="F673">
        <v>109</v>
      </c>
      <c r="G673" s="14" t="s">
        <v>158</v>
      </c>
      <c r="H673" s="14" t="s">
        <v>444</v>
      </c>
      <c r="I673" s="14" t="s">
        <v>338</v>
      </c>
    </row>
    <row r="674" spans="1:9">
      <c r="A674" s="14" t="s">
        <v>149</v>
      </c>
      <c r="B674" s="14" t="s">
        <v>154</v>
      </c>
      <c r="C674">
        <v>59845</v>
      </c>
      <c r="D674">
        <v>59845</v>
      </c>
      <c r="E674">
        <v>1</v>
      </c>
      <c r="F674">
        <v>110</v>
      </c>
      <c r="G674" s="14" t="s">
        <v>158</v>
      </c>
      <c r="H674" s="14" t="s">
        <v>422</v>
      </c>
      <c r="I674" s="14" t="s">
        <v>245</v>
      </c>
    </row>
    <row r="675" spans="1:9">
      <c r="A675" s="14" t="s">
        <v>149</v>
      </c>
      <c r="B675" s="14" t="s">
        <v>150</v>
      </c>
      <c r="C675">
        <v>60632</v>
      </c>
      <c r="D675">
        <v>60632</v>
      </c>
      <c r="E675">
        <v>1</v>
      </c>
      <c r="F675">
        <v>118</v>
      </c>
      <c r="G675" s="14" t="s">
        <v>158</v>
      </c>
      <c r="H675" s="14" t="s">
        <v>418</v>
      </c>
      <c r="I675" s="14" t="s">
        <v>230</v>
      </c>
    </row>
    <row r="676" spans="1:9">
      <c r="A676" s="14" t="s">
        <v>149</v>
      </c>
      <c r="B676" s="14" t="s">
        <v>154</v>
      </c>
      <c r="C676">
        <v>60666</v>
      </c>
      <c r="D676">
        <v>60666</v>
      </c>
      <c r="E676">
        <v>1</v>
      </c>
      <c r="F676">
        <v>126</v>
      </c>
      <c r="G676" s="14" t="s">
        <v>151</v>
      </c>
      <c r="H676" s="14" t="s">
        <v>435</v>
      </c>
      <c r="I676" s="14" t="s">
        <v>245</v>
      </c>
    </row>
    <row r="677" spans="1:9">
      <c r="A677" s="14" t="s">
        <v>149</v>
      </c>
      <c r="B677" s="14" t="s">
        <v>150</v>
      </c>
      <c r="C677">
        <v>60687</v>
      </c>
      <c r="D677">
        <v>60687</v>
      </c>
      <c r="E677">
        <v>1</v>
      </c>
      <c r="F677">
        <v>134</v>
      </c>
      <c r="G677" s="14" t="s">
        <v>151</v>
      </c>
      <c r="H677" s="14" t="s">
        <v>452</v>
      </c>
      <c r="I677" s="14" t="s">
        <v>243</v>
      </c>
    </row>
    <row r="678" spans="1:9">
      <c r="A678" s="14" t="s">
        <v>149</v>
      </c>
      <c r="B678" s="14" t="s">
        <v>154</v>
      </c>
      <c r="C678">
        <v>61333</v>
      </c>
      <c r="D678">
        <v>61333</v>
      </c>
      <c r="E678">
        <v>1</v>
      </c>
      <c r="F678">
        <v>141</v>
      </c>
      <c r="G678" s="14" t="s">
        <v>158</v>
      </c>
      <c r="H678" s="14" t="s">
        <v>459</v>
      </c>
      <c r="I678" s="14" t="s">
        <v>243</v>
      </c>
    </row>
    <row r="679" spans="1:9">
      <c r="A679" s="14" t="s">
        <v>149</v>
      </c>
      <c r="B679" s="14" t="s">
        <v>150</v>
      </c>
      <c r="C679">
        <v>61498</v>
      </c>
      <c r="D679">
        <v>61498</v>
      </c>
      <c r="E679">
        <v>1</v>
      </c>
      <c r="F679">
        <v>139</v>
      </c>
      <c r="G679" s="14" t="s">
        <v>158</v>
      </c>
      <c r="H679" s="14" t="s">
        <v>456</v>
      </c>
      <c r="I679" s="14" t="s">
        <v>243</v>
      </c>
    </row>
    <row r="680" spans="1:9">
      <c r="A680" s="14" t="s">
        <v>149</v>
      </c>
      <c r="B680" s="14" t="s">
        <v>164</v>
      </c>
      <c r="C680">
        <v>61516</v>
      </c>
      <c r="D680">
        <v>61516</v>
      </c>
      <c r="E680">
        <v>1</v>
      </c>
      <c r="F680">
        <v>132</v>
      </c>
      <c r="G680" s="14" t="s">
        <v>151</v>
      </c>
      <c r="H680" s="14" t="s">
        <v>448</v>
      </c>
      <c r="I680" s="14" t="s">
        <v>243</v>
      </c>
    </row>
    <row r="681" spans="1:9">
      <c r="A681" s="14" t="s">
        <v>149</v>
      </c>
      <c r="B681" s="14" t="s">
        <v>163</v>
      </c>
      <c r="C681">
        <v>61521</v>
      </c>
      <c r="D681">
        <v>61521</v>
      </c>
      <c r="E681">
        <v>1</v>
      </c>
      <c r="F681">
        <v>135</v>
      </c>
      <c r="G681" s="14" t="s">
        <v>151</v>
      </c>
      <c r="H681" s="14" t="s">
        <v>440</v>
      </c>
      <c r="I681" s="14" t="s">
        <v>245</v>
      </c>
    </row>
    <row r="682" spans="1:9">
      <c r="A682" s="14" t="s">
        <v>149</v>
      </c>
      <c r="B682" s="14" t="s">
        <v>154</v>
      </c>
      <c r="C682">
        <v>61536</v>
      </c>
      <c r="D682">
        <v>61536</v>
      </c>
      <c r="E682">
        <v>1</v>
      </c>
      <c r="F682">
        <v>133</v>
      </c>
      <c r="G682" s="14" t="s">
        <v>151</v>
      </c>
      <c r="H682" s="14" t="s">
        <v>439</v>
      </c>
      <c r="I682" s="14" t="s">
        <v>245</v>
      </c>
    </row>
    <row r="683" spans="1:9">
      <c r="A683" s="14" t="s">
        <v>149</v>
      </c>
      <c r="B683" s="14" t="s">
        <v>163</v>
      </c>
      <c r="C683">
        <v>61565</v>
      </c>
      <c r="D683">
        <v>61565</v>
      </c>
      <c r="E683">
        <v>1</v>
      </c>
      <c r="F683">
        <v>125</v>
      </c>
      <c r="G683" s="14" t="s">
        <v>158</v>
      </c>
      <c r="H683" s="14" t="s">
        <v>413</v>
      </c>
      <c r="I683" s="14" t="s">
        <v>237</v>
      </c>
    </row>
    <row r="684" spans="1:9">
      <c r="A684" s="14" t="s">
        <v>149</v>
      </c>
      <c r="B684" s="14" t="s">
        <v>150</v>
      </c>
      <c r="C684">
        <v>61577</v>
      </c>
      <c r="D684">
        <v>61577</v>
      </c>
      <c r="E684">
        <v>1</v>
      </c>
      <c r="F684">
        <v>121</v>
      </c>
      <c r="G684" s="14" t="s">
        <v>158</v>
      </c>
      <c r="H684" s="14" t="s">
        <v>421</v>
      </c>
      <c r="I684" s="14" t="s">
        <v>230</v>
      </c>
    </row>
    <row r="685" spans="1:9">
      <c r="A685" s="14" t="s">
        <v>149</v>
      </c>
      <c r="B685" s="14" t="s">
        <v>154</v>
      </c>
      <c r="C685">
        <v>61597</v>
      </c>
      <c r="D685">
        <v>61597</v>
      </c>
      <c r="E685">
        <v>1</v>
      </c>
      <c r="F685">
        <v>126</v>
      </c>
      <c r="G685" s="14" t="s">
        <v>151</v>
      </c>
      <c r="H685" s="14" t="s">
        <v>414</v>
      </c>
      <c r="I685" s="14" t="s">
        <v>237</v>
      </c>
    </row>
    <row r="686" spans="1:9">
      <c r="A686" s="14" t="s">
        <v>149</v>
      </c>
      <c r="B686" s="14" t="s">
        <v>163</v>
      </c>
      <c r="C686">
        <v>61698</v>
      </c>
      <c r="D686">
        <v>61698</v>
      </c>
      <c r="E686">
        <v>1</v>
      </c>
      <c r="F686">
        <v>121</v>
      </c>
      <c r="G686" s="14" t="s">
        <v>151</v>
      </c>
      <c r="H686" s="14" t="s">
        <v>361</v>
      </c>
      <c r="I686" s="14" t="s">
        <v>225</v>
      </c>
    </row>
    <row r="687" spans="1:9">
      <c r="A687" s="14" t="s">
        <v>149</v>
      </c>
      <c r="B687" s="14" t="s">
        <v>154</v>
      </c>
      <c r="C687">
        <v>61741</v>
      </c>
      <c r="D687">
        <v>61741</v>
      </c>
      <c r="E687">
        <v>1</v>
      </c>
      <c r="F687">
        <v>118</v>
      </c>
      <c r="G687" s="14" t="s">
        <v>158</v>
      </c>
      <c r="H687" s="14" t="s">
        <v>454</v>
      </c>
      <c r="I687" s="14" t="s">
        <v>338</v>
      </c>
    </row>
    <row r="688" spans="1:9">
      <c r="A688" s="14" t="s">
        <v>149</v>
      </c>
      <c r="B688" s="14" t="s">
        <v>154</v>
      </c>
      <c r="C688">
        <v>61796</v>
      </c>
      <c r="D688">
        <v>61796</v>
      </c>
      <c r="E688">
        <v>1</v>
      </c>
      <c r="F688">
        <v>121</v>
      </c>
      <c r="G688" s="14" t="s">
        <v>151</v>
      </c>
      <c r="H688" s="14" t="s">
        <v>468</v>
      </c>
      <c r="I688" s="14" t="s">
        <v>284</v>
      </c>
    </row>
    <row r="689" spans="1:9">
      <c r="A689" s="14" t="s">
        <v>149</v>
      </c>
      <c r="B689" s="14" t="s">
        <v>154</v>
      </c>
      <c r="C689">
        <v>61900</v>
      </c>
      <c r="D689">
        <v>61900</v>
      </c>
      <c r="E689">
        <v>1</v>
      </c>
      <c r="F689">
        <v>129</v>
      </c>
      <c r="G689" s="14" t="s">
        <v>158</v>
      </c>
      <c r="H689" s="14" t="s">
        <v>508</v>
      </c>
      <c r="I689" s="14" t="s">
        <v>375</v>
      </c>
    </row>
    <row r="690" spans="1:9">
      <c r="A690" s="14" t="s">
        <v>149</v>
      </c>
      <c r="B690" s="14" t="s">
        <v>154</v>
      </c>
      <c r="C690">
        <v>61953</v>
      </c>
      <c r="D690">
        <v>61953</v>
      </c>
      <c r="E690">
        <v>1</v>
      </c>
      <c r="F690">
        <v>142</v>
      </c>
      <c r="G690" s="14" t="s">
        <v>158</v>
      </c>
      <c r="H690" s="14" t="s">
        <v>517</v>
      </c>
      <c r="I690" s="14" t="s">
        <v>375</v>
      </c>
    </row>
    <row r="691" spans="1:9">
      <c r="A691" s="14" t="s">
        <v>149</v>
      </c>
      <c r="B691" s="14" t="s">
        <v>150</v>
      </c>
      <c r="C691">
        <v>62524</v>
      </c>
      <c r="D691">
        <v>62524</v>
      </c>
      <c r="E691">
        <v>1</v>
      </c>
      <c r="F691">
        <v>139</v>
      </c>
      <c r="G691" s="14" t="s">
        <v>158</v>
      </c>
      <c r="H691" s="14" t="s">
        <v>395</v>
      </c>
      <c r="I691" s="14" t="s">
        <v>249</v>
      </c>
    </row>
    <row r="692" spans="1:9">
      <c r="A692" s="14" t="s">
        <v>149</v>
      </c>
      <c r="B692" s="14" t="s">
        <v>154</v>
      </c>
      <c r="C692">
        <v>62562</v>
      </c>
      <c r="D692">
        <v>62562</v>
      </c>
      <c r="E692">
        <v>1</v>
      </c>
      <c r="F692">
        <v>140</v>
      </c>
      <c r="G692" s="14" t="s">
        <v>151</v>
      </c>
      <c r="H692" s="14" t="s">
        <v>495</v>
      </c>
      <c r="I692" s="14" t="s">
        <v>283</v>
      </c>
    </row>
    <row r="693" spans="1:9">
      <c r="A693" s="14" t="s">
        <v>149</v>
      </c>
      <c r="B693" s="14" t="s">
        <v>154</v>
      </c>
      <c r="C693">
        <v>62602</v>
      </c>
      <c r="D693">
        <v>62602</v>
      </c>
      <c r="E693">
        <v>1</v>
      </c>
      <c r="F693">
        <v>128</v>
      </c>
      <c r="G693" s="14" t="s">
        <v>158</v>
      </c>
      <c r="H693" s="14" t="s">
        <v>486</v>
      </c>
      <c r="I693" s="14" t="s">
        <v>283</v>
      </c>
    </row>
    <row r="694" spans="1:9">
      <c r="A694" s="14" t="s">
        <v>149</v>
      </c>
      <c r="B694" s="14" t="s">
        <v>150</v>
      </c>
      <c r="C694">
        <v>62766</v>
      </c>
      <c r="D694">
        <v>62766</v>
      </c>
      <c r="E694">
        <v>1</v>
      </c>
      <c r="F694">
        <v>109</v>
      </c>
      <c r="G694" s="14" t="s">
        <v>158</v>
      </c>
      <c r="H694" s="14" t="s">
        <v>474</v>
      </c>
      <c r="I694" s="14" t="s">
        <v>283</v>
      </c>
    </row>
    <row r="695" spans="1:9">
      <c r="A695" s="14" t="s">
        <v>149</v>
      </c>
      <c r="B695" s="14" t="s">
        <v>150</v>
      </c>
      <c r="C695">
        <v>63963</v>
      </c>
      <c r="D695">
        <v>63963</v>
      </c>
      <c r="E695">
        <v>1</v>
      </c>
      <c r="F695">
        <v>121</v>
      </c>
      <c r="G695" s="14" t="s">
        <v>158</v>
      </c>
      <c r="H695" s="14" t="s">
        <v>468</v>
      </c>
      <c r="I695" s="14" t="s">
        <v>284</v>
      </c>
    </row>
    <row r="696" spans="1:9">
      <c r="A696" s="14" t="s">
        <v>149</v>
      </c>
      <c r="B696" s="14" t="s">
        <v>154</v>
      </c>
      <c r="C696">
        <v>64020</v>
      </c>
      <c r="D696">
        <v>64020</v>
      </c>
      <c r="E696">
        <v>1</v>
      </c>
      <c r="F696">
        <v>123</v>
      </c>
      <c r="G696" s="14" t="s">
        <v>158</v>
      </c>
      <c r="H696" s="14" t="s">
        <v>469</v>
      </c>
      <c r="I696" s="14" t="s">
        <v>284</v>
      </c>
    </row>
    <row r="697" spans="1:9">
      <c r="A697" s="14" t="s">
        <v>149</v>
      </c>
      <c r="B697" s="14" t="s">
        <v>164</v>
      </c>
      <c r="C697">
        <v>64351</v>
      </c>
      <c r="D697">
        <v>64351</v>
      </c>
      <c r="E697">
        <v>1</v>
      </c>
      <c r="F697">
        <v>121</v>
      </c>
      <c r="G697" s="14" t="s">
        <v>151</v>
      </c>
      <c r="H697" s="14" t="s">
        <v>484</v>
      </c>
      <c r="I697" s="14" t="s">
        <v>283</v>
      </c>
    </row>
    <row r="698" spans="1:9">
      <c r="A698" s="14" t="s">
        <v>149</v>
      </c>
      <c r="B698" s="14" t="s">
        <v>163</v>
      </c>
      <c r="C698">
        <v>64663</v>
      </c>
      <c r="D698">
        <v>64663</v>
      </c>
      <c r="E698">
        <v>1</v>
      </c>
      <c r="F698">
        <v>124</v>
      </c>
      <c r="G698" s="14" t="s">
        <v>151</v>
      </c>
      <c r="H698" s="14" t="s">
        <v>345</v>
      </c>
      <c r="I698" s="14" t="s">
        <v>244</v>
      </c>
    </row>
    <row r="699" spans="1:9">
      <c r="A699" s="14" t="s">
        <v>149</v>
      </c>
      <c r="B699" s="14" t="s">
        <v>150</v>
      </c>
      <c r="C699">
        <v>64782</v>
      </c>
      <c r="D699">
        <v>64782</v>
      </c>
      <c r="E699">
        <v>1</v>
      </c>
      <c r="F699">
        <v>167</v>
      </c>
      <c r="G699" s="14" t="s">
        <v>158</v>
      </c>
      <c r="H699" s="14" t="s">
        <v>426</v>
      </c>
      <c r="I699" s="14" t="s">
        <v>250</v>
      </c>
    </row>
    <row r="700" spans="1:9">
      <c r="A700" s="14" t="s">
        <v>149</v>
      </c>
      <c r="B700" s="14" t="s">
        <v>150</v>
      </c>
      <c r="C700">
        <v>64817</v>
      </c>
      <c r="D700">
        <v>64817</v>
      </c>
      <c r="E700">
        <v>1</v>
      </c>
      <c r="F700">
        <v>176</v>
      </c>
      <c r="G700" s="14" t="s">
        <v>151</v>
      </c>
      <c r="H700" s="14" t="s">
        <v>353</v>
      </c>
      <c r="I700" s="14" t="s">
        <v>234</v>
      </c>
    </row>
    <row r="701" spans="1:9">
      <c r="A701" s="14" t="s">
        <v>149</v>
      </c>
      <c r="B701" s="14" t="s">
        <v>154</v>
      </c>
      <c r="C701">
        <v>64963</v>
      </c>
      <c r="D701">
        <v>64963</v>
      </c>
      <c r="E701">
        <v>1</v>
      </c>
      <c r="F701">
        <v>138</v>
      </c>
      <c r="G701" s="14" t="s">
        <v>151</v>
      </c>
      <c r="H701" s="14" t="s">
        <v>495</v>
      </c>
      <c r="I701" s="14" t="s">
        <v>283</v>
      </c>
    </row>
    <row r="702" spans="1:9">
      <c r="A702" s="14" t="s">
        <v>149</v>
      </c>
      <c r="B702" s="14" t="s">
        <v>150</v>
      </c>
      <c r="C702">
        <v>65362</v>
      </c>
      <c r="D702">
        <v>65362</v>
      </c>
      <c r="E702">
        <v>1</v>
      </c>
      <c r="F702">
        <v>158</v>
      </c>
      <c r="G702" s="14" t="s">
        <v>151</v>
      </c>
      <c r="H702" s="14" t="s">
        <v>357</v>
      </c>
      <c r="I702" s="14" t="s">
        <v>233</v>
      </c>
    </row>
    <row r="703" spans="1:9">
      <c r="A703" s="14" t="s">
        <v>149</v>
      </c>
      <c r="B703" s="14" t="s">
        <v>150</v>
      </c>
      <c r="C703">
        <v>65442</v>
      </c>
      <c r="D703">
        <v>65442</v>
      </c>
      <c r="E703">
        <v>1</v>
      </c>
      <c r="F703">
        <v>164</v>
      </c>
      <c r="G703" s="14" t="s">
        <v>158</v>
      </c>
      <c r="H703" s="14" t="s">
        <v>461</v>
      </c>
      <c r="I703" s="14" t="s">
        <v>245</v>
      </c>
    </row>
    <row r="704" spans="1:9">
      <c r="A704" s="14" t="s">
        <v>149</v>
      </c>
      <c r="B704" s="14" t="s">
        <v>154</v>
      </c>
      <c r="C704">
        <v>65469</v>
      </c>
      <c r="D704">
        <v>65469</v>
      </c>
      <c r="E704">
        <v>1</v>
      </c>
      <c r="F704">
        <v>144</v>
      </c>
      <c r="G704" s="14" t="s">
        <v>158</v>
      </c>
      <c r="H704" s="14" t="s">
        <v>460</v>
      </c>
      <c r="I704" s="14" t="s">
        <v>243</v>
      </c>
    </row>
    <row r="705" spans="1:9">
      <c r="A705" s="14" t="s">
        <v>149</v>
      </c>
      <c r="B705" s="14" t="s">
        <v>163</v>
      </c>
      <c r="C705">
        <v>65550</v>
      </c>
      <c r="D705">
        <v>65550</v>
      </c>
      <c r="E705">
        <v>1</v>
      </c>
      <c r="F705">
        <v>148</v>
      </c>
      <c r="G705" s="14" t="s">
        <v>158</v>
      </c>
      <c r="H705" s="14" t="s">
        <v>471</v>
      </c>
      <c r="I705" s="14" t="s">
        <v>338</v>
      </c>
    </row>
    <row r="706" spans="1:9">
      <c r="A706" s="14" t="s">
        <v>149</v>
      </c>
      <c r="B706" s="14" t="s">
        <v>154</v>
      </c>
      <c r="C706">
        <v>65573</v>
      </c>
      <c r="D706">
        <v>65573</v>
      </c>
      <c r="E706">
        <v>1</v>
      </c>
      <c r="F706">
        <v>139</v>
      </c>
      <c r="G706" s="14" t="s">
        <v>158</v>
      </c>
      <c r="H706" s="14" t="s">
        <v>468</v>
      </c>
      <c r="I706" s="14" t="s">
        <v>338</v>
      </c>
    </row>
    <row r="707" spans="1:9">
      <c r="A707" s="14" t="s">
        <v>149</v>
      </c>
      <c r="B707" s="14" t="s">
        <v>150</v>
      </c>
      <c r="C707">
        <v>65573</v>
      </c>
      <c r="D707">
        <v>65573</v>
      </c>
      <c r="E707">
        <v>1</v>
      </c>
      <c r="F707">
        <v>139</v>
      </c>
      <c r="G707" s="14" t="s">
        <v>151</v>
      </c>
      <c r="H707" s="14" t="s">
        <v>495</v>
      </c>
      <c r="I707" s="14" t="s">
        <v>283</v>
      </c>
    </row>
    <row r="708" spans="1:9">
      <c r="A708" s="14" t="s">
        <v>149</v>
      </c>
      <c r="B708" s="14" t="s">
        <v>154</v>
      </c>
      <c r="C708">
        <v>65601</v>
      </c>
      <c r="D708">
        <v>65601</v>
      </c>
      <c r="E708">
        <v>1</v>
      </c>
      <c r="F708">
        <v>151</v>
      </c>
      <c r="G708" s="14" t="s">
        <v>158</v>
      </c>
      <c r="H708" s="14" t="s">
        <v>500</v>
      </c>
      <c r="I708" s="14" t="s">
        <v>283</v>
      </c>
    </row>
    <row r="709" spans="1:9">
      <c r="A709" s="14" t="s">
        <v>149</v>
      </c>
      <c r="B709" s="14" t="s">
        <v>163</v>
      </c>
      <c r="C709">
        <v>65608</v>
      </c>
      <c r="D709">
        <v>65608</v>
      </c>
      <c r="E709">
        <v>1</v>
      </c>
      <c r="F709">
        <v>146</v>
      </c>
      <c r="G709" s="14" t="s">
        <v>158</v>
      </c>
      <c r="H709" s="14" t="s">
        <v>461</v>
      </c>
      <c r="I709" s="14" t="s">
        <v>243</v>
      </c>
    </row>
    <row r="710" spans="1:9">
      <c r="A710" s="14" t="s">
        <v>149</v>
      </c>
      <c r="B710" s="14" t="s">
        <v>150</v>
      </c>
      <c r="C710">
        <v>65635</v>
      </c>
      <c r="D710">
        <v>65635</v>
      </c>
      <c r="E710">
        <v>1</v>
      </c>
      <c r="F710">
        <v>139</v>
      </c>
      <c r="G710" s="14" t="s">
        <v>158</v>
      </c>
      <c r="H710" s="14" t="s">
        <v>495</v>
      </c>
      <c r="I710" s="14" t="s">
        <v>283</v>
      </c>
    </row>
    <row r="711" spans="1:9">
      <c r="A711" s="14" t="s">
        <v>149</v>
      </c>
      <c r="B711" s="14" t="s">
        <v>154</v>
      </c>
      <c r="C711">
        <v>65650</v>
      </c>
      <c r="D711">
        <v>65650</v>
      </c>
      <c r="E711">
        <v>1</v>
      </c>
      <c r="F711">
        <v>137</v>
      </c>
      <c r="G711" s="14" t="s">
        <v>158</v>
      </c>
      <c r="H711" s="14" t="s">
        <v>479</v>
      </c>
      <c r="I711" s="14" t="s">
        <v>284</v>
      </c>
    </row>
    <row r="712" spans="1:9">
      <c r="A712" s="14" t="s">
        <v>149</v>
      </c>
      <c r="B712" s="14" t="s">
        <v>154</v>
      </c>
      <c r="C712">
        <v>65659</v>
      </c>
      <c r="D712">
        <v>65659</v>
      </c>
      <c r="E712">
        <v>1</v>
      </c>
      <c r="F712">
        <v>136</v>
      </c>
      <c r="G712" s="14" t="s">
        <v>151</v>
      </c>
      <c r="H712" s="14" t="s">
        <v>515</v>
      </c>
      <c r="I712" s="14" t="s">
        <v>375</v>
      </c>
    </row>
    <row r="713" spans="1:9">
      <c r="A713" s="14" t="s">
        <v>149</v>
      </c>
      <c r="B713" s="14" t="s">
        <v>150</v>
      </c>
      <c r="C713">
        <v>65660</v>
      </c>
      <c r="D713">
        <v>65660</v>
      </c>
      <c r="E713">
        <v>1</v>
      </c>
      <c r="F713">
        <v>136</v>
      </c>
      <c r="G713" s="14" t="s">
        <v>151</v>
      </c>
      <c r="H713" s="14" t="s">
        <v>479</v>
      </c>
      <c r="I713" s="14" t="s">
        <v>284</v>
      </c>
    </row>
    <row r="714" spans="1:9">
      <c r="A714" s="14" t="s">
        <v>149</v>
      </c>
      <c r="B714" s="14" t="s">
        <v>154</v>
      </c>
      <c r="C714">
        <v>66146</v>
      </c>
      <c r="D714">
        <v>66146</v>
      </c>
      <c r="E714">
        <v>1</v>
      </c>
      <c r="F714">
        <v>124</v>
      </c>
      <c r="G714" s="14" t="s">
        <v>151</v>
      </c>
      <c r="H714" s="14" t="s">
        <v>300</v>
      </c>
      <c r="I714" s="14" t="s">
        <v>234</v>
      </c>
    </row>
    <row r="715" spans="1:9">
      <c r="A715" s="14" t="s">
        <v>149</v>
      </c>
      <c r="B715" s="14" t="s">
        <v>164</v>
      </c>
      <c r="C715">
        <v>66153</v>
      </c>
      <c r="D715">
        <v>66153</v>
      </c>
      <c r="E715">
        <v>1</v>
      </c>
      <c r="F715">
        <v>123</v>
      </c>
      <c r="G715" s="14" t="s">
        <v>158</v>
      </c>
      <c r="H715" s="14" t="s">
        <v>295</v>
      </c>
      <c r="I715" s="14" t="s">
        <v>238</v>
      </c>
    </row>
    <row r="716" spans="1:9">
      <c r="A716" s="14" t="s">
        <v>149</v>
      </c>
      <c r="B716" s="14" t="s">
        <v>154</v>
      </c>
      <c r="C716">
        <v>66192</v>
      </c>
      <c r="D716">
        <v>66192</v>
      </c>
      <c r="E716">
        <v>1</v>
      </c>
      <c r="F716">
        <v>125</v>
      </c>
      <c r="G716" s="14" t="s">
        <v>158</v>
      </c>
      <c r="H716" s="14" t="s">
        <v>485</v>
      </c>
      <c r="I716" s="14" t="s">
        <v>283</v>
      </c>
    </row>
    <row r="717" spans="1:9">
      <c r="A717" s="14" t="s">
        <v>149</v>
      </c>
      <c r="B717" s="14" t="s">
        <v>154</v>
      </c>
      <c r="C717">
        <v>66212</v>
      </c>
      <c r="D717">
        <v>66212</v>
      </c>
      <c r="E717">
        <v>1</v>
      </c>
      <c r="F717">
        <v>130</v>
      </c>
      <c r="G717" s="14" t="s">
        <v>158</v>
      </c>
      <c r="H717" s="14" t="s">
        <v>474</v>
      </c>
      <c r="I717" s="14" t="s">
        <v>284</v>
      </c>
    </row>
    <row r="718" spans="1:9">
      <c r="A718" s="14" t="s">
        <v>149</v>
      </c>
      <c r="B718" s="14" t="s">
        <v>150</v>
      </c>
      <c r="C718">
        <v>66259</v>
      </c>
      <c r="D718">
        <v>66259</v>
      </c>
      <c r="E718">
        <v>1</v>
      </c>
      <c r="F718">
        <v>115</v>
      </c>
      <c r="G718" s="14" t="s">
        <v>151</v>
      </c>
      <c r="H718" s="14" t="s">
        <v>522</v>
      </c>
      <c r="I718" s="14" t="s">
        <v>417</v>
      </c>
    </row>
    <row r="719" spans="1:9">
      <c r="A719" s="14" t="s">
        <v>149</v>
      </c>
      <c r="B719" s="14" t="s">
        <v>150</v>
      </c>
      <c r="C719">
        <v>66322</v>
      </c>
      <c r="D719">
        <v>66322</v>
      </c>
      <c r="E719">
        <v>1</v>
      </c>
      <c r="F719">
        <v>114</v>
      </c>
      <c r="G719" s="14" t="s">
        <v>158</v>
      </c>
      <c r="H719" s="14" t="s">
        <v>479</v>
      </c>
      <c r="I719" s="14" t="s">
        <v>283</v>
      </c>
    </row>
    <row r="720" spans="1:9">
      <c r="A720" s="14" t="s">
        <v>149</v>
      </c>
      <c r="B720" s="14" t="s">
        <v>163</v>
      </c>
      <c r="C720">
        <v>66611</v>
      </c>
      <c r="D720">
        <v>66611</v>
      </c>
      <c r="E720">
        <v>1</v>
      </c>
      <c r="F720">
        <v>129</v>
      </c>
      <c r="G720" s="14" t="s">
        <v>158</v>
      </c>
      <c r="H720" s="14" t="s">
        <v>446</v>
      </c>
      <c r="I720" s="14" t="s">
        <v>243</v>
      </c>
    </row>
    <row r="721" spans="1:9">
      <c r="A721" s="14" t="s">
        <v>149</v>
      </c>
      <c r="B721" s="14" t="s">
        <v>150</v>
      </c>
      <c r="C721">
        <v>66625</v>
      </c>
      <c r="D721">
        <v>66625</v>
      </c>
      <c r="E721">
        <v>1</v>
      </c>
      <c r="F721">
        <v>120</v>
      </c>
      <c r="G721" s="14" t="s">
        <v>151</v>
      </c>
      <c r="H721" s="14" t="s">
        <v>430</v>
      </c>
      <c r="I721" s="14" t="s">
        <v>245</v>
      </c>
    </row>
    <row r="722" spans="1:9">
      <c r="A722" s="14" t="s">
        <v>149</v>
      </c>
      <c r="B722" s="14" t="s">
        <v>150</v>
      </c>
      <c r="C722">
        <v>66645</v>
      </c>
      <c r="D722">
        <v>66645</v>
      </c>
      <c r="E722">
        <v>1</v>
      </c>
      <c r="F722">
        <v>122</v>
      </c>
      <c r="G722" s="14" t="s">
        <v>151</v>
      </c>
      <c r="H722" s="14" t="s">
        <v>431</v>
      </c>
      <c r="I722" s="14" t="s">
        <v>245</v>
      </c>
    </row>
    <row r="723" spans="1:9">
      <c r="A723" s="14" t="s">
        <v>149</v>
      </c>
      <c r="B723" s="14" t="s">
        <v>163</v>
      </c>
      <c r="C723">
        <v>66676</v>
      </c>
      <c r="D723">
        <v>66676</v>
      </c>
      <c r="E723">
        <v>1</v>
      </c>
      <c r="F723">
        <v>129</v>
      </c>
      <c r="G723" s="14" t="s">
        <v>151</v>
      </c>
      <c r="H723" s="14" t="s">
        <v>462</v>
      </c>
      <c r="I723" s="14" t="s">
        <v>338</v>
      </c>
    </row>
    <row r="724" spans="1:9">
      <c r="A724" s="14" t="s">
        <v>149</v>
      </c>
      <c r="B724" s="14" t="s">
        <v>163</v>
      </c>
      <c r="C724">
        <v>66687</v>
      </c>
      <c r="D724">
        <v>66687</v>
      </c>
      <c r="E724">
        <v>1</v>
      </c>
      <c r="F724">
        <v>128</v>
      </c>
      <c r="G724" s="14" t="s">
        <v>158</v>
      </c>
      <c r="H724" s="14" t="s">
        <v>461</v>
      </c>
      <c r="I724" s="14" t="s">
        <v>338</v>
      </c>
    </row>
    <row r="725" spans="1:9">
      <c r="A725" s="14" t="s">
        <v>149</v>
      </c>
      <c r="B725" s="14" t="s">
        <v>163</v>
      </c>
      <c r="C725">
        <v>66754</v>
      </c>
      <c r="D725">
        <v>66754</v>
      </c>
      <c r="E725">
        <v>1</v>
      </c>
      <c r="F725">
        <v>129</v>
      </c>
      <c r="G725" s="14" t="s">
        <v>158</v>
      </c>
      <c r="H725" s="14" t="s">
        <v>471</v>
      </c>
      <c r="I725" s="14" t="s">
        <v>284</v>
      </c>
    </row>
    <row r="726" spans="1:9">
      <c r="A726" s="14" t="s">
        <v>149</v>
      </c>
      <c r="B726" s="14" t="s">
        <v>154</v>
      </c>
      <c r="C726">
        <v>66976</v>
      </c>
      <c r="D726">
        <v>66976</v>
      </c>
      <c r="E726">
        <v>1</v>
      </c>
      <c r="F726">
        <v>135</v>
      </c>
      <c r="G726" s="14" t="s">
        <v>151</v>
      </c>
      <c r="H726" s="14" t="s">
        <v>358</v>
      </c>
      <c r="I726" s="14" t="s">
        <v>244</v>
      </c>
    </row>
    <row r="727" spans="1:9">
      <c r="A727" s="14" t="s">
        <v>149</v>
      </c>
      <c r="B727" s="14" t="s">
        <v>164</v>
      </c>
      <c r="C727">
        <v>67010</v>
      </c>
      <c r="D727">
        <v>67010</v>
      </c>
      <c r="E727">
        <v>1</v>
      </c>
      <c r="F727">
        <v>145</v>
      </c>
      <c r="G727" s="14" t="s">
        <v>151</v>
      </c>
      <c r="H727" s="14" t="s">
        <v>380</v>
      </c>
      <c r="I727" s="14" t="s">
        <v>239</v>
      </c>
    </row>
    <row r="728" spans="1:9">
      <c r="A728" s="14" t="s">
        <v>149</v>
      </c>
      <c r="B728" s="14" t="s">
        <v>163</v>
      </c>
      <c r="C728">
        <v>67033</v>
      </c>
      <c r="D728">
        <v>67032</v>
      </c>
      <c r="E728">
        <v>0</v>
      </c>
      <c r="F728">
        <v>133</v>
      </c>
      <c r="G728" s="14" t="s">
        <v>168</v>
      </c>
      <c r="H728" s="14" t="s">
        <v>388</v>
      </c>
      <c r="I728" s="14" t="s">
        <v>249</v>
      </c>
    </row>
    <row r="729" spans="1:9">
      <c r="A729" s="14" t="s">
        <v>149</v>
      </c>
      <c r="B729" s="14" t="s">
        <v>164</v>
      </c>
      <c r="C729">
        <v>67045</v>
      </c>
      <c r="D729">
        <v>67045</v>
      </c>
      <c r="E729">
        <v>1</v>
      </c>
      <c r="F729">
        <v>125</v>
      </c>
      <c r="G729" s="14" t="s">
        <v>158</v>
      </c>
      <c r="H729" s="14" t="s">
        <v>366</v>
      </c>
      <c r="I729" s="14" t="s">
        <v>225</v>
      </c>
    </row>
    <row r="730" spans="1:9">
      <c r="A730" s="14" t="s">
        <v>149</v>
      </c>
      <c r="B730" s="14" t="s">
        <v>154</v>
      </c>
      <c r="C730">
        <v>67070</v>
      </c>
      <c r="D730">
        <v>67070</v>
      </c>
      <c r="E730">
        <v>1</v>
      </c>
      <c r="F730">
        <v>130</v>
      </c>
      <c r="G730" s="14" t="s">
        <v>151</v>
      </c>
      <c r="H730" s="14" t="s">
        <v>382</v>
      </c>
      <c r="I730" s="14" t="s">
        <v>249</v>
      </c>
    </row>
    <row r="731" spans="1:9">
      <c r="A731" s="14" t="s">
        <v>149</v>
      </c>
      <c r="B731" s="14" t="s">
        <v>150</v>
      </c>
      <c r="C731">
        <v>67087</v>
      </c>
      <c r="D731">
        <v>67087</v>
      </c>
      <c r="E731">
        <v>1</v>
      </c>
      <c r="F731">
        <v>142</v>
      </c>
      <c r="G731" s="14" t="s">
        <v>158</v>
      </c>
      <c r="H731" s="14" t="s">
        <v>397</v>
      </c>
      <c r="I731" s="14" t="s">
        <v>249</v>
      </c>
    </row>
    <row r="732" spans="1:9">
      <c r="A732" s="14" t="s">
        <v>149</v>
      </c>
      <c r="B732" s="14" t="s">
        <v>150</v>
      </c>
      <c r="C732">
        <v>67096</v>
      </c>
      <c r="D732">
        <v>67096</v>
      </c>
      <c r="E732">
        <v>1</v>
      </c>
      <c r="F732">
        <v>148</v>
      </c>
      <c r="G732" s="14" t="s">
        <v>158</v>
      </c>
      <c r="H732" s="14" t="s">
        <v>413</v>
      </c>
      <c r="I732" s="14" t="s">
        <v>250</v>
      </c>
    </row>
    <row r="733" spans="1:9">
      <c r="A733" s="14" t="s">
        <v>149</v>
      </c>
      <c r="B733" s="14" t="s">
        <v>154</v>
      </c>
      <c r="C733">
        <v>67112</v>
      </c>
      <c r="D733">
        <v>67112</v>
      </c>
      <c r="E733">
        <v>1</v>
      </c>
      <c r="F733">
        <v>149</v>
      </c>
      <c r="G733" s="14" t="s">
        <v>151</v>
      </c>
      <c r="H733" s="14" t="s">
        <v>332</v>
      </c>
      <c r="I733" s="14" t="s">
        <v>280</v>
      </c>
    </row>
    <row r="734" spans="1:9">
      <c r="A734" s="14" t="s">
        <v>149</v>
      </c>
      <c r="B734" s="14" t="s">
        <v>154</v>
      </c>
      <c r="C734">
        <v>67211</v>
      </c>
      <c r="D734">
        <v>67211</v>
      </c>
      <c r="E734">
        <v>1</v>
      </c>
      <c r="F734">
        <v>155</v>
      </c>
      <c r="G734" s="14" t="s">
        <v>151</v>
      </c>
      <c r="H734" s="14" t="s">
        <v>435</v>
      </c>
      <c r="I734" s="14" t="s">
        <v>237</v>
      </c>
    </row>
    <row r="735" spans="1:9">
      <c r="A735" s="14" t="s">
        <v>149</v>
      </c>
      <c r="B735" s="14" t="s">
        <v>150</v>
      </c>
      <c r="C735">
        <v>67253</v>
      </c>
      <c r="D735">
        <v>67253</v>
      </c>
      <c r="E735">
        <v>1</v>
      </c>
      <c r="F735">
        <v>137</v>
      </c>
      <c r="G735" s="14" t="s">
        <v>151</v>
      </c>
      <c r="H735" s="14" t="s">
        <v>479</v>
      </c>
      <c r="I735" s="14" t="s">
        <v>284</v>
      </c>
    </row>
    <row r="736" spans="1:9">
      <c r="A736" s="14" t="s">
        <v>149</v>
      </c>
      <c r="B736" s="14" t="s">
        <v>150</v>
      </c>
      <c r="C736">
        <v>67279</v>
      </c>
      <c r="D736">
        <v>67279</v>
      </c>
      <c r="E736">
        <v>1</v>
      </c>
      <c r="F736">
        <v>143</v>
      </c>
      <c r="G736" s="14" t="s">
        <v>151</v>
      </c>
      <c r="H736" s="14" t="s">
        <v>469</v>
      </c>
      <c r="I736" s="14" t="s">
        <v>338</v>
      </c>
    </row>
    <row r="737" spans="1:9">
      <c r="A737" s="14" t="s">
        <v>149</v>
      </c>
      <c r="B737" s="14" t="s">
        <v>150</v>
      </c>
      <c r="C737">
        <v>67426</v>
      </c>
      <c r="D737">
        <v>67426</v>
      </c>
      <c r="E737">
        <v>1</v>
      </c>
      <c r="F737">
        <v>126</v>
      </c>
      <c r="G737" s="14" t="s">
        <v>158</v>
      </c>
      <c r="H737" s="14" t="s">
        <v>470</v>
      </c>
      <c r="I737" s="14" t="s">
        <v>284</v>
      </c>
    </row>
    <row r="738" spans="1:9">
      <c r="A738" s="14" t="s">
        <v>149</v>
      </c>
      <c r="B738" s="14" t="s">
        <v>154</v>
      </c>
      <c r="C738">
        <v>68327</v>
      </c>
      <c r="D738">
        <v>68327</v>
      </c>
      <c r="E738">
        <v>1</v>
      </c>
      <c r="F738">
        <v>134</v>
      </c>
      <c r="G738" s="14" t="s">
        <v>158</v>
      </c>
      <c r="H738" s="14" t="s">
        <v>440</v>
      </c>
      <c r="I738" s="14" t="s">
        <v>245</v>
      </c>
    </row>
    <row r="739" spans="1:9">
      <c r="A739" s="14" t="s">
        <v>149</v>
      </c>
      <c r="B739" s="14" t="s">
        <v>154</v>
      </c>
      <c r="C739">
        <v>68430</v>
      </c>
      <c r="D739">
        <v>68430</v>
      </c>
      <c r="E739">
        <v>1</v>
      </c>
      <c r="F739">
        <v>120</v>
      </c>
      <c r="G739" s="14" t="s">
        <v>158</v>
      </c>
      <c r="H739" s="14" t="s">
        <v>456</v>
      </c>
      <c r="I739" s="14" t="s">
        <v>338</v>
      </c>
    </row>
    <row r="740" spans="1:9">
      <c r="A740" s="14" t="s">
        <v>149</v>
      </c>
      <c r="B740" s="14" t="s">
        <v>154</v>
      </c>
      <c r="C740">
        <v>68788</v>
      </c>
      <c r="D740">
        <v>68788</v>
      </c>
      <c r="E740">
        <v>1</v>
      </c>
      <c r="F740">
        <v>128</v>
      </c>
      <c r="G740" s="14" t="s">
        <v>158</v>
      </c>
      <c r="H740" s="14" t="s">
        <v>471</v>
      </c>
      <c r="I740" s="14" t="s">
        <v>284</v>
      </c>
    </row>
    <row r="741" spans="1:9">
      <c r="A741" s="14" t="s">
        <v>149</v>
      </c>
      <c r="B741" s="14" t="s">
        <v>154</v>
      </c>
      <c r="C741">
        <v>68800</v>
      </c>
      <c r="D741">
        <v>68800</v>
      </c>
      <c r="E741">
        <v>1</v>
      </c>
      <c r="F741">
        <v>125</v>
      </c>
      <c r="G741" s="14" t="s">
        <v>151</v>
      </c>
      <c r="H741" s="14" t="s">
        <v>470</v>
      </c>
      <c r="I741" s="14" t="s">
        <v>284</v>
      </c>
    </row>
    <row r="742" spans="1:9">
      <c r="A742" s="14" t="s">
        <v>149</v>
      </c>
      <c r="B742" s="14" t="s">
        <v>164</v>
      </c>
      <c r="C742">
        <v>68908</v>
      </c>
      <c r="D742">
        <v>68908</v>
      </c>
      <c r="E742">
        <v>1</v>
      </c>
      <c r="F742">
        <v>128</v>
      </c>
      <c r="G742" s="14" t="s">
        <v>158</v>
      </c>
      <c r="H742" s="14" t="s">
        <v>436</v>
      </c>
      <c r="I742" s="14" t="s">
        <v>245</v>
      </c>
    </row>
    <row r="743" spans="1:9">
      <c r="A743" s="14" t="s">
        <v>149</v>
      </c>
      <c r="B743" s="14" t="s">
        <v>150</v>
      </c>
      <c r="C743">
        <v>70001</v>
      </c>
      <c r="D743">
        <v>70001</v>
      </c>
      <c r="E743">
        <v>1</v>
      </c>
      <c r="F743">
        <v>112</v>
      </c>
      <c r="G743" s="14" t="s">
        <v>158</v>
      </c>
      <c r="H743" s="14" t="s">
        <v>424</v>
      </c>
      <c r="I743" s="14" t="s">
        <v>245</v>
      </c>
    </row>
    <row r="744" spans="1:9">
      <c r="A744" s="14" t="s">
        <v>149</v>
      </c>
      <c r="B744" s="14" t="s">
        <v>164</v>
      </c>
      <c r="C744">
        <v>70036</v>
      </c>
      <c r="D744">
        <v>70036</v>
      </c>
      <c r="E744">
        <v>1</v>
      </c>
      <c r="F744">
        <v>126</v>
      </c>
      <c r="G744" s="14" t="s">
        <v>158</v>
      </c>
      <c r="H744" s="14" t="s">
        <v>425</v>
      </c>
      <c r="I744" s="14" t="s">
        <v>230</v>
      </c>
    </row>
    <row r="745" spans="1:9">
      <c r="A745" s="14" t="s">
        <v>149</v>
      </c>
      <c r="B745" s="14" t="s">
        <v>150</v>
      </c>
      <c r="C745">
        <v>70064</v>
      </c>
      <c r="D745">
        <v>70064</v>
      </c>
      <c r="E745">
        <v>1</v>
      </c>
      <c r="F745">
        <v>124</v>
      </c>
      <c r="G745" s="14" t="s">
        <v>158</v>
      </c>
      <c r="H745" s="14" t="s">
        <v>411</v>
      </c>
      <c r="I745" s="14" t="s">
        <v>237</v>
      </c>
    </row>
    <row r="746" spans="1:9">
      <c r="A746" s="14" t="s">
        <v>149</v>
      </c>
      <c r="B746" s="14" t="s">
        <v>150</v>
      </c>
      <c r="C746">
        <v>70100</v>
      </c>
      <c r="D746">
        <v>70100</v>
      </c>
      <c r="E746">
        <v>1</v>
      </c>
      <c r="F746">
        <v>131</v>
      </c>
      <c r="G746" s="14" t="s">
        <v>158</v>
      </c>
      <c r="H746" s="14" t="s">
        <v>419</v>
      </c>
      <c r="I746" s="14" t="s">
        <v>237</v>
      </c>
    </row>
    <row r="747" spans="1:9">
      <c r="A747" s="14" t="s">
        <v>149</v>
      </c>
      <c r="B747" s="14" t="s">
        <v>150</v>
      </c>
      <c r="C747">
        <v>70969</v>
      </c>
      <c r="D747">
        <v>70969</v>
      </c>
      <c r="E747">
        <v>1</v>
      </c>
      <c r="F747">
        <v>131</v>
      </c>
      <c r="G747" s="14" t="s">
        <v>151</v>
      </c>
      <c r="H747" s="14" t="s">
        <v>429</v>
      </c>
      <c r="I747" s="14" t="s">
        <v>230</v>
      </c>
    </row>
    <row r="748" spans="1:9">
      <c r="A748" s="14" t="s">
        <v>149</v>
      </c>
      <c r="B748" s="14" t="s">
        <v>163</v>
      </c>
      <c r="C748">
        <v>71041</v>
      </c>
      <c r="D748">
        <v>71041</v>
      </c>
      <c r="E748">
        <v>1</v>
      </c>
      <c r="F748">
        <v>134</v>
      </c>
      <c r="G748" s="14" t="s">
        <v>158</v>
      </c>
      <c r="H748" s="14" t="s">
        <v>491</v>
      </c>
      <c r="I748" s="14" t="s">
        <v>283</v>
      </c>
    </row>
    <row r="749" spans="1:9">
      <c r="A749" s="14" t="s">
        <v>149</v>
      </c>
      <c r="B749" s="14" t="s">
        <v>154</v>
      </c>
      <c r="C749">
        <v>71069</v>
      </c>
      <c r="D749">
        <v>71069</v>
      </c>
      <c r="E749">
        <v>1</v>
      </c>
      <c r="F749">
        <v>143</v>
      </c>
      <c r="G749" s="14" t="s">
        <v>151</v>
      </c>
      <c r="H749" s="14" t="s">
        <v>497</v>
      </c>
      <c r="I749" s="14" t="s">
        <v>283</v>
      </c>
    </row>
    <row r="750" spans="1:9">
      <c r="A750" s="14" t="s">
        <v>149</v>
      </c>
      <c r="B750" s="14" t="s">
        <v>150</v>
      </c>
      <c r="C750">
        <v>71117</v>
      </c>
      <c r="D750">
        <v>71117</v>
      </c>
      <c r="E750">
        <v>1</v>
      </c>
      <c r="F750">
        <v>138</v>
      </c>
      <c r="G750" s="14" t="s">
        <v>158</v>
      </c>
      <c r="H750" s="14" t="s">
        <v>515</v>
      </c>
      <c r="I750" s="14" t="s">
        <v>375</v>
      </c>
    </row>
    <row r="751" spans="1:9">
      <c r="A751" s="14" t="s">
        <v>149</v>
      </c>
      <c r="B751" s="14" t="s">
        <v>164</v>
      </c>
      <c r="C751">
        <v>72199</v>
      </c>
      <c r="D751">
        <v>72199</v>
      </c>
      <c r="E751">
        <v>1</v>
      </c>
      <c r="F751">
        <v>134</v>
      </c>
      <c r="G751" s="14" t="s">
        <v>151</v>
      </c>
      <c r="H751" s="14" t="s">
        <v>464</v>
      </c>
      <c r="I751" s="14" t="s">
        <v>338</v>
      </c>
    </row>
    <row r="752" spans="1:9">
      <c r="A752" s="14" t="s">
        <v>149</v>
      </c>
      <c r="B752" s="14" t="s">
        <v>154</v>
      </c>
      <c r="C752">
        <v>72700</v>
      </c>
      <c r="D752">
        <v>72700</v>
      </c>
      <c r="E752">
        <v>1</v>
      </c>
      <c r="F752">
        <v>129</v>
      </c>
      <c r="G752" s="14" t="s">
        <v>158</v>
      </c>
      <c r="H752" s="14" t="s">
        <v>508</v>
      </c>
      <c r="I752" s="14" t="s">
        <v>375</v>
      </c>
    </row>
    <row r="753" spans="1:9">
      <c r="A753" s="14" t="s">
        <v>149</v>
      </c>
      <c r="B753" s="14" t="s">
        <v>150</v>
      </c>
      <c r="C753">
        <v>74257</v>
      </c>
      <c r="D753">
        <v>74257</v>
      </c>
      <c r="E753">
        <v>1</v>
      </c>
      <c r="F753">
        <v>131</v>
      </c>
      <c r="G753" s="14" t="s">
        <v>158</v>
      </c>
      <c r="H753" s="14" t="s">
        <v>508</v>
      </c>
      <c r="I753" s="14" t="s">
        <v>375</v>
      </c>
    </row>
    <row r="754" spans="1:9">
      <c r="A754" s="14" t="s">
        <v>149</v>
      </c>
      <c r="B754" s="14" t="s">
        <v>163</v>
      </c>
      <c r="C754">
        <v>74265</v>
      </c>
      <c r="D754">
        <v>74265</v>
      </c>
      <c r="E754">
        <v>1</v>
      </c>
      <c r="F754">
        <v>131</v>
      </c>
      <c r="G754" s="14" t="s">
        <v>158</v>
      </c>
      <c r="H754" s="14" t="s">
        <v>448</v>
      </c>
      <c r="I754" s="14" t="s">
        <v>243</v>
      </c>
    </row>
    <row r="755" spans="1:9">
      <c r="A755" s="14" t="s">
        <v>149</v>
      </c>
      <c r="B755" s="14" t="s">
        <v>150</v>
      </c>
      <c r="C755">
        <v>74508</v>
      </c>
      <c r="D755">
        <v>74508</v>
      </c>
      <c r="E755">
        <v>1</v>
      </c>
      <c r="F755">
        <v>113</v>
      </c>
      <c r="G755" s="14" t="s">
        <v>158</v>
      </c>
      <c r="H755" s="14" t="s">
        <v>479</v>
      </c>
      <c r="I755" s="14" t="s">
        <v>283</v>
      </c>
    </row>
    <row r="756" spans="1:9">
      <c r="A756" s="14" t="s">
        <v>149</v>
      </c>
      <c r="B756" s="14" t="s">
        <v>150</v>
      </c>
      <c r="C756">
        <v>75316</v>
      </c>
      <c r="D756">
        <v>75316</v>
      </c>
      <c r="E756">
        <v>1</v>
      </c>
      <c r="F756">
        <v>105</v>
      </c>
      <c r="G756" s="14" t="s">
        <v>151</v>
      </c>
      <c r="H756" s="14" t="s">
        <v>429</v>
      </c>
      <c r="I756" s="14" t="s">
        <v>243</v>
      </c>
    </row>
    <row r="757" spans="1:9">
      <c r="A757" s="14" t="s">
        <v>149</v>
      </c>
      <c r="B757" s="14" t="s">
        <v>154</v>
      </c>
      <c r="C757">
        <v>75326</v>
      </c>
      <c r="D757">
        <v>75326</v>
      </c>
      <c r="E757">
        <v>1</v>
      </c>
      <c r="F757">
        <v>104</v>
      </c>
      <c r="G757" s="14" t="s">
        <v>151</v>
      </c>
      <c r="H757" s="14" t="s">
        <v>303</v>
      </c>
      <c r="I757" s="14" t="s">
        <v>242</v>
      </c>
    </row>
    <row r="758" spans="1:9">
      <c r="A758" s="14" t="s">
        <v>149</v>
      </c>
      <c r="B758" s="14" t="s">
        <v>154</v>
      </c>
      <c r="C758">
        <v>75347</v>
      </c>
      <c r="D758">
        <v>75347</v>
      </c>
      <c r="E758">
        <v>1</v>
      </c>
      <c r="F758">
        <v>104</v>
      </c>
      <c r="G758" s="14" t="s">
        <v>151</v>
      </c>
      <c r="H758" s="14" t="s">
        <v>359</v>
      </c>
      <c r="I758" s="14" t="s">
        <v>250</v>
      </c>
    </row>
    <row r="759" spans="1:9">
      <c r="A759" s="14" t="s">
        <v>149</v>
      </c>
      <c r="B759" s="14" t="s">
        <v>154</v>
      </c>
      <c r="C759">
        <v>75358</v>
      </c>
      <c r="D759">
        <v>75358</v>
      </c>
      <c r="E759">
        <v>1</v>
      </c>
      <c r="F759">
        <v>107</v>
      </c>
      <c r="G759" s="14" t="s">
        <v>158</v>
      </c>
      <c r="H759" s="14" t="s">
        <v>377</v>
      </c>
      <c r="I759" s="14" t="s">
        <v>231</v>
      </c>
    </row>
    <row r="760" spans="1:9">
      <c r="A760" s="14" t="s">
        <v>149</v>
      </c>
      <c r="B760" s="14" t="s">
        <v>154</v>
      </c>
      <c r="C760">
        <v>75364</v>
      </c>
      <c r="D760">
        <v>75364</v>
      </c>
      <c r="E760">
        <v>1</v>
      </c>
      <c r="F760">
        <v>108</v>
      </c>
      <c r="G760" s="14" t="s">
        <v>158</v>
      </c>
      <c r="H760" s="14" t="s">
        <v>366</v>
      </c>
      <c r="I760" s="14" t="s">
        <v>250</v>
      </c>
    </row>
    <row r="761" spans="1:9">
      <c r="A761" s="14" t="s">
        <v>149</v>
      </c>
      <c r="B761" s="14" t="s">
        <v>154</v>
      </c>
      <c r="C761">
        <v>75370</v>
      </c>
      <c r="D761">
        <v>75370</v>
      </c>
      <c r="E761">
        <v>1</v>
      </c>
      <c r="F761">
        <v>110</v>
      </c>
      <c r="G761" s="14" t="s">
        <v>151</v>
      </c>
      <c r="H761" s="14" t="s">
        <v>409</v>
      </c>
      <c r="I761" s="14" t="s">
        <v>230</v>
      </c>
    </row>
    <row r="762" spans="1:9">
      <c r="A762" s="14" t="s">
        <v>149</v>
      </c>
      <c r="B762" s="14" t="s">
        <v>150</v>
      </c>
      <c r="C762">
        <v>75398</v>
      </c>
      <c r="D762">
        <v>75398</v>
      </c>
      <c r="E762">
        <v>1</v>
      </c>
      <c r="F762">
        <v>104</v>
      </c>
      <c r="G762" s="14" t="s">
        <v>158</v>
      </c>
      <c r="H762" s="14" t="s">
        <v>347</v>
      </c>
      <c r="I762" s="14" t="s">
        <v>249</v>
      </c>
    </row>
    <row r="763" spans="1:9">
      <c r="A763" s="14" t="s">
        <v>149</v>
      </c>
      <c r="B763" s="14" t="s">
        <v>163</v>
      </c>
      <c r="C763">
        <v>75435</v>
      </c>
      <c r="D763">
        <v>75435</v>
      </c>
      <c r="E763">
        <v>1</v>
      </c>
      <c r="F763">
        <v>105</v>
      </c>
      <c r="G763" s="14" t="s">
        <v>151</v>
      </c>
      <c r="H763" s="14" t="s">
        <v>374</v>
      </c>
      <c r="I763" s="14" t="s">
        <v>231</v>
      </c>
    </row>
    <row r="764" spans="1:9">
      <c r="A764" s="14" t="s">
        <v>149</v>
      </c>
      <c r="B764" s="14" t="s">
        <v>154</v>
      </c>
      <c r="C764">
        <v>75458</v>
      </c>
      <c r="D764">
        <v>75458</v>
      </c>
      <c r="E764">
        <v>1</v>
      </c>
      <c r="F764">
        <v>110</v>
      </c>
      <c r="G764" s="14" t="s">
        <v>158</v>
      </c>
      <c r="H764" s="14" t="s">
        <v>396</v>
      </c>
      <c r="I764" s="14" t="s">
        <v>237</v>
      </c>
    </row>
    <row r="765" spans="1:9">
      <c r="A765" s="14" t="s">
        <v>149</v>
      </c>
      <c r="B765" s="14" t="s">
        <v>150</v>
      </c>
      <c r="C765">
        <v>75960</v>
      </c>
      <c r="D765">
        <v>75960</v>
      </c>
      <c r="E765">
        <v>1</v>
      </c>
      <c r="F765">
        <v>152</v>
      </c>
      <c r="G765" s="14" t="s">
        <v>158</v>
      </c>
      <c r="H765" s="14" t="s">
        <v>415</v>
      </c>
      <c r="I765" s="14" t="s">
        <v>250</v>
      </c>
    </row>
    <row r="766" spans="1:9">
      <c r="A766" s="14" t="s">
        <v>149</v>
      </c>
      <c r="B766" s="14" t="s">
        <v>154</v>
      </c>
      <c r="C766">
        <v>76002</v>
      </c>
      <c r="D766">
        <v>76002</v>
      </c>
      <c r="E766">
        <v>1</v>
      </c>
      <c r="F766">
        <v>167</v>
      </c>
      <c r="G766" s="14" t="s">
        <v>158</v>
      </c>
      <c r="H766" s="14" t="s">
        <v>351</v>
      </c>
      <c r="I766" s="14" t="s">
        <v>280</v>
      </c>
    </row>
    <row r="767" spans="1:9">
      <c r="A767" s="14" t="s">
        <v>149</v>
      </c>
      <c r="B767" s="14" t="s">
        <v>150</v>
      </c>
      <c r="C767">
        <v>76052</v>
      </c>
      <c r="D767">
        <v>76052</v>
      </c>
      <c r="E767">
        <v>1</v>
      </c>
      <c r="F767">
        <v>176</v>
      </c>
      <c r="G767" s="14" t="s">
        <v>158</v>
      </c>
      <c r="H767" s="14" t="s">
        <v>353</v>
      </c>
      <c r="I767" s="14" t="s">
        <v>234</v>
      </c>
    </row>
    <row r="768" spans="1:9">
      <c r="A768" s="14" t="s">
        <v>149</v>
      </c>
      <c r="B768" s="14" t="s">
        <v>150</v>
      </c>
      <c r="C768">
        <v>76061</v>
      </c>
      <c r="D768">
        <v>76061</v>
      </c>
      <c r="E768">
        <v>1</v>
      </c>
      <c r="F768">
        <v>181</v>
      </c>
      <c r="G768" s="14" t="s">
        <v>151</v>
      </c>
      <c r="H768" s="14" t="s">
        <v>529</v>
      </c>
      <c r="I768" s="14" t="s">
        <v>375</v>
      </c>
    </row>
    <row r="769" spans="1:9">
      <c r="A769" s="14" t="s">
        <v>149</v>
      </c>
      <c r="B769" s="14" t="s">
        <v>164</v>
      </c>
      <c r="C769">
        <v>76077</v>
      </c>
      <c r="D769">
        <v>76077</v>
      </c>
      <c r="E769">
        <v>1</v>
      </c>
      <c r="F769">
        <v>167</v>
      </c>
      <c r="G769" s="14" t="s">
        <v>158</v>
      </c>
      <c r="H769" s="14" t="s">
        <v>462</v>
      </c>
      <c r="I769" s="14" t="s">
        <v>245</v>
      </c>
    </row>
    <row r="770" spans="1:9">
      <c r="A770" s="14" t="s">
        <v>149</v>
      </c>
      <c r="B770" s="14" t="s">
        <v>150</v>
      </c>
      <c r="C770">
        <v>76145</v>
      </c>
      <c r="D770">
        <v>76145</v>
      </c>
      <c r="E770">
        <v>1</v>
      </c>
      <c r="F770">
        <v>151</v>
      </c>
      <c r="G770" s="14" t="s">
        <v>158</v>
      </c>
      <c r="H770" s="14" t="s">
        <v>500</v>
      </c>
      <c r="I770" s="14" t="s">
        <v>283</v>
      </c>
    </row>
    <row r="771" spans="1:9">
      <c r="A771" s="14" t="s">
        <v>149</v>
      </c>
      <c r="B771" s="14" t="s">
        <v>154</v>
      </c>
      <c r="C771">
        <v>76302</v>
      </c>
      <c r="D771">
        <v>76302</v>
      </c>
      <c r="E771">
        <v>1</v>
      </c>
      <c r="F771">
        <v>115</v>
      </c>
      <c r="G771" s="14" t="s">
        <v>151</v>
      </c>
      <c r="H771" s="14" t="s">
        <v>481</v>
      </c>
      <c r="I771" s="14" t="s">
        <v>283</v>
      </c>
    </row>
    <row r="772" spans="1:9">
      <c r="A772" s="14" t="s">
        <v>149</v>
      </c>
      <c r="B772" s="14" t="s">
        <v>164</v>
      </c>
      <c r="C772">
        <v>76943</v>
      </c>
      <c r="D772">
        <v>76942</v>
      </c>
      <c r="E772">
        <v>0</v>
      </c>
      <c r="F772">
        <v>132</v>
      </c>
      <c r="G772" s="14" t="s">
        <v>168</v>
      </c>
      <c r="H772" s="14" t="s">
        <v>429</v>
      </c>
      <c r="I772" s="14" t="s">
        <v>230</v>
      </c>
    </row>
    <row r="773" spans="1:9">
      <c r="A773" s="14" t="s">
        <v>149</v>
      </c>
      <c r="B773" s="14" t="s">
        <v>154</v>
      </c>
      <c r="C773">
        <v>76968</v>
      </c>
      <c r="D773">
        <v>76968</v>
      </c>
      <c r="E773">
        <v>1</v>
      </c>
      <c r="F773">
        <v>139</v>
      </c>
      <c r="G773" s="14" t="s">
        <v>158</v>
      </c>
      <c r="H773" s="14" t="s">
        <v>481</v>
      </c>
      <c r="I773" s="14" t="s">
        <v>284</v>
      </c>
    </row>
    <row r="774" spans="1:9">
      <c r="A774" s="14" t="s">
        <v>149</v>
      </c>
      <c r="B774" s="14" t="s">
        <v>154</v>
      </c>
      <c r="C774">
        <v>76988</v>
      </c>
      <c r="D774">
        <v>76988</v>
      </c>
      <c r="E774">
        <v>1</v>
      </c>
      <c r="F774">
        <v>140</v>
      </c>
      <c r="G774" s="14" t="s">
        <v>158</v>
      </c>
      <c r="H774" s="14" t="s">
        <v>435</v>
      </c>
      <c r="I774" s="14" t="s">
        <v>230</v>
      </c>
    </row>
    <row r="775" spans="1:9">
      <c r="A775" s="14" t="s">
        <v>149</v>
      </c>
      <c r="B775" s="14" t="s">
        <v>163</v>
      </c>
      <c r="C775">
        <v>77182</v>
      </c>
      <c r="D775">
        <v>77182</v>
      </c>
      <c r="E775">
        <v>1</v>
      </c>
      <c r="F775">
        <v>162</v>
      </c>
      <c r="G775" s="14" t="s">
        <v>158</v>
      </c>
      <c r="H775" s="14" t="s">
        <v>397</v>
      </c>
      <c r="I775" s="14" t="s">
        <v>239</v>
      </c>
    </row>
    <row r="776" spans="1:9">
      <c r="A776" s="14" t="s">
        <v>149</v>
      </c>
      <c r="B776" s="14" t="s">
        <v>163</v>
      </c>
      <c r="C776">
        <v>77188</v>
      </c>
      <c r="D776">
        <v>77188</v>
      </c>
      <c r="E776">
        <v>1</v>
      </c>
      <c r="F776">
        <v>162</v>
      </c>
      <c r="G776" s="14" t="s">
        <v>151</v>
      </c>
      <c r="H776" s="14" t="s">
        <v>431</v>
      </c>
      <c r="I776" s="14" t="s">
        <v>231</v>
      </c>
    </row>
    <row r="777" spans="1:9">
      <c r="A777" s="14" t="s">
        <v>149</v>
      </c>
      <c r="B777" s="14" t="s">
        <v>154</v>
      </c>
      <c r="C777">
        <v>77216</v>
      </c>
      <c r="D777">
        <v>77216</v>
      </c>
      <c r="E777">
        <v>1</v>
      </c>
      <c r="F777">
        <v>155</v>
      </c>
      <c r="G777" s="14" t="s">
        <v>158</v>
      </c>
      <c r="H777" s="14" t="s">
        <v>442</v>
      </c>
      <c r="I777" s="14" t="s">
        <v>230</v>
      </c>
    </row>
    <row r="778" spans="1:9">
      <c r="A778" s="14" t="s">
        <v>149</v>
      </c>
      <c r="B778" s="14" t="s">
        <v>150</v>
      </c>
      <c r="C778">
        <v>77266</v>
      </c>
      <c r="D778">
        <v>77266</v>
      </c>
      <c r="E778">
        <v>1</v>
      </c>
      <c r="F778">
        <v>133</v>
      </c>
      <c r="G778" s="14" t="s">
        <v>158</v>
      </c>
      <c r="H778" s="14" t="s">
        <v>366</v>
      </c>
      <c r="I778" s="14" t="s">
        <v>239</v>
      </c>
    </row>
    <row r="779" spans="1:9">
      <c r="A779" s="14" t="s">
        <v>149</v>
      </c>
      <c r="B779" s="14" t="s">
        <v>150</v>
      </c>
      <c r="C779">
        <v>77305</v>
      </c>
      <c r="D779">
        <v>77305</v>
      </c>
      <c r="E779">
        <v>1</v>
      </c>
      <c r="F779">
        <v>134</v>
      </c>
      <c r="G779" s="14" t="s">
        <v>151</v>
      </c>
      <c r="H779" s="14" t="s">
        <v>452</v>
      </c>
      <c r="I779" s="14" t="s">
        <v>243</v>
      </c>
    </row>
    <row r="780" spans="1:9">
      <c r="A780" s="14" t="s">
        <v>149</v>
      </c>
      <c r="B780" s="14" t="s">
        <v>164</v>
      </c>
      <c r="C780">
        <v>78047</v>
      </c>
      <c r="D780">
        <v>78047</v>
      </c>
      <c r="E780">
        <v>1</v>
      </c>
      <c r="F780">
        <v>143</v>
      </c>
      <c r="G780" s="14" t="s">
        <v>151</v>
      </c>
      <c r="H780" s="14" t="s">
        <v>445</v>
      </c>
      <c r="I780" s="14" t="s">
        <v>245</v>
      </c>
    </row>
    <row r="781" spans="1:9">
      <c r="A781" s="14" t="s">
        <v>149</v>
      </c>
      <c r="B781" s="14" t="s">
        <v>154</v>
      </c>
      <c r="C781">
        <v>78123</v>
      </c>
      <c r="D781">
        <v>78123</v>
      </c>
      <c r="E781">
        <v>1</v>
      </c>
      <c r="F781">
        <v>135</v>
      </c>
      <c r="G781" s="14" t="s">
        <v>151</v>
      </c>
      <c r="H781" s="14" t="s">
        <v>358</v>
      </c>
      <c r="I781" s="14" t="s">
        <v>244</v>
      </c>
    </row>
    <row r="782" spans="1:9">
      <c r="A782" s="14" t="s">
        <v>149</v>
      </c>
      <c r="B782" s="14" t="s">
        <v>154</v>
      </c>
      <c r="C782">
        <v>78141</v>
      </c>
      <c r="D782">
        <v>78141</v>
      </c>
      <c r="E782">
        <v>1</v>
      </c>
      <c r="F782">
        <v>139</v>
      </c>
      <c r="G782" s="14" t="s">
        <v>151</v>
      </c>
      <c r="H782" s="14" t="s">
        <v>434</v>
      </c>
      <c r="I782" s="14" t="s">
        <v>230</v>
      </c>
    </row>
    <row r="783" spans="1:9">
      <c r="A783" s="14" t="s">
        <v>149</v>
      </c>
      <c r="B783" s="14" t="s">
        <v>154</v>
      </c>
      <c r="C783">
        <v>78157</v>
      </c>
      <c r="D783">
        <v>78157</v>
      </c>
      <c r="E783">
        <v>1</v>
      </c>
      <c r="F783">
        <v>138</v>
      </c>
      <c r="G783" s="14" t="s">
        <v>158</v>
      </c>
      <c r="H783" s="14" t="s">
        <v>424</v>
      </c>
      <c r="I783" s="14" t="s">
        <v>237</v>
      </c>
    </row>
    <row r="784" spans="1:9">
      <c r="A784" s="14" t="s">
        <v>149</v>
      </c>
      <c r="B784" s="14" t="s">
        <v>150</v>
      </c>
      <c r="C784">
        <v>78164</v>
      </c>
      <c r="D784">
        <v>78164</v>
      </c>
      <c r="E784">
        <v>1</v>
      </c>
      <c r="F784">
        <v>138</v>
      </c>
      <c r="G784" s="14" t="s">
        <v>158</v>
      </c>
      <c r="H784" s="14" t="s">
        <v>414</v>
      </c>
      <c r="I784" s="14" t="s">
        <v>231</v>
      </c>
    </row>
    <row r="785" spans="1:9">
      <c r="A785" s="14" t="s">
        <v>149</v>
      </c>
      <c r="B785" s="14" t="s">
        <v>164</v>
      </c>
      <c r="C785">
        <v>78197</v>
      </c>
      <c r="D785">
        <v>78197</v>
      </c>
      <c r="E785">
        <v>1</v>
      </c>
      <c r="F785">
        <v>129</v>
      </c>
      <c r="G785" s="14" t="s">
        <v>151</v>
      </c>
      <c r="H785" s="14" t="s">
        <v>395</v>
      </c>
      <c r="I785" s="14" t="s">
        <v>250</v>
      </c>
    </row>
    <row r="786" spans="1:9">
      <c r="A786" s="14" t="s">
        <v>149</v>
      </c>
      <c r="B786" s="14" t="s">
        <v>150</v>
      </c>
      <c r="C786">
        <v>78214</v>
      </c>
      <c r="D786">
        <v>78214</v>
      </c>
      <c r="E786">
        <v>1</v>
      </c>
      <c r="F786">
        <v>129</v>
      </c>
      <c r="G786" s="14" t="s">
        <v>151</v>
      </c>
      <c r="H786" s="14" t="s">
        <v>381</v>
      </c>
      <c r="I786" s="14" t="s">
        <v>249</v>
      </c>
    </row>
    <row r="787" spans="1:9">
      <c r="A787" s="14" t="s">
        <v>149</v>
      </c>
      <c r="B787" s="14" t="s">
        <v>163</v>
      </c>
      <c r="C787">
        <v>78248</v>
      </c>
      <c r="D787">
        <v>78248</v>
      </c>
      <c r="E787">
        <v>1</v>
      </c>
      <c r="F787">
        <v>133</v>
      </c>
      <c r="G787" s="14" t="s">
        <v>158</v>
      </c>
      <c r="H787" s="14" t="s">
        <v>399</v>
      </c>
      <c r="I787" s="14" t="s">
        <v>250</v>
      </c>
    </row>
    <row r="788" spans="1:9">
      <c r="A788" s="14" t="s">
        <v>149</v>
      </c>
      <c r="B788" s="14" t="s">
        <v>154</v>
      </c>
      <c r="C788">
        <v>78254</v>
      </c>
      <c r="D788">
        <v>78254</v>
      </c>
      <c r="E788">
        <v>1</v>
      </c>
      <c r="F788">
        <v>133</v>
      </c>
      <c r="G788" s="14" t="s">
        <v>158</v>
      </c>
      <c r="H788" s="14" t="s">
        <v>356</v>
      </c>
      <c r="I788" s="14" t="s">
        <v>244</v>
      </c>
    </row>
    <row r="789" spans="1:9">
      <c r="A789" s="14" t="s">
        <v>149</v>
      </c>
      <c r="B789" s="14" t="s">
        <v>154</v>
      </c>
      <c r="C789">
        <v>78284</v>
      </c>
      <c r="D789">
        <v>78284</v>
      </c>
      <c r="E789">
        <v>1</v>
      </c>
      <c r="F789">
        <v>128</v>
      </c>
      <c r="G789" s="14" t="s">
        <v>158</v>
      </c>
      <c r="H789" s="14" t="s">
        <v>426</v>
      </c>
      <c r="I789" s="14" t="s">
        <v>230</v>
      </c>
    </row>
    <row r="790" spans="1:9">
      <c r="A790" s="14" t="s">
        <v>149</v>
      </c>
      <c r="B790" s="14" t="s">
        <v>150</v>
      </c>
      <c r="C790">
        <v>78539</v>
      </c>
      <c r="D790">
        <v>78539</v>
      </c>
      <c r="E790">
        <v>1</v>
      </c>
      <c r="F790">
        <v>115</v>
      </c>
      <c r="G790" s="14" t="s">
        <v>151</v>
      </c>
      <c r="H790" s="14" t="s">
        <v>426</v>
      </c>
      <c r="I790" s="14" t="s">
        <v>245</v>
      </c>
    </row>
    <row r="791" spans="1:9">
      <c r="A791" s="14" t="s">
        <v>149</v>
      </c>
      <c r="B791" s="14" t="s">
        <v>154</v>
      </c>
      <c r="C791">
        <v>78563</v>
      </c>
      <c r="D791">
        <v>78563</v>
      </c>
      <c r="E791">
        <v>1</v>
      </c>
      <c r="F791">
        <v>116</v>
      </c>
      <c r="G791" s="14" t="s">
        <v>151</v>
      </c>
      <c r="H791" s="14" t="s">
        <v>404</v>
      </c>
      <c r="I791" s="14" t="s">
        <v>237</v>
      </c>
    </row>
    <row r="792" spans="1:9">
      <c r="A792" s="14" t="s">
        <v>149</v>
      </c>
      <c r="B792" s="14" t="s">
        <v>150</v>
      </c>
      <c r="C792">
        <v>78591</v>
      </c>
      <c r="D792">
        <v>78591</v>
      </c>
      <c r="E792">
        <v>1</v>
      </c>
      <c r="F792">
        <v>121</v>
      </c>
      <c r="G792" s="14" t="s">
        <v>158</v>
      </c>
      <c r="H792" s="14" t="s">
        <v>361</v>
      </c>
      <c r="I792" s="14" t="s">
        <v>225</v>
      </c>
    </row>
    <row r="793" spans="1:9">
      <c r="A793" s="14" t="s">
        <v>149</v>
      </c>
      <c r="B793" s="14" t="s">
        <v>154</v>
      </c>
      <c r="C793">
        <v>79097</v>
      </c>
      <c r="D793">
        <v>79097</v>
      </c>
      <c r="E793">
        <v>1</v>
      </c>
      <c r="F793">
        <v>149</v>
      </c>
      <c r="G793" s="14" t="s">
        <v>158</v>
      </c>
      <c r="H793" s="14" t="s">
        <v>423</v>
      </c>
      <c r="I793" s="14" t="s">
        <v>231</v>
      </c>
    </row>
    <row r="794" spans="1:9">
      <c r="A794" s="14" t="s">
        <v>149</v>
      </c>
      <c r="B794" s="14" t="s">
        <v>150</v>
      </c>
      <c r="C794">
        <v>79151</v>
      </c>
      <c r="D794">
        <v>79151</v>
      </c>
      <c r="E794">
        <v>1</v>
      </c>
      <c r="F794">
        <v>150</v>
      </c>
      <c r="G794" s="14" t="s">
        <v>151</v>
      </c>
      <c r="H794" s="14" t="s">
        <v>452</v>
      </c>
      <c r="I794" s="14" t="s">
        <v>245</v>
      </c>
    </row>
    <row r="795" spans="1:9">
      <c r="A795" s="14" t="s">
        <v>149</v>
      </c>
      <c r="B795" s="14" t="s">
        <v>154</v>
      </c>
      <c r="C795">
        <v>79202</v>
      </c>
      <c r="D795">
        <v>79202</v>
      </c>
      <c r="E795">
        <v>1</v>
      </c>
      <c r="F795">
        <v>162</v>
      </c>
      <c r="G795" s="14" t="s">
        <v>158</v>
      </c>
      <c r="H795" s="14" t="s">
        <v>362</v>
      </c>
      <c r="I795" s="14" t="s">
        <v>233</v>
      </c>
    </row>
    <row r="796" spans="1:9">
      <c r="A796" s="14" t="s">
        <v>149</v>
      </c>
      <c r="B796" s="14" t="s">
        <v>154</v>
      </c>
      <c r="C796">
        <v>79205</v>
      </c>
      <c r="D796">
        <v>79205</v>
      </c>
      <c r="E796">
        <v>1</v>
      </c>
      <c r="F796">
        <v>169</v>
      </c>
      <c r="G796" s="14" t="s">
        <v>151</v>
      </c>
      <c r="H796" s="14" t="s">
        <v>339</v>
      </c>
      <c r="I796" s="14" t="s">
        <v>238</v>
      </c>
    </row>
    <row r="797" spans="1:9">
      <c r="A797" s="14" t="s">
        <v>149</v>
      </c>
      <c r="B797" s="14" t="s">
        <v>150</v>
      </c>
      <c r="C797">
        <v>79238</v>
      </c>
      <c r="D797">
        <v>79238</v>
      </c>
      <c r="E797">
        <v>1</v>
      </c>
      <c r="F797">
        <v>155</v>
      </c>
      <c r="G797" s="14" t="s">
        <v>151</v>
      </c>
      <c r="H797" s="14" t="s">
        <v>339</v>
      </c>
      <c r="I797" s="14" t="s">
        <v>280</v>
      </c>
    </row>
    <row r="798" spans="1:9">
      <c r="A798" s="14" t="s">
        <v>149</v>
      </c>
      <c r="B798" s="14" t="s">
        <v>154</v>
      </c>
      <c r="C798">
        <v>79266</v>
      </c>
      <c r="D798">
        <v>79266</v>
      </c>
      <c r="E798">
        <v>1</v>
      </c>
      <c r="F798">
        <v>161</v>
      </c>
      <c r="G798" s="14" t="s">
        <v>151</v>
      </c>
      <c r="H798" s="14" t="s">
        <v>423</v>
      </c>
      <c r="I798" s="14" t="s">
        <v>250</v>
      </c>
    </row>
    <row r="799" spans="1:9">
      <c r="A799" s="14" t="s">
        <v>149</v>
      </c>
      <c r="B799" s="14" t="s">
        <v>154</v>
      </c>
      <c r="C799">
        <v>79709</v>
      </c>
      <c r="D799">
        <v>79709</v>
      </c>
      <c r="E799">
        <v>1</v>
      </c>
      <c r="F799">
        <v>143</v>
      </c>
      <c r="G799" s="14" t="s">
        <v>158</v>
      </c>
      <c r="H799" s="14" t="s">
        <v>342</v>
      </c>
      <c r="I799" s="14" t="s">
        <v>233</v>
      </c>
    </row>
    <row r="800" spans="1:9">
      <c r="A800" s="14" t="s">
        <v>149</v>
      </c>
      <c r="B800" s="14" t="s">
        <v>164</v>
      </c>
      <c r="C800">
        <v>80631</v>
      </c>
      <c r="D800">
        <v>80631</v>
      </c>
      <c r="E800">
        <v>1</v>
      </c>
      <c r="F800">
        <v>127</v>
      </c>
      <c r="G800" s="14" t="s">
        <v>158</v>
      </c>
      <c r="H800" s="14" t="s">
        <v>471</v>
      </c>
      <c r="I800" s="14" t="s">
        <v>284</v>
      </c>
    </row>
    <row r="801" spans="1:9">
      <c r="A801" s="14" t="s">
        <v>149</v>
      </c>
      <c r="B801" s="14" t="s">
        <v>154</v>
      </c>
      <c r="C801">
        <v>80722</v>
      </c>
      <c r="D801">
        <v>80722</v>
      </c>
      <c r="E801">
        <v>1</v>
      </c>
      <c r="F801">
        <v>127</v>
      </c>
      <c r="G801" s="14" t="s">
        <v>158</v>
      </c>
      <c r="H801" s="14" t="s">
        <v>435</v>
      </c>
      <c r="I801" s="14" t="s">
        <v>245</v>
      </c>
    </row>
    <row r="802" spans="1:9">
      <c r="A802" s="14" t="s">
        <v>149</v>
      </c>
      <c r="B802" s="14" t="s">
        <v>150</v>
      </c>
      <c r="C802">
        <v>80744</v>
      </c>
      <c r="D802">
        <v>80744</v>
      </c>
      <c r="E802">
        <v>1</v>
      </c>
      <c r="F802">
        <v>119</v>
      </c>
      <c r="G802" s="14" t="s">
        <v>158</v>
      </c>
      <c r="H802" s="14" t="s">
        <v>454</v>
      </c>
      <c r="I802" s="14" t="s">
        <v>338</v>
      </c>
    </row>
    <row r="803" spans="1:9">
      <c r="A803" s="14" t="s">
        <v>149</v>
      </c>
      <c r="B803" s="14" t="s">
        <v>150</v>
      </c>
      <c r="C803">
        <v>80774</v>
      </c>
      <c r="D803">
        <v>80774</v>
      </c>
      <c r="E803">
        <v>1</v>
      </c>
      <c r="F803">
        <v>135</v>
      </c>
      <c r="G803" s="14" t="s">
        <v>151</v>
      </c>
      <c r="H803" s="14" t="s">
        <v>464</v>
      </c>
      <c r="I803" s="14" t="s">
        <v>338</v>
      </c>
    </row>
    <row r="804" spans="1:9">
      <c r="A804" s="14" t="s">
        <v>149</v>
      </c>
      <c r="B804" s="14" t="s">
        <v>154</v>
      </c>
      <c r="C804">
        <v>80779</v>
      </c>
      <c r="D804">
        <v>80779</v>
      </c>
      <c r="E804">
        <v>1</v>
      </c>
      <c r="F804">
        <v>132</v>
      </c>
      <c r="G804" s="14" t="s">
        <v>151</v>
      </c>
      <c r="H804" s="14" t="s">
        <v>448</v>
      </c>
      <c r="I804" s="14" t="s">
        <v>243</v>
      </c>
    </row>
    <row r="805" spans="1:9">
      <c r="A805" s="14" t="s">
        <v>149</v>
      </c>
      <c r="B805" s="14" t="s">
        <v>164</v>
      </c>
      <c r="C805">
        <v>80792</v>
      </c>
      <c r="D805">
        <v>80792</v>
      </c>
      <c r="E805">
        <v>1</v>
      </c>
      <c r="F805">
        <v>143</v>
      </c>
      <c r="G805" s="14" t="s">
        <v>158</v>
      </c>
      <c r="H805" s="14" t="s">
        <v>294</v>
      </c>
      <c r="I805" s="14" t="s">
        <v>254</v>
      </c>
    </row>
    <row r="806" spans="1:9">
      <c r="A806" s="14" t="s">
        <v>149</v>
      </c>
      <c r="B806" s="14" t="s">
        <v>150</v>
      </c>
      <c r="C806">
        <v>80847</v>
      </c>
      <c r="D806">
        <v>80847</v>
      </c>
      <c r="E806">
        <v>1</v>
      </c>
      <c r="F806">
        <v>153</v>
      </c>
      <c r="G806" s="14" t="s">
        <v>158</v>
      </c>
      <c r="H806" s="14" t="s">
        <v>408</v>
      </c>
      <c r="I806" s="14" t="s">
        <v>249</v>
      </c>
    </row>
    <row r="807" spans="1:9">
      <c r="A807" s="14" t="s">
        <v>149</v>
      </c>
      <c r="B807" s="14" t="s">
        <v>150</v>
      </c>
      <c r="C807">
        <v>80886</v>
      </c>
      <c r="D807">
        <v>80886</v>
      </c>
      <c r="E807">
        <v>1</v>
      </c>
      <c r="F807">
        <v>158</v>
      </c>
      <c r="G807" s="14" t="s">
        <v>151</v>
      </c>
      <c r="H807" s="14" t="s">
        <v>422</v>
      </c>
      <c r="I807" s="14" t="s">
        <v>250</v>
      </c>
    </row>
    <row r="808" spans="1:9">
      <c r="A808" s="14" t="s">
        <v>149</v>
      </c>
      <c r="B808" s="14" t="s">
        <v>154</v>
      </c>
      <c r="C808">
        <v>80907</v>
      </c>
      <c r="D808">
        <v>80907</v>
      </c>
      <c r="E808">
        <v>1</v>
      </c>
      <c r="F808">
        <v>155</v>
      </c>
      <c r="G808" s="14" t="s">
        <v>158</v>
      </c>
      <c r="H808" s="14" t="s">
        <v>435</v>
      </c>
      <c r="I808" s="14" t="s">
        <v>237</v>
      </c>
    </row>
    <row r="809" spans="1:9">
      <c r="A809" s="14" t="s">
        <v>149</v>
      </c>
      <c r="B809" s="14" t="s">
        <v>154</v>
      </c>
      <c r="C809">
        <v>81092</v>
      </c>
      <c r="D809">
        <v>81092</v>
      </c>
      <c r="E809">
        <v>1</v>
      </c>
      <c r="F809">
        <v>117</v>
      </c>
      <c r="G809" s="14" t="s">
        <v>158</v>
      </c>
      <c r="H809" s="14" t="s">
        <v>439</v>
      </c>
      <c r="I809" s="14" t="s">
        <v>243</v>
      </c>
    </row>
    <row r="810" spans="1:9">
      <c r="A810" s="14" t="s">
        <v>149</v>
      </c>
      <c r="B810" s="14" t="s">
        <v>154</v>
      </c>
      <c r="C810">
        <v>81127</v>
      </c>
      <c r="D810">
        <v>81127</v>
      </c>
      <c r="E810">
        <v>1</v>
      </c>
      <c r="F810">
        <v>126</v>
      </c>
      <c r="G810" s="14" t="s">
        <v>158</v>
      </c>
      <c r="H810" s="14" t="s">
        <v>425</v>
      </c>
      <c r="I810" s="14" t="s">
        <v>230</v>
      </c>
    </row>
    <row r="811" spans="1:9">
      <c r="A811" s="14" t="s">
        <v>149</v>
      </c>
      <c r="B811" s="14" t="s">
        <v>150</v>
      </c>
      <c r="C811">
        <v>81525</v>
      </c>
      <c r="D811">
        <v>81525</v>
      </c>
      <c r="E811">
        <v>1</v>
      </c>
      <c r="F811">
        <v>143</v>
      </c>
      <c r="G811" s="14" t="s">
        <v>151</v>
      </c>
      <c r="H811" s="14" t="s">
        <v>419</v>
      </c>
      <c r="I811" s="14" t="s">
        <v>231</v>
      </c>
    </row>
    <row r="812" spans="1:9">
      <c r="A812" s="14" t="s">
        <v>149</v>
      </c>
      <c r="B812" s="14" t="s">
        <v>163</v>
      </c>
      <c r="C812">
        <v>81549</v>
      </c>
      <c r="D812">
        <v>81549</v>
      </c>
      <c r="E812">
        <v>1</v>
      </c>
      <c r="F812">
        <v>137</v>
      </c>
      <c r="G812" s="14" t="s">
        <v>151</v>
      </c>
      <c r="H812" s="14" t="s">
        <v>515</v>
      </c>
      <c r="I812" s="14" t="s">
        <v>375</v>
      </c>
    </row>
    <row r="813" spans="1:9">
      <c r="A813" s="14" t="s">
        <v>149</v>
      </c>
      <c r="B813" s="14" t="s">
        <v>154</v>
      </c>
      <c r="C813">
        <v>81585</v>
      </c>
      <c r="D813">
        <v>81584</v>
      </c>
      <c r="E813">
        <v>0</v>
      </c>
      <c r="F813">
        <v>131</v>
      </c>
      <c r="G813" s="14" t="s">
        <v>168</v>
      </c>
      <c r="H813" s="14" t="s">
        <v>448</v>
      </c>
      <c r="I813" s="14" t="s">
        <v>243</v>
      </c>
    </row>
    <row r="814" spans="1:9">
      <c r="A814" s="14" t="s">
        <v>149</v>
      </c>
      <c r="B814" s="14" t="s">
        <v>163</v>
      </c>
      <c r="C814">
        <v>81671</v>
      </c>
      <c r="D814">
        <v>81671</v>
      </c>
      <c r="E814">
        <v>1</v>
      </c>
      <c r="F814">
        <v>112</v>
      </c>
      <c r="G814" s="14" t="s">
        <v>158</v>
      </c>
      <c r="H814" s="14" t="s">
        <v>435</v>
      </c>
      <c r="I814" s="14" t="s">
        <v>243</v>
      </c>
    </row>
    <row r="815" spans="1:9">
      <c r="A815" s="14" t="s">
        <v>149</v>
      </c>
      <c r="B815" s="14" t="s">
        <v>150</v>
      </c>
      <c r="C815">
        <v>81680</v>
      </c>
      <c r="D815">
        <v>81679</v>
      </c>
      <c r="E815">
        <v>0</v>
      </c>
      <c r="F815">
        <v>112</v>
      </c>
      <c r="G815" s="14" t="s">
        <v>168</v>
      </c>
      <c r="H815" s="14" t="s">
        <v>435</v>
      </c>
      <c r="I815" s="14" t="s">
        <v>243</v>
      </c>
    </row>
    <row r="816" spans="1:9">
      <c r="A816" s="14" t="s">
        <v>149</v>
      </c>
      <c r="B816" s="14" t="s">
        <v>154</v>
      </c>
      <c r="C816">
        <v>81697</v>
      </c>
      <c r="D816">
        <v>81697</v>
      </c>
      <c r="E816">
        <v>1</v>
      </c>
      <c r="F816">
        <v>114</v>
      </c>
      <c r="G816" s="14" t="s">
        <v>158</v>
      </c>
      <c r="H816" s="14" t="s">
        <v>403</v>
      </c>
      <c r="I816" s="14" t="s">
        <v>237</v>
      </c>
    </row>
    <row r="817" spans="1:9">
      <c r="A817" s="14" t="s">
        <v>149</v>
      </c>
      <c r="B817" s="14" t="s">
        <v>164</v>
      </c>
      <c r="C817">
        <v>81732</v>
      </c>
      <c r="D817">
        <v>81732</v>
      </c>
      <c r="E817">
        <v>1</v>
      </c>
      <c r="F817">
        <v>120</v>
      </c>
      <c r="G817" s="14" t="s">
        <v>151</v>
      </c>
      <c r="H817" s="14" t="s">
        <v>408</v>
      </c>
      <c r="I817" s="14" t="s">
        <v>237</v>
      </c>
    </row>
    <row r="818" spans="1:9">
      <c r="A818" s="14" t="s">
        <v>149</v>
      </c>
      <c r="B818" s="14" t="s">
        <v>154</v>
      </c>
      <c r="C818">
        <v>81763</v>
      </c>
      <c r="D818">
        <v>81763</v>
      </c>
      <c r="E818">
        <v>1</v>
      </c>
      <c r="F818">
        <v>117</v>
      </c>
      <c r="G818" s="14" t="s">
        <v>151</v>
      </c>
      <c r="H818" s="14" t="s">
        <v>428</v>
      </c>
      <c r="I818" s="14" t="s">
        <v>245</v>
      </c>
    </row>
    <row r="819" spans="1:9">
      <c r="A819" s="14" t="s">
        <v>149</v>
      </c>
      <c r="B819" s="14" t="s">
        <v>164</v>
      </c>
      <c r="C819">
        <v>81777</v>
      </c>
      <c r="D819">
        <v>81777</v>
      </c>
      <c r="E819">
        <v>1</v>
      </c>
      <c r="F819">
        <v>117</v>
      </c>
      <c r="G819" s="14" t="s">
        <v>151</v>
      </c>
      <c r="H819" s="14" t="s">
        <v>392</v>
      </c>
      <c r="I819" s="14" t="s">
        <v>231</v>
      </c>
    </row>
    <row r="820" spans="1:9">
      <c r="A820" s="14" t="s">
        <v>149</v>
      </c>
      <c r="B820" s="14" t="s">
        <v>150</v>
      </c>
      <c r="C820">
        <v>81812</v>
      </c>
      <c r="D820">
        <v>81812</v>
      </c>
      <c r="E820">
        <v>1</v>
      </c>
      <c r="F820">
        <v>113</v>
      </c>
      <c r="G820" s="14" t="s">
        <v>158</v>
      </c>
      <c r="H820" s="14" t="s">
        <v>402</v>
      </c>
      <c r="I820" s="14" t="s">
        <v>237</v>
      </c>
    </row>
    <row r="821" spans="1:9">
      <c r="A821" s="14" t="s">
        <v>149</v>
      </c>
      <c r="B821" s="14" t="s">
        <v>154</v>
      </c>
      <c r="C821">
        <v>82975</v>
      </c>
      <c r="D821">
        <v>82975</v>
      </c>
      <c r="E821">
        <v>1</v>
      </c>
      <c r="F821">
        <v>142</v>
      </c>
      <c r="G821" s="14" t="s">
        <v>158</v>
      </c>
      <c r="H821" s="14" t="s">
        <v>517</v>
      </c>
      <c r="I821" s="14" t="s">
        <v>375</v>
      </c>
    </row>
    <row r="822" spans="1:9">
      <c r="A822" s="14" t="s">
        <v>149</v>
      </c>
      <c r="B822" s="14" t="s">
        <v>164</v>
      </c>
      <c r="C822">
        <v>82991</v>
      </c>
      <c r="D822">
        <v>82991</v>
      </c>
      <c r="E822">
        <v>1</v>
      </c>
      <c r="F822">
        <v>142</v>
      </c>
      <c r="G822" s="14" t="s">
        <v>158</v>
      </c>
      <c r="H822" s="14" t="s">
        <v>517</v>
      </c>
      <c r="I822" s="14" t="s">
        <v>375</v>
      </c>
    </row>
    <row r="823" spans="1:9">
      <c r="A823" s="14" t="s">
        <v>149</v>
      </c>
      <c r="B823" s="14" t="s">
        <v>164</v>
      </c>
      <c r="C823">
        <v>83004</v>
      </c>
      <c r="D823">
        <v>83004</v>
      </c>
      <c r="E823">
        <v>1</v>
      </c>
      <c r="F823">
        <v>143</v>
      </c>
      <c r="G823" s="14" t="s">
        <v>158</v>
      </c>
      <c r="H823" s="14" t="s">
        <v>482</v>
      </c>
      <c r="I823" s="14" t="s">
        <v>284</v>
      </c>
    </row>
    <row r="824" spans="1:9">
      <c r="A824" s="14" t="s">
        <v>149</v>
      </c>
      <c r="B824" s="14" t="s">
        <v>154</v>
      </c>
      <c r="C824">
        <v>83047</v>
      </c>
      <c r="D824">
        <v>83047</v>
      </c>
      <c r="E824">
        <v>1</v>
      </c>
      <c r="F824">
        <v>131</v>
      </c>
      <c r="G824" s="14" t="s">
        <v>151</v>
      </c>
      <c r="H824" s="14" t="s">
        <v>385</v>
      </c>
      <c r="I824" s="14" t="s">
        <v>249</v>
      </c>
    </row>
    <row r="825" spans="1:9">
      <c r="A825" s="14" t="s">
        <v>149</v>
      </c>
      <c r="B825" s="14" t="s">
        <v>163</v>
      </c>
      <c r="C825">
        <v>83070</v>
      </c>
      <c r="D825">
        <v>83070</v>
      </c>
      <c r="E825">
        <v>1</v>
      </c>
      <c r="F825">
        <v>132</v>
      </c>
      <c r="G825" s="14" t="s">
        <v>158</v>
      </c>
      <c r="H825" s="14" t="s">
        <v>490</v>
      </c>
      <c r="I825" s="14" t="s">
        <v>283</v>
      </c>
    </row>
    <row r="826" spans="1:9">
      <c r="A826" s="14" t="s">
        <v>149</v>
      </c>
      <c r="B826" s="14" t="s">
        <v>150</v>
      </c>
      <c r="C826">
        <v>83085</v>
      </c>
      <c r="D826">
        <v>83085</v>
      </c>
      <c r="E826">
        <v>1</v>
      </c>
      <c r="F826">
        <v>133</v>
      </c>
      <c r="G826" s="14" t="s">
        <v>158</v>
      </c>
      <c r="H826" s="14" t="s">
        <v>430</v>
      </c>
      <c r="I826" s="14" t="s">
        <v>230</v>
      </c>
    </row>
    <row r="827" spans="1:9">
      <c r="A827" s="14" t="s">
        <v>149</v>
      </c>
      <c r="B827" s="14" t="s">
        <v>150</v>
      </c>
      <c r="C827">
        <v>83152</v>
      </c>
      <c r="D827">
        <v>83152</v>
      </c>
      <c r="E827">
        <v>1</v>
      </c>
      <c r="F827">
        <v>130</v>
      </c>
      <c r="G827" s="14" t="s">
        <v>151</v>
      </c>
      <c r="H827" s="14" t="s">
        <v>446</v>
      </c>
      <c r="I827" s="14" t="s">
        <v>243</v>
      </c>
    </row>
    <row r="828" spans="1:9">
      <c r="A828" s="14" t="s">
        <v>149</v>
      </c>
      <c r="B828" s="14" t="s">
        <v>150</v>
      </c>
      <c r="C828">
        <v>83152</v>
      </c>
      <c r="D828">
        <v>83152</v>
      </c>
      <c r="E828">
        <v>1</v>
      </c>
      <c r="F828">
        <v>130</v>
      </c>
      <c r="G828" s="14" t="s">
        <v>151</v>
      </c>
      <c r="H828" s="14" t="s">
        <v>446</v>
      </c>
      <c r="I828" s="14" t="s">
        <v>243</v>
      </c>
    </row>
    <row r="829" spans="1:9">
      <c r="A829" s="14" t="s">
        <v>149</v>
      </c>
      <c r="B829" s="14" t="s">
        <v>163</v>
      </c>
      <c r="C829">
        <v>83193</v>
      </c>
      <c r="D829">
        <v>83193</v>
      </c>
      <c r="E829">
        <v>1</v>
      </c>
      <c r="F829">
        <v>137</v>
      </c>
      <c r="G829" s="14" t="s">
        <v>158</v>
      </c>
      <c r="H829" s="14" t="s">
        <v>495</v>
      </c>
      <c r="I829" s="14" t="s">
        <v>283</v>
      </c>
    </row>
    <row r="830" spans="1:9">
      <c r="A830" s="14" t="s">
        <v>149</v>
      </c>
      <c r="B830" s="14" t="s">
        <v>154</v>
      </c>
      <c r="C830">
        <v>83201</v>
      </c>
      <c r="D830">
        <v>83200</v>
      </c>
      <c r="E830">
        <v>0</v>
      </c>
      <c r="F830">
        <v>141</v>
      </c>
      <c r="G830" s="14" t="s">
        <v>168</v>
      </c>
      <c r="H830" s="14" t="s">
        <v>459</v>
      </c>
      <c r="I830" s="14" t="s">
        <v>243</v>
      </c>
    </row>
    <row r="831" spans="1:9">
      <c r="A831" s="14" t="s">
        <v>149</v>
      </c>
      <c r="B831" s="14" t="s">
        <v>188</v>
      </c>
      <c r="C831">
        <v>83207</v>
      </c>
      <c r="D831">
        <v>83206</v>
      </c>
      <c r="E831">
        <v>0</v>
      </c>
      <c r="F831">
        <v>142</v>
      </c>
      <c r="G831" s="14" t="s">
        <v>133</v>
      </c>
      <c r="H831" s="14" t="s">
        <v>428</v>
      </c>
      <c r="I831" s="14" t="s">
        <v>237</v>
      </c>
    </row>
    <row r="832" spans="1:9">
      <c r="A832" s="14" t="s">
        <v>149</v>
      </c>
      <c r="B832" s="14" t="s">
        <v>163</v>
      </c>
      <c r="C832">
        <v>83272</v>
      </c>
      <c r="D832">
        <v>83272</v>
      </c>
      <c r="E832">
        <v>1</v>
      </c>
      <c r="F832">
        <v>127</v>
      </c>
      <c r="G832" s="14" t="s">
        <v>151</v>
      </c>
      <c r="H832" s="14" t="s">
        <v>425</v>
      </c>
      <c r="I832" s="14" t="s">
        <v>230</v>
      </c>
    </row>
    <row r="833" spans="1:9">
      <c r="A833" s="14" t="s">
        <v>149</v>
      </c>
      <c r="B833" s="14" t="s">
        <v>164</v>
      </c>
      <c r="C833">
        <v>83318</v>
      </c>
      <c r="D833">
        <v>83318</v>
      </c>
      <c r="E833">
        <v>1</v>
      </c>
      <c r="F833">
        <v>118</v>
      </c>
      <c r="G833" s="14" t="s">
        <v>151</v>
      </c>
      <c r="H833" s="14" t="s">
        <v>406</v>
      </c>
      <c r="I833" s="14" t="s">
        <v>237</v>
      </c>
    </row>
    <row r="834" spans="1:9">
      <c r="A834" s="14" t="s">
        <v>149</v>
      </c>
      <c r="B834" s="14" t="s">
        <v>154</v>
      </c>
      <c r="C834">
        <v>83324</v>
      </c>
      <c r="D834">
        <v>83324</v>
      </c>
      <c r="E834">
        <v>1</v>
      </c>
      <c r="F834">
        <v>118</v>
      </c>
      <c r="G834" s="14" t="s">
        <v>158</v>
      </c>
      <c r="H834" s="14" t="s">
        <v>406</v>
      </c>
      <c r="I834" s="14" t="s">
        <v>237</v>
      </c>
    </row>
    <row r="835" spans="1:9">
      <c r="A835" s="14" t="s">
        <v>149</v>
      </c>
      <c r="B835" s="14" t="s">
        <v>163</v>
      </c>
      <c r="C835">
        <v>83339</v>
      </c>
      <c r="D835">
        <v>83339</v>
      </c>
      <c r="E835">
        <v>1</v>
      </c>
      <c r="F835">
        <v>117</v>
      </c>
      <c r="G835" s="14" t="s">
        <v>158</v>
      </c>
      <c r="H835" s="14" t="s">
        <v>366</v>
      </c>
      <c r="I835" s="14" t="s">
        <v>249</v>
      </c>
    </row>
    <row r="836" spans="1:9">
      <c r="A836" s="14" t="s">
        <v>149</v>
      </c>
      <c r="B836" s="14" t="s">
        <v>154</v>
      </c>
      <c r="C836">
        <v>83388</v>
      </c>
      <c r="D836">
        <v>83388</v>
      </c>
      <c r="E836">
        <v>1</v>
      </c>
      <c r="F836">
        <v>130</v>
      </c>
      <c r="G836" s="14" t="s">
        <v>158</v>
      </c>
      <c r="H836" s="14" t="s">
        <v>372</v>
      </c>
      <c r="I836" s="14" t="s">
        <v>225</v>
      </c>
    </row>
    <row r="837" spans="1:9">
      <c r="A837" s="14" t="s">
        <v>149</v>
      </c>
      <c r="B837" s="14" t="s">
        <v>163</v>
      </c>
      <c r="C837">
        <v>83426</v>
      </c>
      <c r="D837">
        <v>83426</v>
      </c>
      <c r="E837">
        <v>1</v>
      </c>
      <c r="F837">
        <v>127</v>
      </c>
      <c r="G837" s="14" t="s">
        <v>151</v>
      </c>
      <c r="H837" s="14" t="s">
        <v>394</v>
      </c>
      <c r="I837" s="14" t="s">
        <v>250</v>
      </c>
    </row>
    <row r="838" spans="1:9">
      <c r="A838" s="14" t="s">
        <v>149</v>
      </c>
      <c r="B838" s="14" t="s">
        <v>164</v>
      </c>
      <c r="C838">
        <v>108788</v>
      </c>
      <c r="D838">
        <v>108788</v>
      </c>
      <c r="E838">
        <v>1</v>
      </c>
      <c r="F838">
        <v>171</v>
      </c>
      <c r="G838" s="14" t="s">
        <v>151</v>
      </c>
      <c r="H838" s="14" t="s">
        <v>471</v>
      </c>
      <c r="I838" s="14" t="s">
        <v>243</v>
      </c>
    </row>
    <row r="839" spans="1:9">
      <c r="A839" s="14" t="s">
        <v>149</v>
      </c>
      <c r="B839" s="14" t="s">
        <v>163</v>
      </c>
      <c r="C839">
        <v>108841</v>
      </c>
      <c r="D839">
        <v>108841</v>
      </c>
      <c r="E839">
        <v>1</v>
      </c>
      <c r="F839">
        <v>169</v>
      </c>
      <c r="G839" s="14" t="s">
        <v>158</v>
      </c>
      <c r="H839" s="14" t="s">
        <v>442</v>
      </c>
      <c r="I839" s="14" t="s">
        <v>237</v>
      </c>
    </row>
    <row r="840" spans="1:9">
      <c r="A840" s="14" t="s">
        <v>149</v>
      </c>
      <c r="B840" s="14" t="s">
        <v>152</v>
      </c>
      <c r="C840">
        <v>108896</v>
      </c>
      <c r="D840">
        <v>108897</v>
      </c>
      <c r="E840">
        <v>2</v>
      </c>
      <c r="F840">
        <v>145</v>
      </c>
      <c r="G840" s="14" t="s">
        <v>171</v>
      </c>
      <c r="H840" s="14" t="s">
        <v>410</v>
      </c>
      <c r="I840" s="14" t="s">
        <v>250</v>
      </c>
    </row>
    <row r="841" spans="1:9">
      <c r="A841" s="14" t="s">
        <v>149</v>
      </c>
      <c r="B841" s="14" t="s">
        <v>163</v>
      </c>
      <c r="C841">
        <v>111063</v>
      </c>
      <c r="D841">
        <v>111063</v>
      </c>
      <c r="E841">
        <v>1</v>
      </c>
      <c r="F841">
        <v>183</v>
      </c>
      <c r="G841" s="14" t="s">
        <v>151</v>
      </c>
      <c r="H841" s="14" t="s">
        <v>452</v>
      </c>
      <c r="I841" s="14" t="s">
        <v>237</v>
      </c>
    </row>
    <row r="842" spans="1:9">
      <c r="A842" s="14" t="s">
        <v>149</v>
      </c>
      <c r="B842" s="14" t="s">
        <v>154</v>
      </c>
      <c r="C842">
        <v>111397</v>
      </c>
      <c r="D842">
        <v>111397</v>
      </c>
      <c r="E842">
        <v>1</v>
      </c>
      <c r="F842">
        <v>197</v>
      </c>
      <c r="G842" s="14" t="s">
        <v>151</v>
      </c>
      <c r="H842" s="14" t="s">
        <v>339</v>
      </c>
      <c r="I842" s="14" t="s">
        <v>254</v>
      </c>
    </row>
    <row r="843" spans="1:9">
      <c r="A843" s="14" t="s">
        <v>149</v>
      </c>
      <c r="B843" s="14" t="s">
        <v>164</v>
      </c>
      <c r="C843">
        <v>113011</v>
      </c>
      <c r="D843">
        <v>113011</v>
      </c>
      <c r="E843">
        <v>1</v>
      </c>
      <c r="F843">
        <v>152</v>
      </c>
      <c r="G843" s="14" t="s">
        <v>158</v>
      </c>
      <c r="H843" s="14" t="s">
        <v>425</v>
      </c>
      <c r="I843" s="14" t="s">
        <v>231</v>
      </c>
    </row>
    <row r="844" spans="1:9">
      <c r="A844" s="14" t="s">
        <v>149</v>
      </c>
      <c r="B844" s="14" t="s">
        <v>150</v>
      </c>
      <c r="C844">
        <v>113028</v>
      </c>
      <c r="D844">
        <v>113028</v>
      </c>
      <c r="E844">
        <v>1</v>
      </c>
      <c r="F844">
        <v>150</v>
      </c>
      <c r="G844" s="14" t="s">
        <v>151</v>
      </c>
      <c r="H844" s="14" t="s">
        <v>440</v>
      </c>
      <c r="I844" s="14" t="s">
        <v>230</v>
      </c>
    </row>
    <row r="845" spans="1:9">
      <c r="A845" s="14" t="s">
        <v>149</v>
      </c>
      <c r="B845" s="14" t="s">
        <v>154</v>
      </c>
      <c r="C845">
        <v>113678</v>
      </c>
      <c r="D845">
        <v>113678</v>
      </c>
      <c r="E845">
        <v>1</v>
      </c>
      <c r="F845">
        <v>142</v>
      </c>
      <c r="G845" s="14" t="s">
        <v>151</v>
      </c>
      <c r="H845" s="14" t="s">
        <v>428</v>
      </c>
      <c r="I845" s="14" t="s">
        <v>237</v>
      </c>
    </row>
    <row r="846" spans="1:9">
      <c r="A846" s="14" t="s">
        <v>149</v>
      </c>
      <c r="B846" s="14" t="s">
        <v>150</v>
      </c>
      <c r="C846">
        <v>113701</v>
      </c>
      <c r="D846">
        <v>113701</v>
      </c>
      <c r="E846">
        <v>1</v>
      </c>
      <c r="F846">
        <v>147</v>
      </c>
      <c r="G846" s="14" t="s">
        <v>158</v>
      </c>
      <c r="H846" s="14" t="s">
        <v>519</v>
      </c>
      <c r="I846" s="14" t="s">
        <v>375</v>
      </c>
    </row>
    <row r="847" spans="1:9">
      <c r="A847" s="14" t="s">
        <v>149</v>
      </c>
      <c r="B847" s="14" t="s">
        <v>150</v>
      </c>
      <c r="C847">
        <v>114038</v>
      </c>
      <c r="D847">
        <v>114038</v>
      </c>
      <c r="E847">
        <v>1</v>
      </c>
      <c r="F847">
        <v>156</v>
      </c>
      <c r="G847" s="14" t="s">
        <v>151</v>
      </c>
      <c r="H847" s="14" t="s">
        <v>490</v>
      </c>
      <c r="I847" s="14" t="s">
        <v>284</v>
      </c>
    </row>
    <row r="848" spans="1:9">
      <c r="A848" s="14" t="s">
        <v>149</v>
      </c>
      <c r="B848" s="14" t="s">
        <v>154</v>
      </c>
      <c r="C848">
        <v>115209</v>
      </c>
      <c r="D848">
        <v>115209</v>
      </c>
      <c r="E848">
        <v>1</v>
      </c>
      <c r="F848">
        <v>147</v>
      </c>
      <c r="G848" s="14" t="s">
        <v>151</v>
      </c>
      <c r="H848" s="14" t="s">
        <v>422</v>
      </c>
      <c r="I848" s="14" t="s">
        <v>231</v>
      </c>
    </row>
    <row r="849" spans="1:9">
      <c r="A849" s="14" t="s">
        <v>149</v>
      </c>
      <c r="B849" s="14" t="s">
        <v>154</v>
      </c>
      <c r="C849">
        <v>115219</v>
      </c>
      <c r="D849">
        <v>115219</v>
      </c>
      <c r="E849">
        <v>1</v>
      </c>
      <c r="F849">
        <v>149</v>
      </c>
      <c r="G849" s="14" t="s">
        <v>158</v>
      </c>
      <c r="H849" s="14" t="s">
        <v>423</v>
      </c>
      <c r="I849" s="14" t="s">
        <v>231</v>
      </c>
    </row>
    <row r="850" spans="1:9">
      <c r="A850" s="14" t="s">
        <v>149</v>
      </c>
      <c r="B850" s="14" t="s">
        <v>163</v>
      </c>
      <c r="C850">
        <v>115247</v>
      </c>
      <c r="D850">
        <v>115247</v>
      </c>
      <c r="E850">
        <v>1</v>
      </c>
      <c r="F850">
        <v>147</v>
      </c>
      <c r="G850" s="14" t="s">
        <v>151</v>
      </c>
      <c r="H850" s="14" t="s">
        <v>499</v>
      </c>
      <c r="I850" s="14" t="s">
        <v>283</v>
      </c>
    </row>
    <row r="851" spans="1:9">
      <c r="A851" s="14" t="s">
        <v>149</v>
      </c>
      <c r="B851" s="14" t="s">
        <v>163</v>
      </c>
      <c r="C851">
        <v>115249</v>
      </c>
      <c r="D851">
        <v>115249</v>
      </c>
      <c r="E851">
        <v>1</v>
      </c>
      <c r="F851">
        <v>146</v>
      </c>
      <c r="G851" s="14" t="s">
        <v>151</v>
      </c>
      <c r="H851" s="14" t="s">
        <v>392</v>
      </c>
      <c r="I851" s="14" t="s">
        <v>225</v>
      </c>
    </row>
    <row r="852" spans="1:9">
      <c r="A852" s="14" t="s">
        <v>149</v>
      </c>
      <c r="B852" s="14" t="s">
        <v>154</v>
      </c>
      <c r="C852">
        <v>115280</v>
      </c>
      <c r="D852">
        <v>115280</v>
      </c>
      <c r="E852">
        <v>1</v>
      </c>
      <c r="F852">
        <v>136</v>
      </c>
      <c r="G852" s="14" t="s">
        <v>158</v>
      </c>
      <c r="H852" s="14" t="s">
        <v>392</v>
      </c>
      <c r="I852" s="14" t="s">
        <v>249</v>
      </c>
    </row>
    <row r="853" spans="1:9">
      <c r="A853" s="14" t="s">
        <v>149</v>
      </c>
      <c r="B853" s="14" t="s">
        <v>169</v>
      </c>
      <c r="C853">
        <v>115293</v>
      </c>
      <c r="D853">
        <v>115294</v>
      </c>
      <c r="E853">
        <v>2</v>
      </c>
      <c r="F853" t="s">
        <v>203</v>
      </c>
      <c r="G853" s="14" t="s">
        <v>171</v>
      </c>
      <c r="H853" s="14" t="s">
        <v>515</v>
      </c>
      <c r="I853" s="14" t="s">
        <v>375</v>
      </c>
    </row>
    <row r="854" spans="1:9">
      <c r="A854" s="14" t="s">
        <v>149</v>
      </c>
      <c r="B854" s="14" t="s">
        <v>163</v>
      </c>
      <c r="C854">
        <v>115315</v>
      </c>
      <c r="D854">
        <v>115315</v>
      </c>
      <c r="E854">
        <v>1</v>
      </c>
      <c r="F854">
        <v>133</v>
      </c>
      <c r="G854" s="14" t="s">
        <v>158</v>
      </c>
      <c r="H854" s="14" t="s">
        <v>399</v>
      </c>
      <c r="I854" s="14" t="s">
        <v>250</v>
      </c>
    </row>
    <row r="855" spans="1:9">
      <c r="A855" s="14" t="s">
        <v>149</v>
      </c>
      <c r="B855" s="14" t="s">
        <v>154</v>
      </c>
      <c r="C855">
        <v>115344</v>
      </c>
      <c r="D855">
        <v>115344</v>
      </c>
      <c r="E855">
        <v>1</v>
      </c>
      <c r="F855">
        <v>130</v>
      </c>
      <c r="G855" s="14" t="s">
        <v>158</v>
      </c>
      <c r="H855" s="14" t="s">
        <v>382</v>
      </c>
      <c r="I855" s="14" t="s">
        <v>249</v>
      </c>
    </row>
    <row r="856" spans="1:9">
      <c r="A856" s="14" t="s">
        <v>149</v>
      </c>
      <c r="B856" s="14" t="s">
        <v>154</v>
      </c>
      <c r="C856">
        <v>115363</v>
      </c>
      <c r="D856">
        <v>115363</v>
      </c>
      <c r="E856">
        <v>1</v>
      </c>
      <c r="F856">
        <v>127</v>
      </c>
      <c r="G856" s="14" t="s">
        <v>151</v>
      </c>
      <c r="H856" s="14" t="s">
        <v>405</v>
      </c>
      <c r="I856" s="14" t="s">
        <v>231</v>
      </c>
    </row>
    <row r="857" spans="1:9">
      <c r="A857" s="14" t="s">
        <v>149</v>
      </c>
      <c r="B857" s="14" t="s">
        <v>150</v>
      </c>
      <c r="C857">
        <v>115388</v>
      </c>
      <c r="D857">
        <v>115388</v>
      </c>
      <c r="E857">
        <v>1</v>
      </c>
      <c r="F857">
        <v>116</v>
      </c>
      <c r="G857" s="14" t="s">
        <v>151</v>
      </c>
      <c r="H857" s="14" t="s">
        <v>392</v>
      </c>
      <c r="I857" s="14" t="s">
        <v>231</v>
      </c>
    </row>
    <row r="858" spans="1:9">
      <c r="A858" s="14" t="s">
        <v>149</v>
      </c>
      <c r="B858" s="14" t="s">
        <v>163</v>
      </c>
      <c r="C858">
        <v>115414</v>
      </c>
      <c r="D858">
        <v>115414</v>
      </c>
      <c r="E858">
        <v>1</v>
      </c>
      <c r="F858">
        <v>117</v>
      </c>
      <c r="G858" s="14" t="s">
        <v>158</v>
      </c>
      <c r="H858" s="14" t="s">
        <v>405</v>
      </c>
      <c r="I858" s="14" t="s">
        <v>237</v>
      </c>
    </row>
    <row r="859" spans="1:9">
      <c r="A859" s="14" t="s">
        <v>149</v>
      </c>
      <c r="B859" s="14" t="s">
        <v>150</v>
      </c>
      <c r="C859">
        <v>115430</v>
      </c>
      <c r="D859">
        <v>115430</v>
      </c>
      <c r="E859">
        <v>1</v>
      </c>
      <c r="F859">
        <v>117</v>
      </c>
      <c r="G859" s="14" t="s">
        <v>151</v>
      </c>
      <c r="H859" s="14" t="s">
        <v>405</v>
      </c>
      <c r="I859" s="14" t="s">
        <v>237</v>
      </c>
    </row>
    <row r="860" spans="1:9">
      <c r="A860" s="14" t="s">
        <v>149</v>
      </c>
      <c r="B860" s="14" t="s">
        <v>154</v>
      </c>
      <c r="C860">
        <v>115468</v>
      </c>
      <c r="D860">
        <v>115468</v>
      </c>
      <c r="E860">
        <v>1</v>
      </c>
      <c r="F860">
        <v>119</v>
      </c>
      <c r="G860" s="14" t="s">
        <v>151</v>
      </c>
      <c r="H860" s="14" t="s">
        <v>408</v>
      </c>
      <c r="I860" s="14" t="s">
        <v>237</v>
      </c>
    </row>
    <row r="861" spans="1:9">
      <c r="A861" s="14" t="s">
        <v>149</v>
      </c>
      <c r="B861" s="14" t="s">
        <v>154</v>
      </c>
      <c r="C861">
        <v>115539</v>
      </c>
      <c r="D861">
        <v>115538</v>
      </c>
      <c r="E861">
        <v>0</v>
      </c>
      <c r="F861">
        <v>120</v>
      </c>
      <c r="G861" s="14" t="s">
        <v>133</v>
      </c>
      <c r="H861" s="14" t="s">
        <v>468</v>
      </c>
      <c r="I861" s="14" t="s">
        <v>284</v>
      </c>
    </row>
    <row r="862" spans="1:9">
      <c r="A862" s="14" t="s">
        <v>149</v>
      </c>
      <c r="B862" s="14" t="s">
        <v>154</v>
      </c>
      <c r="C862">
        <v>116261</v>
      </c>
      <c r="D862">
        <v>116261</v>
      </c>
      <c r="E862">
        <v>1</v>
      </c>
      <c r="F862">
        <v>168</v>
      </c>
      <c r="G862" s="14" t="s">
        <v>151</v>
      </c>
      <c r="H862" s="14" t="s">
        <v>452</v>
      </c>
      <c r="I862" s="14" t="s">
        <v>230</v>
      </c>
    </row>
    <row r="863" spans="1:9">
      <c r="A863" s="14" t="s">
        <v>149</v>
      </c>
      <c r="B863" s="14" t="s">
        <v>154</v>
      </c>
      <c r="C863">
        <v>116299</v>
      </c>
      <c r="D863">
        <v>116299</v>
      </c>
      <c r="E863">
        <v>1</v>
      </c>
      <c r="F863">
        <v>156</v>
      </c>
      <c r="G863" s="14" t="s">
        <v>158</v>
      </c>
      <c r="H863" s="14" t="s">
        <v>356</v>
      </c>
      <c r="I863" s="14" t="s">
        <v>233</v>
      </c>
    </row>
    <row r="864" spans="1:9">
      <c r="A864" s="14" t="s">
        <v>149</v>
      </c>
      <c r="B864" s="14" t="s">
        <v>164</v>
      </c>
      <c r="C864">
        <v>116774</v>
      </c>
      <c r="D864">
        <v>116774</v>
      </c>
      <c r="E864">
        <v>1</v>
      </c>
      <c r="F864">
        <v>125</v>
      </c>
      <c r="G864" s="14" t="s">
        <v>151</v>
      </c>
      <c r="H864" s="14" t="s">
        <v>503</v>
      </c>
      <c r="I864" s="14" t="s">
        <v>375</v>
      </c>
    </row>
    <row r="865" spans="1:9">
      <c r="A865" s="14" t="s">
        <v>149</v>
      </c>
      <c r="B865" s="14" t="s">
        <v>150</v>
      </c>
      <c r="C865">
        <v>116916</v>
      </c>
      <c r="D865">
        <v>116916</v>
      </c>
      <c r="E865">
        <v>1</v>
      </c>
      <c r="F865">
        <v>121</v>
      </c>
      <c r="G865" s="14" t="s">
        <v>158</v>
      </c>
      <c r="H865" s="14" t="s">
        <v>484</v>
      </c>
      <c r="I865" s="14" t="s">
        <v>283</v>
      </c>
    </row>
    <row r="866" spans="1:9">
      <c r="A866" s="14" t="s">
        <v>149</v>
      </c>
      <c r="B866" s="14" t="s">
        <v>164</v>
      </c>
      <c r="C866">
        <v>118291</v>
      </c>
      <c r="D866">
        <v>118291</v>
      </c>
      <c r="E866">
        <v>1</v>
      </c>
      <c r="F866">
        <v>153</v>
      </c>
      <c r="G866" s="14" t="s">
        <v>151</v>
      </c>
      <c r="H866" s="14" t="s">
        <v>500</v>
      </c>
      <c r="I866" s="14" t="s">
        <v>283</v>
      </c>
    </row>
    <row r="867" spans="1:9">
      <c r="A867" s="14" t="s">
        <v>149</v>
      </c>
      <c r="B867" s="14" t="s">
        <v>150</v>
      </c>
      <c r="C867">
        <v>118331</v>
      </c>
      <c r="D867">
        <v>118331</v>
      </c>
      <c r="E867">
        <v>1</v>
      </c>
      <c r="F867">
        <v>148</v>
      </c>
      <c r="G867" s="14" t="s">
        <v>151</v>
      </c>
      <c r="H867" s="14" t="s">
        <v>448</v>
      </c>
      <c r="I867" s="14" t="s">
        <v>245</v>
      </c>
    </row>
    <row r="868" spans="1:9">
      <c r="A868" s="14" t="s">
        <v>149</v>
      </c>
      <c r="B868" s="14" t="s">
        <v>163</v>
      </c>
      <c r="C868">
        <v>119539</v>
      </c>
      <c r="D868">
        <v>119539</v>
      </c>
      <c r="E868">
        <v>1</v>
      </c>
      <c r="F868">
        <v>141</v>
      </c>
      <c r="G868" s="14" t="s">
        <v>151</v>
      </c>
      <c r="H868" s="14" t="s">
        <v>468</v>
      </c>
      <c r="I868" s="14" t="s">
        <v>338</v>
      </c>
    </row>
    <row r="869" spans="1:9">
      <c r="A869" s="14" t="s">
        <v>149</v>
      </c>
      <c r="B869" s="14" t="s">
        <v>154</v>
      </c>
      <c r="C869">
        <v>119772</v>
      </c>
      <c r="D869">
        <v>119772</v>
      </c>
      <c r="E869">
        <v>1</v>
      </c>
      <c r="F869">
        <v>145</v>
      </c>
      <c r="G869" s="14" t="s">
        <v>158</v>
      </c>
      <c r="H869" s="14" t="s">
        <v>446</v>
      </c>
      <c r="I869" s="14" t="s">
        <v>245</v>
      </c>
    </row>
    <row r="870" spans="1:9">
      <c r="A870" s="14" t="s">
        <v>149</v>
      </c>
      <c r="B870" s="14" t="s">
        <v>154</v>
      </c>
      <c r="C870">
        <v>119808</v>
      </c>
      <c r="D870">
        <v>119808</v>
      </c>
      <c r="E870">
        <v>1</v>
      </c>
      <c r="F870">
        <v>152</v>
      </c>
      <c r="G870" s="14" t="s">
        <v>158</v>
      </c>
      <c r="H870" s="14" t="s">
        <v>388</v>
      </c>
      <c r="I870" s="14" t="s">
        <v>239</v>
      </c>
    </row>
    <row r="871" spans="1:9">
      <c r="A871" s="14" t="s">
        <v>149</v>
      </c>
      <c r="B871" s="14" t="s">
        <v>163</v>
      </c>
      <c r="C871">
        <v>119810</v>
      </c>
      <c r="D871">
        <v>119810</v>
      </c>
      <c r="E871">
        <v>1</v>
      </c>
      <c r="F871">
        <v>153</v>
      </c>
      <c r="G871" s="14" t="s">
        <v>158</v>
      </c>
      <c r="H871" s="14" t="s">
        <v>408</v>
      </c>
      <c r="I871" s="14" t="s">
        <v>249</v>
      </c>
    </row>
    <row r="872" spans="1:9">
      <c r="A872" s="14" t="s">
        <v>149</v>
      </c>
      <c r="B872" s="14" t="s">
        <v>150</v>
      </c>
      <c r="C872">
        <v>119825</v>
      </c>
      <c r="D872">
        <v>119825</v>
      </c>
      <c r="E872">
        <v>1</v>
      </c>
      <c r="F872">
        <v>144</v>
      </c>
      <c r="G872" s="14" t="s">
        <v>151</v>
      </c>
      <c r="H872" s="14" t="s">
        <v>517</v>
      </c>
      <c r="I872" s="14" t="s">
        <v>375</v>
      </c>
    </row>
    <row r="873" spans="1:9">
      <c r="A873" s="14" t="s">
        <v>149</v>
      </c>
      <c r="B873" s="14" t="s">
        <v>154</v>
      </c>
      <c r="C873">
        <v>119834</v>
      </c>
      <c r="D873">
        <v>119834</v>
      </c>
      <c r="E873">
        <v>1</v>
      </c>
      <c r="F873">
        <v>142</v>
      </c>
      <c r="G873" s="14" t="s">
        <v>158</v>
      </c>
      <c r="H873" s="14" t="s">
        <v>460</v>
      </c>
      <c r="I873" s="14" t="s">
        <v>243</v>
      </c>
    </row>
    <row r="874" spans="1:9">
      <c r="A874" s="14" t="s">
        <v>149</v>
      </c>
      <c r="B874" s="14" t="s">
        <v>154</v>
      </c>
      <c r="C874">
        <v>119848</v>
      </c>
      <c r="D874">
        <v>119848</v>
      </c>
      <c r="E874">
        <v>1</v>
      </c>
      <c r="F874">
        <v>141</v>
      </c>
      <c r="G874" s="14" t="s">
        <v>151</v>
      </c>
      <c r="H874" s="14" t="s">
        <v>459</v>
      </c>
      <c r="I874" s="14" t="s">
        <v>243</v>
      </c>
    </row>
    <row r="875" spans="1:9">
      <c r="A875" s="14" t="s">
        <v>149</v>
      </c>
      <c r="B875" s="14" t="s">
        <v>150</v>
      </c>
      <c r="C875">
        <v>119876</v>
      </c>
      <c r="D875">
        <v>119876</v>
      </c>
      <c r="E875">
        <v>1</v>
      </c>
      <c r="F875">
        <v>143</v>
      </c>
      <c r="G875" s="14" t="s">
        <v>158</v>
      </c>
      <c r="H875" s="14" t="s">
        <v>428</v>
      </c>
      <c r="I875" s="14" t="s">
        <v>237</v>
      </c>
    </row>
    <row r="876" spans="1:9">
      <c r="A876" s="14" t="s">
        <v>149</v>
      </c>
      <c r="B876" s="14" t="s">
        <v>154</v>
      </c>
      <c r="C876">
        <v>120153</v>
      </c>
      <c r="D876">
        <v>120153</v>
      </c>
      <c r="E876">
        <v>1</v>
      </c>
      <c r="F876">
        <v>127</v>
      </c>
      <c r="G876" s="14" t="s">
        <v>158</v>
      </c>
      <c r="H876" s="14" t="s">
        <v>461</v>
      </c>
      <c r="I876" s="14" t="s">
        <v>338</v>
      </c>
    </row>
    <row r="877" spans="1:9">
      <c r="A877" s="14" t="s">
        <v>149</v>
      </c>
      <c r="B877" s="14" t="s">
        <v>150</v>
      </c>
      <c r="C877">
        <v>120171</v>
      </c>
      <c r="D877">
        <v>120171</v>
      </c>
      <c r="E877">
        <v>1</v>
      </c>
      <c r="F877">
        <v>131</v>
      </c>
      <c r="G877" s="14" t="s">
        <v>158</v>
      </c>
      <c r="H877" s="14" t="s">
        <v>448</v>
      </c>
      <c r="I877" s="14" t="s">
        <v>243</v>
      </c>
    </row>
    <row r="878" spans="1:9">
      <c r="A878" s="14" t="s">
        <v>149</v>
      </c>
      <c r="B878" s="14" t="s">
        <v>154</v>
      </c>
      <c r="C878">
        <v>120319</v>
      </c>
      <c r="D878">
        <v>120319</v>
      </c>
      <c r="E878">
        <v>1</v>
      </c>
      <c r="F878">
        <v>154</v>
      </c>
      <c r="G878" s="14" t="s">
        <v>151</v>
      </c>
      <c r="H878" s="14" t="s">
        <v>477</v>
      </c>
      <c r="I878" s="14" t="s">
        <v>338</v>
      </c>
    </row>
    <row r="879" spans="1:9">
      <c r="A879" s="14" t="s">
        <v>149</v>
      </c>
      <c r="B879" s="14" t="s">
        <v>154</v>
      </c>
      <c r="C879">
        <v>120354</v>
      </c>
      <c r="D879">
        <v>120354</v>
      </c>
      <c r="E879">
        <v>1</v>
      </c>
      <c r="F879">
        <v>137</v>
      </c>
      <c r="G879" s="14" t="s">
        <v>151</v>
      </c>
      <c r="H879" s="14" t="s">
        <v>432</v>
      </c>
      <c r="I879" s="14" t="s">
        <v>230</v>
      </c>
    </row>
    <row r="880" spans="1:9">
      <c r="A880" s="14" t="s">
        <v>149</v>
      </c>
      <c r="B880" s="14" t="s">
        <v>163</v>
      </c>
      <c r="C880">
        <v>120395</v>
      </c>
      <c r="D880">
        <v>120395</v>
      </c>
      <c r="E880">
        <v>1</v>
      </c>
      <c r="F880">
        <v>141</v>
      </c>
      <c r="G880" s="14" t="s">
        <v>151</v>
      </c>
      <c r="H880" s="14" t="s">
        <v>376</v>
      </c>
      <c r="I880" s="14" t="s">
        <v>239</v>
      </c>
    </row>
    <row r="881" spans="1:9">
      <c r="A881" s="14" t="s">
        <v>149</v>
      </c>
      <c r="B881" s="14" t="s">
        <v>154</v>
      </c>
      <c r="C881">
        <v>120400</v>
      </c>
      <c r="D881">
        <v>120400</v>
      </c>
      <c r="E881">
        <v>1</v>
      </c>
      <c r="F881">
        <v>144</v>
      </c>
      <c r="G881" s="14" t="s">
        <v>158</v>
      </c>
      <c r="H881" s="14" t="s">
        <v>517</v>
      </c>
      <c r="I881" s="14" t="s">
        <v>375</v>
      </c>
    </row>
    <row r="882" spans="1:9">
      <c r="A882" s="14" t="s">
        <v>149</v>
      </c>
      <c r="B882" s="14" t="s">
        <v>164</v>
      </c>
      <c r="C882">
        <v>120426</v>
      </c>
      <c r="D882">
        <v>120426</v>
      </c>
      <c r="E882">
        <v>1</v>
      </c>
      <c r="F882">
        <v>150</v>
      </c>
      <c r="G882" s="14" t="s">
        <v>158</v>
      </c>
      <c r="H882" s="14" t="s">
        <v>342</v>
      </c>
      <c r="I882" s="14" t="s">
        <v>236</v>
      </c>
    </row>
    <row r="883" spans="1:9">
      <c r="A883" s="14" t="s">
        <v>149</v>
      </c>
      <c r="B883" s="14" t="s">
        <v>150</v>
      </c>
      <c r="C883">
        <v>120440</v>
      </c>
      <c r="D883">
        <v>120440</v>
      </c>
      <c r="E883">
        <v>1</v>
      </c>
      <c r="F883">
        <v>151</v>
      </c>
      <c r="G883" s="14" t="s">
        <v>151</v>
      </c>
      <c r="H883" s="14" t="s">
        <v>358</v>
      </c>
      <c r="I883" s="14" t="s">
        <v>242</v>
      </c>
    </row>
    <row r="884" spans="1:9">
      <c r="A884" s="14" t="s">
        <v>149</v>
      </c>
      <c r="B884" s="14" t="s">
        <v>150</v>
      </c>
      <c r="C884">
        <v>120448</v>
      </c>
      <c r="D884">
        <v>120448</v>
      </c>
      <c r="E884">
        <v>1</v>
      </c>
      <c r="F884">
        <v>149</v>
      </c>
      <c r="G884" s="14" t="s">
        <v>151</v>
      </c>
      <c r="H884" s="14" t="s">
        <v>365</v>
      </c>
      <c r="I884" s="14" t="s">
        <v>240</v>
      </c>
    </row>
    <row r="885" spans="1:9">
      <c r="A885" s="14" t="s">
        <v>149</v>
      </c>
      <c r="B885" s="14" t="s">
        <v>154</v>
      </c>
      <c r="C885">
        <v>120474</v>
      </c>
      <c r="D885">
        <v>120474</v>
      </c>
      <c r="E885">
        <v>1</v>
      </c>
      <c r="F885">
        <v>159</v>
      </c>
      <c r="G885" s="14" t="s">
        <v>151</v>
      </c>
      <c r="H885" s="14" t="s">
        <v>437</v>
      </c>
      <c r="I885" s="14" t="s">
        <v>237</v>
      </c>
    </row>
    <row r="886" spans="1:9">
      <c r="A886" s="14" t="s">
        <v>149</v>
      </c>
      <c r="B886" s="14" t="s">
        <v>154</v>
      </c>
      <c r="C886">
        <v>120512</v>
      </c>
      <c r="D886">
        <v>120512</v>
      </c>
      <c r="E886">
        <v>1</v>
      </c>
      <c r="F886">
        <v>149</v>
      </c>
      <c r="G886" s="14" t="s">
        <v>158</v>
      </c>
      <c r="H886" s="14" t="s">
        <v>431</v>
      </c>
      <c r="I886" s="14" t="s">
        <v>237</v>
      </c>
    </row>
    <row r="887" spans="1:9">
      <c r="A887" s="14" t="s">
        <v>149</v>
      </c>
      <c r="C887">
        <v>120527</v>
      </c>
      <c r="D887">
        <v>120527</v>
      </c>
      <c r="E887">
        <v>1</v>
      </c>
      <c r="F887">
        <v>157</v>
      </c>
      <c r="G887" s="14" t="s">
        <v>166</v>
      </c>
      <c r="H887" s="14" t="s">
        <v>459</v>
      </c>
      <c r="I887" s="14" t="s">
        <v>245</v>
      </c>
    </row>
    <row r="888" spans="1:9">
      <c r="A888" s="14" t="s">
        <v>149</v>
      </c>
      <c r="B888" s="14" t="s">
        <v>154</v>
      </c>
      <c r="C888">
        <v>120603</v>
      </c>
      <c r="D888">
        <v>120603</v>
      </c>
      <c r="E888">
        <v>1</v>
      </c>
      <c r="F888">
        <v>124</v>
      </c>
      <c r="G888" s="14" t="s">
        <v>151</v>
      </c>
      <c r="H888" s="14" t="s">
        <v>402</v>
      </c>
      <c r="I888" s="14" t="s">
        <v>231</v>
      </c>
    </row>
    <row r="889" spans="1:9">
      <c r="A889" s="14" t="s">
        <v>149</v>
      </c>
      <c r="B889" s="14" t="s">
        <v>163</v>
      </c>
      <c r="C889">
        <v>120609</v>
      </c>
      <c r="D889">
        <v>120609</v>
      </c>
      <c r="E889">
        <v>1</v>
      </c>
      <c r="F889">
        <v>122</v>
      </c>
      <c r="G889" s="14" t="s">
        <v>151</v>
      </c>
      <c r="H889" s="14" t="s">
        <v>484</v>
      </c>
      <c r="I889" s="14" t="s">
        <v>283</v>
      </c>
    </row>
    <row r="890" spans="1:9">
      <c r="A890" s="14" t="s">
        <v>149</v>
      </c>
      <c r="B890" s="14" t="s">
        <v>164</v>
      </c>
      <c r="C890">
        <v>121763</v>
      </c>
      <c r="D890">
        <v>121763</v>
      </c>
      <c r="E890">
        <v>1</v>
      </c>
      <c r="F890">
        <v>124</v>
      </c>
      <c r="G890" s="14" t="s">
        <v>151</v>
      </c>
      <c r="H890" s="14" t="s">
        <v>402</v>
      </c>
      <c r="I890" s="14" t="s">
        <v>231</v>
      </c>
    </row>
    <row r="891" spans="1:9">
      <c r="A891" s="14" t="s">
        <v>149</v>
      </c>
      <c r="B891" s="14" t="s">
        <v>154</v>
      </c>
      <c r="C891">
        <v>121985</v>
      </c>
      <c r="D891">
        <v>121985</v>
      </c>
      <c r="E891">
        <v>1</v>
      </c>
      <c r="F891">
        <v>160</v>
      </c>
      <c r="G891" s="14" t="s">
        <v>151</v>
      </c>
      <c r="H891" s="14" t="s">
        <v>460</v>
      </c>
      <c r="I891" s="14" t="s">
        <v>245</v>
      </c>
    </row>
    <row r="892" spans="1:9">
      <c r="A892" s="14" t="s">
        <v>149</v>
      </c>
      <c r="B892" s="14" t="s">
        <v>164</v>
      </c>
      <c r="C892">
        <v>122199</v>
      </c>
      <c r="D892">
        <v>122199</v>
      </c>
      <c r="E892">
        <v>1</v>
      </c>
      <c r="F892">
        <v>191</v>
      </c>
      <c r="G892" s="14" t="s">
        <v>151</v>
      </c>
      <c r="H892" s="14" t="s">
        <v>456</v>
      </c>
      <c r="I892" s="14" t="s">
        <v>237</v>
      </c>
    </row>
    <row r="893" spans="1:9">
      <c r="A893" s="14" t="s">
        <v>149</v>
      </c>
      <c r="B893" s="14" t="s">
        <v>163</v>
      </c>
      <c r="C893">
        <v>122235</v>
      </c>
      <c r="D893">
        <v>122235</v>
      </c>
      <c r="E893">
        <v>1</v>
      </c>
      <c r="F893">
        <v>190</v>
      </c>
      <c r="G893" s="14" t="s">
        <v>151</v>
      </c>
      <c r="H893" s="14" t="s">
        <v>268</v>
      </c>
      <c r="I893" s="14" t="s">
        <v>269</v>
      </c>
    </row>
    <row r="894" spans="1:9">
      <c r="A894" s="14" t="s">
        <v>149</v>
      </c>
      <c r="B894" s="14" t="s">
        <v>164</v>
      </c>
      <c r="C894">
        <v>122356</v>
      </c>
      <c r="D894">
        <v>122356</v>
      </c>
      <c r="E894">
        <v>1</v>
      </c>
      <c r="F894">
        <v>155</v>
      </c>
      <c r="G894" s="14" t="s">
        <v>158</v>
      </c>
      <c r="H894" s="14" t="s">
        <v>428</v>
      </c>
      <c r="I894" s="14" t="s">
        <v>231</v>
      </c>
    </row>
    <row r="895" spans="1:9">
      <c r="A895" s="14" t="s">
        <v>149</v>
      </c>
      <c r="B895" s="14" t="s">
        <v>164</v>
      </c>
      <c r="C895">
        <v>122372</v>
      </c>
      <c r="D895">
        <v>122372</v>
      </c>
      <c r="E895">
        <v>1</v>
      </c>
      <c r="F895">
        <v>147</v>
      </c>
      <c r="G895" s="14" t="s">
        <v>151</v>
      </c>
      <c r="H895" s="14" t="s">
        <v>316</v>
      </c>
      <c r="I895" s="14" t="s">
        <v>238</v>
      </c>
    </row>
    <row r="896" spans="1:9">
      <c r="A896" s="14" t="s">
        <v>149</v>
      </c>
      <c r="B896" s="14" t="s">
        <v>150</v>
      </c>
      <c r="C896">
        <v>123014</v>
      </c>
      <c r="D896">
        <v>123014</v>
      </c>
      <c r="E896">
        <v>1</v>
      </c>
      <c r="F896">
        <v>145</v>
      </c>
      <c r="G896" s="14" t="s">
        <v>151</v>
      </c>
      <c r="H896" s="14" t="s">
        <v>484</v>
      </c>
      <c r="I896" s="14" t="s">
        <v>284</v>
      </c>
    </row>
    <row r="897" spans="1:9">
      <c r="A897" s="14" t="s">
        <v>149</v>
      </c>
      <c r="B897" s="14" t="s">
        <v>154</v>
      </c>
      <c r="C897">
        <v>123026</v>
      </c>
      <c r="D897">
        <v>123026</v>
      </c>
      <c r="E897">
        <v>1</v>
      </c>
      <c r="F897">
        <v>150</v>
      </c>
      <c r="G897" s="14" t="s">
        <v>151</v>
      </c>
      <c r="H897" s="14" t="s">
        <v>485</v>
      </c>
      <c r="I897" s="14" t="s">
        <v>284</v>
      </c>
    </row>
    <row r="898" spans="1:9">
      <c r="A898" s="14" t="s">
        <v>149</v>
      </c>
      <c r="B898" s="14" t="s">
        <v>150</v>
      </c>
      <c r="C898">
        <v>123039</v>
      </c>
      <c r="D898">
        <v>123038</v>
      </c>
      <c r="E898">
        <v>0</v>
      </c>
      <c r="F898">
        <v>152</v>
      </c>
      <c r="G898" s="14" t="s">
        <v>168</v>
      </c>
      <c r="H898" s="14" t="s">
        <v>454</v>
      </c>
      <c r="I898" s="14" t="s">
        <v>245</v>
      </c>
    </row>
    <row r="899" spans="1:9">
      <c r="A899" s="14" t="s">
        <v>149</v>
      </c>
      <c r="B899" s="14" t="s">
        <v>163</v>
      </c>
      <c r="C899">
        <v>123110</v>
      </c>
      <c r="D899">
        <v>123110</v>
      </c>
      <c r="E899">
        <v>1</v>
      </c>
      <c r="F899">
        <v>164</v>
      </c>
      <c r="G899" s="14" t="s">
        <v>151</v>
      </c>
      <c r="H899" s="14" t="s">
        <v>491</v>
      </c>
      <c r="I899" s="14" t="s">
        <v>284</v>
      </c>
    </row>
    <row r="900" spans="1:9">
      <c r="A900" s="14" t="s">
        <v>149</v>
      </c>
      <c r="B900" s="14" t="s">
        <v>164</v>
      </c>
      <c r="C900">
        <v>123466</v>
      </c>
      <c r="D900">
        <v>123466</v>
      </c>
      <c r="E900">
        <v>1</v>
      </c>
      <c r="F900">
        <v>129</v>
      </c>
      <c r="G900" s="14" t="s">
        <v>158</v>
      </c>
      <c r="H900" s="14" t="s">
        <v>278</v>
      </c>
      <c r="I900" s="14" t="s">
        <v>254</v>
      </c>
    </row>
    <row r="901" spans="1:9">
      <c r="A901" s="14" t="s">
        <v>149</v>
      </c>
      <c r="B901" s="14" t="s">
        <v>150</v>
      </c>
      <c r="C901">
        <v>124180</v>
      </c>
      <c r="D901">
        <v>124180</v>
      </c>
      <c r="E901">
        <v>1</v>
      </c>
      <c r="F901">
        <v>174</v>
      </c>
      <c r="G901" s="14" t="s">
        <v>151</v>
      </c>
      <c r="H901" s="14" t="s">
        <v>372</v>
      </c>
      <c r="I901" s="14" t="s">
        <v>233</v>
      </c>
    </row>
    <row r="902" spans="1:9">
      <c r="A902" s="14" t="s">
        <v>149</v>
      </c>
      <c r="B902" s="14" t="s">
        <v>163</v>
      </c>
      <c r="C902">
        <v>124603</v>
      </c>
      <c r="D902">
        <v>124603</v>
      </c>
      <c r="E902">
        <v>1</v>
      </c>
      <c r="F902">
        <v>154</v>
      </c>
      <c r="G902" s="14" t="s">
        <v>151</v>
      </c>
      <c r="H902" s="14" t="s">
        <v>442</v>
      </c>
      <c r="I902" s="14" t="s">
        <v>230</v>
      </c>
    </row>
    <row r="903" spans="1:9">
      <c r="A903" s="14" t="s">
        <v>149</v>
      </c>
      <c r="B903" s="14" t="s">
        <v>163</v>
      </c>
      <c r="C903">
        <v>124613</v>
      </c>
      <c r="D903">
        <v>124613</v>
      </c>
      <c r="E903">
        <v>1</v>
      </c>
      <c r="F903">
        <v>159</v>
      </c>
      <c r="G903" s="14" t="s">
        <v>151</v>
      </c>
      <c r="H903" s="14" t="s">
        <v>330</v>
      </c>
      <c r="I903" s="14" t="s">
        <v>238</v>
      </c>
    </row>
    <row r="904" spans="1:9">
      <c r="A904" s="14" t="s">
        <v>149</v>
      </c>
      <c r="B904" s="14" t="s">
        <v>164</v>
      </c>
      <c r="C904">
        <v>124681</v>
      </c>
      <c r="D904">
        <v>124681</v>
      </c>
      <c r="E904">
        <v>1</v>
      </c>
      <c r="F904">
        <v>140</v>
      </c>
      <c r="G904" s="14" t="s">
        <v>151</v>
      </c>
      <c r="H904" s="14" t="s">
        <v>425</v>
      </c>
      <c r="I904" s="14" t="s">
        <v>237</v>
      </c>
    </row>
    <row r="905" spans="1:9">
      <c r="A905" s="14" t="s">
        <v>149</v>
      </c>
      <c r="B905" s="14" t="s">
        <v>154</v>
      </c>
      <c r="C905">
        <v>124699</v>
      </c>
      <c r="D905">
        <v>124699</v>
      </c>
      <c r="E905">
        <v>1</v>
      </c>
      <c r="F905">
        <v>140</v>
      </c>
      <c r="G905" s="14" t="s">
        <v>158</v>
      </c>
      <c r="H905" s="14" t="s">
        <v>415</v>
      </c>
      <c r="I905" s="14" t="s">
        <v>231</v>
      </c>
    </row>
    <row r="906" spans="1:9">
      <c r="A906" s="14" t="s">
        <v>149</v>
      </c>
      <c r="B906" s="14" t="s">
        <v>154</v>
      </c>
      <c r="C906">
        <v>124717</v>
      </c>
      <c r="D906">
        <v>124717</v>
      </c>
      <c r="E906">
        <v>1</v>
      </c>
      <c r="F906">
        <v>152</v>
      </c>
      <c r="G906" s="14" t="s">
        <v>151</v>
      </c>
      <c r="H906" s="14" t="s">
        <v>415</v>
      </c>
      <c r="I906" s="14" t="s">
        <v>250</v>
      </c>
    </row>
    <row r="907" spans="1:9">
      <c r="A907" s="14" t="s">
        <v>149</v>
      </c>
      <c r="B907" s="14" t="s">
        <v>154</v>
      </c>
      <c r="C907">
        <v>124835</v>
      </c>
      <c r="D907">
        <v>124834</v>
      </c>
      <c r="E907">
        <v>0</v>
      </c>
      <c r="F907">
        <v>164</v>
      </c>
      <c r="G907" s="14" t="s">
        <v>168</v>
      </c>
      <c r="H907" s="14" t="s">
        <v>322</v>
      </c>
      <c r="I907" s="14" t="s">
        <v>286</v>
      </c>
    </row>
    <row r="908" spans="1:9">
      <c r="A908" s="14" t="s">
        <v>149</v>
      </c>
      <c r="B908" s="14" t="s">
        <v>150</v>
      </c>
      <c r="C908">
        <v>124876</v>
      </c>
      <c r="D908">
        <v>124876</v>
      </c>
      <c r="E908">
        <v>1</v>
      </c>
      <c r="F908">
        <v>147</v>
      </c>
      <c r="G908" s="14" t="s">
        <v>151</v>
      </c>
      <c r="H908" s="14" t="s">
        <v>355</v>
      </c>
      <c r="I908" s="14" t="s">
        <v>242</v>
      </c>
    </row>
    <row r="909" spans="1:9">
      <c r="A909" s="14" t="s">
        <v>149</v>
      </c>
      <c r="B909" s="14" t="s">
        <v>164</v>
      </c>
      <c r="C909">
        <v>125038</v>
      </c>
      <c r="D909">
        <v>125038</v>
      </c>
      <c r="E909">
        <v>1</v>
      </c>
      <c r="F909">
        <v>146</v>
      </c>
      <c r="G909" s="14" t="s">
        <v>158</v>
      </c>
      <c r="H909" s="14" t="s">
        <v>315</v>
      </c>
      <c r="I909" s="14" t="s">
        <v>238</v>
      </c>
    </row>
    <row r="910" spans="1:9">
      <c r="A910" s="14" t="s">
        <v>149</v>
      </c>
      <c r="B910" s="14" t="s">
        <v>163</v>
      </c>
      <c r="C910">
        <v>125102</v>
      </c>
      <c r="D910">
        <v>125102</v>
      </c>
      <c r="E910">
        <v>1</v>
      </c>
      <c r="F910">
        <v>151</v>
      </c>
      <c r="G910" s="14" t="s">
        <v>158</v>
      </c>
      <c r="H910" s="14" t="s">
        <v>272</v>
      </c>
      <c r="I910" s="14" t="s">
        <v>273</v>
      </c>
    </row>
    <row r="911" spans="1:9">
      <c r="A911" s="14" t="s">
        <v>149</v>
      </c>
      <c r="B911" s="14" t="s">
        <v>164</v>
      </c>
      <c r="C911">
        <v>125145</v>
      </c>
      <c r="D911">
        <v>125145</v>
      </c>
      <c r="E911">
        <v>1</v>
      </c>
      <c r="F911">
        <v>150</v>
      </c>
      <c r="G911" s="14" t="s">
        <v>158</v>
      </c>
      <c r="H911" s="14" t="s">
        <v>406</v>
      </c>
      <c r="I911" s="14" t="s">
        <v>249</v>
      </c>
    </row>
    <row r="912" spans="1:9">
      <c r="A912" s="14" t="s">
        <v>149</v>
      </c>
      <c r="B912" s="14" t="s">
        <v>164</v>
      </c>
      <c r="C912">
        <v>125157</v>
      </c>
      <c r="D912">
        <v>125157</v>
      </c>
      <c r="E912">
        <v>1</v>
      </c>
      <c r="F912">
        <v>150</v>
      </c>
      <c r="G912" s="14" t="s">
        <v>158</v>
      </c>
      <c r="H912" s="14" t="s">
        <v>406</v>
      </c>
      <c r="I912" s="14" t="s">
        <v>249</v>
      </c>
    </row>
    <row r="913" spans="1:9">
      <c r="A913" s="14" t="s">
        <v>149</v>
      </c>
      <c r="B913" s="14" t="s">
        <v>154</v>
      </c>
      <c r="C913">
        <v>125179</v>
      </c>
      <c r="D913">
        <v>125179</v>
      </c>
      <c r="E913">
        <v>1</v>
      </c>
      <c r="F913">
        <v>150</v>
      </c>
      <c r="G913" s="14" t="s">
        <v>151</v>
      </c>
      <c r="H913" s="14" t="s">
        <v>414</v>
      </c>
      <c r="I913" s="14" t="s">
        <v>250</v>
      </c>
    </row>
    <row r="914" spans="1:9">
      <c r="A914" s="14" t="s">
        <v>149</v>
      </c>
      <c r="B914" s="14" t="s">
        <v>150</v>
      </c>
      <c r="C914">
        <v>126292</v>
      </c>
      <c r="D914">
        <v>126292</v>
      </c>
      <c r="E914">
        <v>1</v>
      </c>
      <c r="F914">
        <v>133</v>
      </c>
      <c r="G914" s="14" t="s">
        <v>151</v>
      </c>
      <c r="H914" s="14" t="s">
        <v>452</v>
      </c>
      <c r="I914" s="14" t="s">
        <v>243</v>
      </c>
    </row>
    <row r="915" spans="1:9">
      <c r="A915" s="14" t="s">
        <v>149</v>
      </c>
      <c r="B915" s="14" t="s">
        <v>150</v>
      </c>
      <c r="C915">
        <v>126517</v>
      </c>
      <c r="D915">
        <v>126517</v>
      </c>
      <c r="E915">
        <v>1</v>
      </c>
      <c r="F915">
        <v>149</v>
      </c>
      <c r="G915" s="14" t="s">
        <v>151</v>
      </c>
      <c r="H915" s="14" t="s">
        <v>423</v>
      </c>
      <c r="I915" s="14" t="s">
        <v>231</v>
      </c>
    </row>
    <row r="916" spans="1:9">
      <c r="A916" s="14" t="s">
        <v>149</v>
      </c>
      <c r="B916" s="14" t="s">
        <v>150</v>
      </c>
      <c r="C916">
        <v>126522</v>
      </c>
      <c r="D916">
        <v>126522</v>
      </c>
      <c r="E916">
        <v>1</v>
      </c>
      <c r="F916">
        <v>151</v>
      </c>
      <c r="G916" s="14" t="s">
        <v>151</v>
      </c>
      <c r="H916" s="14" t="s">
        <v>485</v>
      </c>
      <c r="I916" s="14" t="s">
        <v>284</v>
      </c>
    </row>
    <row r="917" spans="1:9">
      <c r="A917" s="14" t="s">
        <v>149</v>
      </c>
      <c r="B917" s="14" t="s">
        <v>150</v>
      </c>
      <c r="C917">
        <v>126561</v>
      </c>
      <c r="D917">
        <v>126561</v>
      </c>
      <c r="E917">
        <v>1</v>
      </c>
      <c r="F917">
        <v>144</v>
      </c>
      <c r="G917" s="14" t="s">
        <v>158</v>
      </c>
      <c r="H917" s="14" t="s">
        <v>482</v>
      </c>
      <c r="I917" s="14" t="s">
        <v>284</v>
      </c>
    </row>
    <row r="918" spans="1:9">
      <c r="A918" s="14" t="s">
        <v>149</v>
      </c>
      <c r="B918" s="14" t="s">
        <v>150</v>
      </c>
      <c r="C918">
        <v>126872</v>
      </c>
      <c r="D918">
        <v>126872</v>
      </c>
      <c r="E918">
        <v>1</v>
      </c>
      <c r="F918">
        <v>142</v>
      </c>
      <c r="G918" s="14" t="s">
        <v>158</v>
      </c>
      <c r="H918" s="14" t="s">
        <v>517</v>
      </c>
      <c r="I918" s="14" t="s">
        <v>375</v>
      </c>
    </row>
    <row r="919" spans="1:9">
      <c r="A919" s="14" t="s">
        <v>149</v>
      </c>
      <c r="B919" s="14" t="s">
        <v>163</v>
      </c>
      <c r="C919">
        <v>126890</v>
      </c>
      <c r="D919">
        <v>126890</v>
      </c>
      <c r="E919">
        <v>1</v>
      </c>
      <c r="F919">
        <v>151</v>
      </c>
      <c r="G919" s="14" t="s">
        <v>158</v>
      </c>
      <c r="H919" s="14" t="s">
        <v>351</v>
      </c>
      <c r="I919" s="14" t="s">
        <v>233</v>
      </c>
    </row>
    <row r="920" spans="1:9">
      <c r="A920" s="14" t="s">
        <v>156</v>
      </c>
      <c r="B920" s="14" t="s">
        <v>163</v>
      </c>
      <c r="C920">
        <v>738</v>
      </c>
      <c r="D920">
        <v>738</v>
      </c>
      <c r="E920">
        <v>1</v>
      </c>
      <c r="F920">
        <v>275</v>
      </c>
      <c r="G920" s="14" t="s">
        <v>151</v>
      </c>
      <c r="H920" s="14" t="s">
        <v>544</v>
      </c>
      <c r="I920" s="14" t="s">
        <v>375</v>
      </c>
    </row>
    <row r="921" spans="1:9">
      <c r="A921" s="14" t="s">
        <v>156</v>
      </c>
      <c r="B921" s="14" t="s">
        <v>150</v>
      </c>
      <c r="C921">
        <v>955</v>
      </c>
      <c r="D921">
        <v>955</v>
      </c>
      <c r="E921">
        <v>1</v>
      </c>
      <c r="F921">
        <v>237</v>
      </c>
      <c r="G921" s="14" t="s">
        <v>151</v>
      </c>
      <c r="H921" s="14" t="s">
        <v>523</v>
      </c>
      <c r="I921" s="14" t="s">
        <v>284</v>
      </c>
    </row>
    <row r="922" spans="1:9">
      <c r="A922" s="14" t="s">
        <v>156</v>
      </c>
      <c r="B922" s="14" t="s">
        <v>150</v>
      </c>
      <c r="C922">
        <v>1325</v>
      </c>
      <c r="D922">
        <v>1325</v>
      </c>
      <c r="E922">
        <v>1</v>
      </c>
      <c r="F922">
        <v>232</v>
      </c>
      <c r="G922" s="14" t="s">
        <v>151</v>
      </c>
      <c r="H922" s="14" t="s">
        <v>529</v>
      </c>
      <c r="I922" s="14" t="s">
        <v>283</v>
      </c>
    </row>
    <row r="923" spans="1:9">
      <c r="A923" s="14" t="s">
        <v>156</v>
      </c>
      <c r="B923" s="14" t="s">
        <v>150</v>
      </c>
      <c r="C923">
        <v>1342</v>
      </c>
      <c r="D923">
        <v>1342</v>
      </c>
      <c r="E923">
        <v>1</v>
      </c>
      <c r="F923">
        <v>231</v>
      </c>
      <c r="G923" s="14" t="s">
        <v>151</v>
      </c>
      <c r="H923" s="14" t="s">
        <v>529</v>
      </c>
      <c r="I923" s="14" t="s">
        <v>283</v>
      </c>
    </row>
    <row r="924" spans="1:9">
      <c r="A924" s="14" t="s">
        <v>156</v>
      </c>
      <c r="B924" s="14" t="s">
        <v>150</v>
      </c>
      <c r="C924">
        <v>1355</v>
      </c>
      <c r="D924">
        <v>1355</v>
      </c>
      <c r="E924">
        <v>1</v>
      </c>
      <c r="F924">
        <v>241</v>
      </c>
      <c r="G924" s="14" t="s">
        <v>158</v>
      </c>
      <c r="H924" s="14" t="s">
        <v>539</v>
      </c>
      <c r="I924" s="14" t="s">
        <v>375</v>
      </c>
    </row>
    <row r="925" spans="1:9">
      <c r="A925" s="14" t="s">
        <v>156</v>
      </c>
      <c r="B925" s="14" t="s">
        <v>154</v>
      </c>
      <c r="C925">
        <v>1465</v>
      </c>
      <c r="D925">
        <v>1465</v>
      </c>
      <c r="E925">
        <v>1</v>
      </c>
      <c r="F925">
        <v>241</v>
      </c>
      <c r="G925" s="14" t="s">
        <v>151</v>
      </c>
      <c r="H925" s="14" t="s">
        <v>539</v>
      </c>
      <c r="I925" s="14" t="s">
        <v>375</v>
      </c>
    </row>
    <row r="926" spans="1:9">
      <c r="A926" s="14" t="s">
        <v>156</v>
      </c>
      <c r="B926" s="14" t="s">
        <v>154</v>
      </c>
      <c r="C926">
        <v>1480</v>
      </c>
      <c r="D926">
        <v>1480</v>
      </c>
      <c r="E926">
        <v>1</v>
      </c>
      <c r="F926">
        <v>247</v>
      </c>
      <c r="G926" s="14" t="s">
        <v>151</v>
      </c>
      <c r="H926" s="14" t="s">
        <v>540</v>
      </c>
      <c r="I926" s="14" t="s">
        <v>375</v>
      </c>
    </row>
    <row r="927" spans="1:9">
      <c r="A927" s="14" t="s">
        <v>156</v>
      </c>
      <c r="B927" s="14" t="s">
        <v>154</v>
      </c>
      <c r="C927">
        <v>1509</v>
      </c>
      <c r="D927">
        <v>1509</v>
      </c>
      <c r="E927">
        <v>1</v>
      </c>
      <c r="F927">
        <v>252</v>
      </c>
      <c r="G927" s="14" t="s">
        <v>158</v>
      </c>
      <c r="H927" s="14" t="s">
        <v>525</v>
      </c>
      <c r="I927" s="14" t="s">
        <v>284</v>
      </c>
    </row>
    <row r="928" spans="1:9">
      <c r="A928" s="14" t="s">
        <v>156</v>
      </c>
      <c r="B928" s="14" t="s">
        <v>163</v>
      </c>
      <c r="C928">
        <v>1595</v>
      </c>
      <c r="D928">
        <v>1595</v>
      </c>
      <c r="E928">
        <v>1</v>
      </c>
      <c r="F928">
        <v>236</v>
      </c>
      <c r="G928" s="14" t="s">
        <v>151</v>
      </c>
      <c r="H928" s="14" t="s">
        <v>512</v>
      </c>
      <c r="I928" s="14" t="s">
        <v>338</v>
      </c>
    </row>
    <row r="929" spans="1:9">
      <c r="A929" s="14" t="s">
        <v>156</v>
      </c>
      <c r="B929" s="14" t="s">
        <v>154</v>
      </c>
      <c r="C929">
        <v>1736</v>
      </c>
      <c r="D929">
        <v>1736</v>
      </c>
      <c r="E929">
        <v>1</v>
      </c>
      <c r="F929">
        <v>248</v>
      </c>
      <c r="G929" s="14" t="s">
        <v>158</v>
      </c>
      <c r="H929" s="14" t="s">
        <v>517</v>
      </c>
      <c r="I929" s="14" t="s">
        <v>338</v>
      </c>
    </row>
    <row r="930" spans="1:9">
      <c r="A930" s="14" t="s">
        <v>156</v>
      </c>
      <c r="B930" s="14" t="s">
        <v>162</v>
      </c>
      <c r="C930">
        <v>1749</v>
      </c>
      <c r="D930">
        <v>1750</v>
      </c>
      <c r="E930">
        <v>2</v>
      </c>
      <c r="F930" t="s">
        <v>213</v>
      </c>
      <c r="G930" s="14" t="s">
        <v>171</v>
      </c>
      <c r="H930" s="14" t="s">
        <v>527</v>
      </c>
      <c r="I930" s="14" t="s">
        <v>284</v>
      </c>
    </row>
    <row r="931" spans="1:9">
      <c r="A931" s="14" t="s">
        <v>156</v>
      </c>
      <c r="B931" s="14" t="s">
        <v>154</v>
      </c>
      <c r="C931">
        <v>1810</v>
      </c>
      <c r="D931">
        <v>1810</v>
      </c>
      <c r="E931">
        <v>1</v>
      </c>
      <c r="F931">
        <v>244</v>
      </c>
      <c r="G931" s="14" t="s">
        <v>158</v>
      </c>
      <c r="H931" s="14" t="s">
        <v>534</v>
      </c>
      <c r="I931" s="14" t="s">
        <v>283</v>
      </c>
    </row>
    <row r="932" spans="1:9">
      <c r="A932" s="14" t="s">
        <v>156</v>
      </c>
      <c r="B932" s="14" t="s">
        <v>154</v>
      </c>
      <c r="C932">
        <v>1934</v>
      </c>
      <c r="D932">
        <v>1934</v>
      </c>
      <c r="E932">
        <v>1</v>
      </c>
      <c r="F932">
        <v>234</v>
      </c>
      <c r="G932" s="14" t="s">
        <v>151</v>
      </c>
      <c r="H932" s="14" t="s">
        <v>522</v>
      </c>
      <c r="I932" s="14" t="s">
        <v>284</v>
      </c>
    </row>
    <row r="933" spans="1:9">
      <c r="A933" s="14" t="s">
        <v>156</v>
      </c>
      <c r="C933">
        <v>1956</v>
      </c>
      <c r="D933">
        <v>1956</v>
      </c>
      <c r="E933">
        <v>1</v>
      </c>
      <c r="F933">
        <v>238</v>
      </c>
      <c r="G933" s="14" t="s">
        <v>166</v>
      </c>
      <c r="H933" s="14" t="s">
        <v>435</v>
      </c>
      <c r="I933" s="14" t="s">
        <v>244</v>
      </c>
    </row>
    <row r="934" spans="1:9">
      <c r="A934" s="14" t="s">
        <v>156</v>
      </c>
      <c r="B934" s="14" t="s">
        <v>154</v>
      </c>
      <c r="C934">
        <v>1956</v>
      </c>
      <c r="D934">
        <v>1955</v>
      </c>
      <c r="E934">
        <v>0</v>
      </c>
      <c r="F934">
        <v>234</v>
      </c>
      <c r="G934" s="14" t="s">
        <v>168</v>
      </c>
      <c r="H934" s="14" t="s">
        <v>490</v>
      </c>
      <c r="I934" s="14" t="s">
        <v>245</v>
      </c>
    </row>
    <row r="935" spans="1:9">
      <c r="A935" s="14" t="s">
        <v>156</v>
      </c>
      <c r="C935">
        <v>1957</v>
      </c>
      <c r="D935">
        <v>1957</v>
      </c>
      <c r="E935">
        <v>1</v>
      </c>
      <c r="F935">
        <v>239</v>
      </c>
      <c r="G935" s="14" t="s">
        <v>166</v>
      </c>
      <c r="H935" s="14" t="s">
        <v>482</v>
      </c>
      <c r="I935" s="14" t="s">
        <v>230</v>
      </c>
    </row>
    <row r="936" spans="1:9">
      <c r="A936" s="14" t="s">
        <v>156</v>
      </c>
      <c r="B936" s="14" t="s">
        <v>154</v>
      </c>
      <c r="C936">
        <v>2292</v>
      </c>
      <c r="D936">
        <v>2291</v>
      </c>
      <c r="E936">
        <v>0</v>
      </c>
      <c r="F936">
        <v>198</v>
      </c>
      <c r="G936" s="14" t="s">
        <v>168</v>
      </c>
      <c r="H936" s="14" t="s">
        <v>523</v>
      </c>
      <c r="I936" s="14" t="s">
        <v>283</v>
      </c>
    </row>
    <row r="937" spans="1:9">
      <c r="A937" s="14" t="s">
        <v>156</v>
      </c>
      <c r="B937" s="14" t="s">
        <v>150</v>
      </c>
      <c r="C937">
        <v>3420</v>
      </c>
      <c r="D937">
        <v>3420</v>
      </c>
      <c r="E937">
        <v>1</v>
      </c>
      <c r="F937">
        <v>225</v>
      </c>
      <c r="G937" s="14" t="s">
        <v>151</v>
      </c>
      <c r="H937" s="14" t="s">
        <v>485</v>
      </c>
      <c r="I937" s="14" t="s">
        <v>245</v>
      </c>
    </row>
    <row r="938" spans="1:9">
      <c r="A938" s="14" t="s">
        <v>156</v>
      </c>
      <c r="B938" s="14" t="s">
        <v>164</v>
      </c>
      <c r="C938">
        <v>3460</v>
      </c>
      <c r="D938">
        <v>3460</v>
      </c>
      <c r="E938">
        <v>1</v>
      </c>
      <c r="F938">
        <v>225</v>
      </c>
      <c r="G938" s="14" t="s">
        <v>158</v>
      </c>
      <c r="H938" s="14" t="s">
        <v>529</v>
      </c>
      <c r="I938" s="14" t="s">
        <v>283</v>
      </c>
    </row>
    <row r="939" spans="1:9">
      <c r="A939" s="14" t="s">
        <v>156</v>
      </c>
      <c r="C939">
        <v>4762</v>
      </c>
      <c r="D939">
        <v>4762</v>
      </c>
      <c r="E939">
        <v>1</v>
      </c>
      <c r="F939">
        <v>194</v>
      </c>
      <c r="G939" s="14" t="s">
        <v>166</v>
      </c>
      <c r="H939" s="14" t="s">
        <v>355</v>
      </c>
      <c r="I939" s="14" t="s">
        <v>289</v>
      </c>
    </row>
    <row r="940" spans="1:9">
      <c r="A940" s="14" t="s">
        <v>156</v>
      </c>
      <c r="B940" s="14" t="s">
        <v>150</v>
      </c>
      <c r="C940">
        <v>5943</v>
      </c>
      <c r="D940">
        <v>5943</v>
      </c>
      <c r="E940">
        <v>1</v>
      </c>
      <c r="F940">
        <v>232</v>
      </c>
      <c r="G940" s="14" t="s">
        <v>158</v>
      </c>
      <c r="H940" s="14" t="s">
        <v>512</v>
      </c>
      <c r="I940" s="14" t="s">
        <v>338</v>
      </c>
    </row>
    <row r="941" spans="1:9">
      <c r="A941" s="14" t="s">
        <v>156</v>
      </c>
      <c r="B941" s="14" t="s">
        <v>154</v>
      </c>
      <c r="C941">
        <v>5980</v>
      </c>
      <c r="D941">
        <v>5980</v>
      </c>
      <c r="E941">
        <v>1</v>
      </c>
      <c r="F941">
        <v>270</v>
      </c>
      <c r="G941" s="14" t="s">
        <v>158</v>
      </c>
      <c r="H941" s="14" t="s">
        <v>512</v>
      </c>
      <c r="I941" s="14" t="s">
        <v>243</v>
      </c>
    </row>
    <row r="942" spans="1:9">
      <c r="A942" s="14" t="s">
        <v>156</v>
      </c>
      <c r="B942" s="14" t="s">
        <v>164</v>
      </c>
      <c r="C942">
        <v>5987</v>
      </c>
      <c r="D942">
        <v>5987</v>
      </c>
      <c r="E942">
        <v>1</v>
      </c>
      <c r="F942">
        <v>274</v>
      </c>
      <c r="G942" s="14" t="s">
        <v>158</v>
      </c>
      <c r="H942" s="14" t="s">
        <v>500</v>
      </c>
      <c r="I942" s="14" t="s">
        <v>245</v>
      </c>
    </row>
    <row r="943" spans="1:9">
      <c r="A943" s="14" t="s">
        <v>156</v>
      </c>
      <c r="B943" s="14" t="s">
        <v>163</v>
      </c>
      <c r="C943">
        <v>6061</v>
      </c>
      <c r="D943">
        <v>6061</v>
      </c>
      <c r="E943">
        <v>1</v>
      </c>
      <c r="F943">
        <v>280</v>
      </c>
      <c r="G943" s="14" t="s">
        <v>151</v>
      </c>
      <c r="H943" s="14" t="s">
        <v>515</v>
      </c>
      <c r="I943" s="14" t="s">
        <v>243</v>
      </c>
    </row>
    <row r="944" spans="1:9">
      <c r="A944" s="14" t="s">
        <v>156</v>
      </c>
      <c r="B944" s="14" t="s">
        <v>154</v>
      </c>
      <c r="C944">
        <v>6620</v>
      </c>
      <c r="D944">
        <v>6620</v>
      </c>
      <c r="E944">
        <v>1</v>
      </c>
      <c r="F944">
        <v>268</v>
      </c>
      <c r="G944" s="14" t="s">
        <v>158</v>
      </c>
      <c r="H944" s="14" t="s">
        <v>535</v>
      </c>
      <c r="I944" s="14" t="s">
        <v>283</v>
      </c>
    </row>
    <row r="945" spans="1:9">
      <c r="A945" s="14" t="s">
        <v>156</v>
      </c>
      <c r="B945" s="14" t="s">
        <v>150</v>
      </c>
      <c r="C945">
        <v>7412</v>
      </c>
      <c r="D945">
        <v>7412</v>
      </c>
      <c r="E945">
        <v>1</v>
      </c>
      <c r="F945">
        <v>350</v>
      </c>
      <c r="G945" s="14" t="s">
        <v>158</v>
      </c>
      <c r="H945" s="14" t="s">
        <v>534</v>
      </c>
      <c r="I945" s="14" t="s">
        <v>338</v>
      </c>
    </row>
    <row r="946" spans="1:9">
      <c r="A946" s="14" t="s">
        <v>156</v>
      </c>
      <c r="B946" s="14" t="s">
        <v>154</v>
      </c>
      <c r="C946">
        <v>7529</v>
      </c>
      <c r="D946">
        <v>7529</v>
      </c>
      <c r="E946">
        <v>1</v>
      </c>
      <c r="F946">
        <v>378</v>
      </c>
      <c r="G946" s="14" t="s">
        <v>158</v>
      </c>
      <c r="H946" s="14" t="s">
        <v>530</v>
      </c>
      <c r="I946" s="14" t="s">
        <v>243</v>
      </c>
    </row>
    <row r="947" spans="1:9">
      <c r="A947" s="14" t="s">
        <v>156</v>
      </c>
      <c r="B947" s="14" t="s">
        <v>154</v>
      </c>
      <c r="C947">
        <v>7580</v>
      </c>
      <c r="D947">
        <v>7580</v>
      </c>
      <c r="E947">
        <v>1</v>
      </c>
      <c r="F947">
        <v>357</v>
      </c>
      <c r="G947" s="14" t="s">
        <v>151</v>
      </c>
      <c r="H947" s="14" t="s">
        <v>539</v>
      </c>
      <c r="I947" s="14" t="s">
        <v>284</v>
      </c>
    </row>
    <row r="948" spans="1:9">
      <c r="A948" s="14" t="s">
        <v>156</v>
      </c>
      <c r="C948">
        <v>9841</v>
      </c>
      <c r="D948">
        <v>9841</v>
      </c>
      <c r="E948">
        <v>1</v>
      </c>
      <c r="F948">
        <v>483</v>
      </c>
      <c r="G948" s="14" t="s">
        <v>166</v>
      </c>
      <c r="H948" s="14" t="s">
        <v>519</v>
      </c>
      <c r="I948" s="14" t="s">
        <v>250</v>
      </c>
    </row>
    <row r="949" spans="1:9">
      <c r="A949" s="14" t="s">
        <v>156</v>
      </c>
      <c r="B949" s="14" t="s">
        <v>154</v>
      </c>
      <c r="C949">
        <v>9841</v>
      </c>
      <c r="D949">
        <v>9840</v>
      </c>
      <c r="E949">
        <v>0</v>
      </c>
      <c r="F949">
        <v>481</v>
      </c>
      <c r="G949" s="14" t="s">
        <v>168</v>
      </c>
      <c r="H949" s="14" t="s">
        <v>535</v>
      </c>
      <c r="I949" s="14" t="s">
        <v>245</v>
      </c>
    </row>
    <row r="950" spans="1:9">
      <c r="A950" s="14" t="s">
        <v>156</v>
      </c>
      <c r="B950" s="14" t="s">
        <v>164</v>
      </c>
      <c r="C950">
        <v>12633</v>
      </c>
      <c r="D950">
        <v>12633</v>
      </c>
      <c r="E950">
        <v>1</v>
      </c>
      <c r="F950">
        <v>695</v>
      </c>
      <c r="G950" s="14" t="s">
        <v>151</v>
      </c>
      <c r="H950" s="14" t="s">
        <v>527</v>
      </c>
      <c r="I950" s="14" t="s">
        <v>239</v>
      </c>
    </row>
    <row r="951" spans="1:9">
      <c r="A951" s="14" t="s">
        <v>156</v>
      </c>
      <c r="B951" s="14" t="s">
        <v>154</v>
      </c>
      <c r="C951">
        <v>12801</v>
      </c>
      <c r="D951">
        <v>12801</v>
      </c>
      <c r="E951">
        <v>1</v>
      </c>
      <c r="F951">
        <v>607</v>
      </c>
      <c r="G951" s="14" t="s">
        <v>158</v>
      </c>
      <c r="H951" s="14" t="s">
        <v>549</v>
      </c>
      <c r="I951" s="14" t="s">
        <v>338</v>
      </c>
    </row>
    <row r="952" spans="1:9">
      <c r="A952" s="14" t="s">
        <v>156</v>
      </c>
      <c r="B952" s="14" t="s">
        <v>164</v>
      </c>
      <c r="C952">
        <v>12846</v>
      </c>
      <c r="D952">
        <v>12846</v>
      </c>
      <c r="E952">
        <v>1</v>
      </c>
      <c r="F952">
        <v>558</v>
      </c>
      <c r="G952" s="14" t="s">
        <v>151</v>
      </c>
      <c r="H952" s="14" t="s">
        <v>527</v>
      </c>
      <c r="I952" s="14" t="s">
        <v>250</v>
      </c>
    </row>
    <row r="953" spans="1:9">
      <c r="A953" s="14" t="s">
        <v>156</v>
      </c>
      <c r="C953">
        <v>12947</v>
      </c>
      <c r="D953">
        <v>12947</v>
      </c>
      <c r="E953">
        <v>1</v>
      </c>
      <c r="F953">
        <v>509</v>
      </c>
      <c r="G953" s="14" t="s">
        <v>166</v>
      </c>
      <c r="H953" s="14" t="s">
        <v>351</v>
      </c>
      <c r="I953" s="14" t="s">
        <v>352</v>
      </c>
    </row>
    <row r="954" spans="1:9">
      <c r="A954" s="14" t="s">
        <v>156</v>
      </c>
      <c r="B954" s="14" t="s">
        <v>154</v>
      </c>
      <c r="C954">
        <v>12947</v>
      </c>
      <c r="D954">
        <v>12946</v>
      </c>
      <c r="E954">
        <v>0</v>
      </c>
      <c r="F954">
        <v>508</v>
      </c>
      <c r="G954" s="14" t="s">
        <v>168</v>
      </c>
      <c r="H954" s="14" t="s">
        <v>463</v>
      </c>
      <c r="I954" s="14" t="s">
        <v>227</v>
      </c>
    </row>
    <row r="955" spans="1:9">
      <c r="A955" s="14" t="s">
        <v>156</v>
      </c>
      <c r="C955">
        <v>12948</v>
      </c>
      <c r="D955">
        <v>12948</v>
      </c>
      <c r="E955">
        <v>1</v>
      </c>
      <c r="F955">
        <v>506</v>
      </c>
      <c r="G955" s="14" t="s">
        <v>166</v>
      </c>
      <c r="H955" s="14" t="s">
        <v>485</v>
      </c>
      <c r="I955" s="14" t="s">
        <v>233</v>
      </c>
    </row>
    <row r="956" spans="1:9">
      <c r="A956" s="14" t="s">
        <v>156</v>
      </c>
      <c r="B956" s="14" t="s">
        <v>164</v>
      </c>
      <c r="C956">
        <v>13407</v>
      </c>
      <c r="D956">
        <v>13407</v>
      </c>
      <c r="E956">
        <v>1</v>
      </c>
      <c r="F956">
        <v>416</v>
      </c>
      <c r="G956" s="14" t="s">
        <v>158</v>
      </c>
      <c r="H956" s="14" t="s">
        <v>539</v>
      </c>
      <c r="I956" s="14" t="s">
        <v>338</v>
      </c>
    </row>
    <row r="957" spans="1:9">
      <c r="A957" s="14" t="s">
        <v>156</v>
      </c>
      <c r="C957">
        <v>13634</v>
      </c>
      <c r="D957">
        <v>13634</v>
      </c>
      <c r="E957">
        <v>1</v>
      </c>
      <c r="F957">
        <v>414</v>
      </c>
      <c r="G957" s="14" t="s">
        <v>166</v>
      </c>
      <c r="H957" s="14" t="s">
        <v>495</v>
      </c>
      <c r="I957" s="14" t="s">
        <v>225</v>
      </c>
    </row>
    <row r="958" spans="1:9">
      <c r="A958" s="14" t="s">
        <v>156</v>
      </c>
      <c r="B958" s="14" t="s">
        <v>150</v>
      </c>
      <c r="C958">
        <v>13634</v>
      </c>
      <c r="D958">
        <v>13633</v>
      </c>
      <c r="E958">
        <v>0</v>
      </c>
      <c r="F958">
        <v>411</v>
      </c>
      <c r="G958" s="14" t="s">
        <v>168</v>
      </c>
      <c r="H958" s="14" t="s">
        <v>519</v>
      </c>
      <c r="I958" s="14" t="s">
        <v>237</v>
      </c>
    </row>
    <row r="959" spans="1:9">
      <c r="A959" s="14" t="s">
        <v>156</v>
      </c>
      <c r="B959" s="14" t="s">
        <v>150</v>
      </c>
      <c r="C959">
        <v>14312</v>
      </c>
      <c r="D959">
        <v>14312</v>
      </c>
      <c r="E959">
        <v>1</v>
      </c>
      <c r="F959">
        <v>313</v>
      </c>
      <c r="G959" s="14" t="s">
        <v>158</v>
      </c>
      <c r="H959" s="14" t="s">
        <v>529</v>
      </c>
      <c r="I959" s="14" t="s">
        <v>338</v>
      </c>
    </row>
    <row r="960" spans="1:9">
      <c r="A960" s="14" t="s">
        <v>156</v>
      </c>
      <c r="B960" s="14" t="s">
        <v>150</v>
      </c>
      <c r="C960">
        <v>14363</v>
      </c>
      <c r="D960">
        <v>14363</v>
      </c>
      <c r="E960">
        <v>1</v>
      </c>
      <c r="F960">
        <v>291</v>
      </c>
      <c r="G960" s="14" t="s">
        <v>151</v>
      </c>
      <c r="H960" s="14" t="s">
        <v>508</v>
      </c>
      <c r="I960" s="14" t="s">
        <v>245</v>
      </c>
    </row>
    <row r="961" spans="1:9">
      <c r="A961" s="14" t="s">
        <v>156</v>
      </c>
      <c r="B961" s="14" t="s">
        <v>154</v>
      </c>
      <c r="C961">
        <v>14512</v>
      </c>
      <c r="D961">
        <v>14512</v>
      </c>
      <c r="E961">
        <v>1</v>
      </c>
      <c r="F961">
        <v>306</v>
      </c>
      <c r="G961" s="14" t="s">
        <v>158</v>
      </c>
      <c r="H961" s="14" t="s">
        <v>527</v>
      </c>
      <c r="I961" s="14" t="s">
        <v>338</v>
      </c>
    </row>
    <row r="962" spans="1:9">
      <c r="A962" s="14" t="s">
        <v>156</v>
      </c>
      <c r="B962" s="14" t="s">
        <v>150</v>
      </c>
      <c r="C962">
        <v>14792</v>
      </c>
      <c r="D962">
        <v>14792</v>
      </c>
      <c r="E962">
        <v>1</v>
      </c>
      <c r="F962">
        <v>276</v>
      </c>
      <c r="G962" s="14" t="s">
        <v>158</v>
      </c>
      <c r="H962" s="14" t="s">
        <v>529</v>
      </c>
      <c r="I962" s="14" t="s">
        <v>284</v>
      </c>
    </row>
    <row r="963" spans="1:9">
      <c r="A963" s="14" t="s">
        <v>156</v>
      </c>
      <c r="B963" s="14" t="s">
        <v>164</v>
      </c>
      <c r="C963">
        <v>14954</v>
      </c>
      <c r="D963">
        <v>14954</v>
      </c>
      <c r="E963">
        <v>1</v>
      </c>
      <c r="F963">
        <v>300</v>
      </c>
      <c r="G963" s="14" t="s">
        <v>158</v>
      </c>
      <c r="H963" s="14" t="s">
        <v>534</v>
      </c>
      <c r="I963" s="14" t="s">
        <v>284</v>
      </c>
    </row>
    <row r="964" spans="1:9">
      <c r="A964" s="14" t="s">
        <v>156</v>
      </c>
      <c r="B964" s="14" t="s">
        <v>150</v>
      </c>
      <c r="C964">
        <v>14978</v>
      </c>
      <c r="D964">
        <v>14978</v>
      </c>
      <c r="E964">
        <v>1</v>
      </c>
      <c r="F964">
        <v>293</v>
      </c>
      <c r="G964" s="14" t="s">
        <v>151</v>
      </c>
      <c r="H964" s="14" t="s">
        <v>525</v>
      </c>
      <c r="I964" s="14" t="s">
        <v>338</v>
      </c>
    </row>
    <row r="965" spans="1:9">
      <c r="A965" s="14" t="s">
        <v>156</v>
      </c>
      <c r="B965" s="14" t="s">
        <v>163</v>
      </c>
      <c r="C965">
        <v>15065</v>
      </c>
      <c r="D965">
        <v>15065</v>
      </c>
      <c r="E965">
        <v>1</v>
      </c>
      <c r="F965">
        <v>292</v>
      </c>
      <c r="G965" s="14" t="s">
        <v>151</v>
      </c>
      <c r="H965" s="14" t="s">
        <v>530</v>
      </c>
      <c r="I965" s="14" t="s">
        <v>284</v>
      </c>
    </row>
    <row r="966" spans="1:9">
      <c r="A966" s="14" t="s">
        <v>156</v>
      </c>
      <c r="B966" s="14" t="s">
        <v>150</v>
      </c>
      <c r="C966">
        <v>16339</v>
      </c>
      <c r="D966">
        <v>16339</v>
      </c>
      <c r="E966">
        <v>1</v>
      </c>
      <c r="F966">
        <v>226</v>
      </c>
      <c r="G966" s="14" t="s">
        <v>158</v>
      </c>
      <c r="H966" s="14" t="s">
        <v>529</v>
      </c>
      <c r="I966" s="14" t="s">
        <v>283</v>
      </c>
    </row>
    <row r="967" spans="1:9">
      <c r="A967" s="14" t="s">
        <v>156</v>
      </c>
      <c r="B967" s="14" t="s">
        <v>150</v>
      </c>
      <c r="C967">
        <v>17958</v>
      </c>
      <c r="D967">
        <v>17958</v>
      </c>
      <c r="E967">
        <v>1</v>
      </c>
      <c r="F967">
        <v>217</v>
      </c>
      <c r="G967" s="14" t="s">
        <v>151</v>
      </c>
      <c r="H967" s="14" t="s">
        <v>517</v>
      </c>
      <c r="I967" s="14" t="s">
        <v>284</v>
      </c>
    </row>
    <row r="968" spans="1:9">
      <c r="A968" s="14" t="s">
        <v>156</v>
      </c>
      <c r="B968" s="14" t="s">
        <v>150</v>
      </c>
      <c r="C968">
        <v>17986</v>
      </c>
      <c r="D968">
        <v>17986</v>
      </c>
      <c r="E968">
        <v>1</v>
      </c>
      <c r="F968">
        <v>223</v>
      </c>
      <c r="G968" s="14" t="s">
        <v>151</v>
      </c>
      <c r="H968" s="14" t="s">
        <v>529</v>
      </c>
      <c r="I968" s="14" t="s">
        <v>283</v>
      </c>
    </row>
    <row r="969" spans="1:9">
      <c r="A969" s="14" t="s">
        <v>156</v>
      </c>
      <c r="B969" s="14" t="s">
        <v>150</v>
      </c>
      <c r="C969">
        <v>17991</v>
      </c>
      <c r="D969">
        <v>17991</v>
      </c>
      <c r="E969">
        <v>1</v>
      </c>
      <c r="F969">
        <v>224</v>
      </c>
      <c r="G969" s="14" t="s">
        <v>158</v>
      </c>
      <c r="H969" s="14" t="s">
        <v>537</v>
      </c>
      <c r="I969" s="14" t="s">
        <v>375</v>
      </c>
    </row>
    <row r="970" spans="1:9">
      <c r="A970" s="14" t="s">
        <v>156</v>
      </c>
      <c r="B970" s="14" t="s">
        <v>150</v>
      </c>
      <c r="C970">
        <v>18038</v>
      </c>
      <c r="D970">
        <v>18038</v>
      </c>
      <c r="E970">
        <v>1</v>
      </c>
      <c r="F970">
        <v>196</v>
      </c>
      <c r="G970" s="14" t="s">
        <v>158</v>
      </c>
      <c r="H970" s="14" t="s">
        <v>522</v>
      </c>
      <c r="I970" s="14" t="s">
        <v>283</v>
      </c>
    </row>
    <row r="971" spans="1:9">
      <c r="A971" s="14" t="s">
        <v>156</v>
      </c>
      <c r="B971" s="14" t="s">
        <v>154</v>
      </c>
      <c r="C971">
        <v>18163</v>
      </c>
      <c r="D971">
        <v>18163</v>
      </c>
      <c r="E971">
        <v>1</v>
      </c>
      <c r="F971">
        <v>196</v>
      </c>
      <c r="G971" s="14" t="s">
        <v>158</v>
      </c>
      <c r="H971" s="14" t="s">
        <v>474</v>
      </c>
      <c r="I971" s="14" t="s">
        <v>245</v>
      </c>
    </row>
    <row r="972" spans="1:9">
      <c r="A972" s="14" t="s">
        <v>156</v>
      </c>
      <c r="B972" s="14" t="s">
        <v>150</v>
      </c>
      <c r="C972">
        <v>18164</v>
      </c>
      <c r="D972">
        <v>18164</v>
      </c>
      <c r="E972">
        <v>1</v>
      </c>
      <c r="F972">
        <v>197</v>
      </c>
      <c r="G972" s="14" t="s">
        <v>158</v>
      </c>
      <c r="H972" s="14" t="s">
        <v>523</v>
      </c>
      <c r="I972" s="14" t="s">
        <v>283</v>
      </c>
    </row>
    <row r="973" spans="1:9">
      <c r="A973" s="14" t="s">
        <v>156</v>
      </c>
      <c r="C973">
        <v>18683</v>
      </c>
      <c r="D973">
        <v>18683</v>
      </c>
      <c r="E973">
        <v>1</v>
      </c>
      <c r="F973">
        <v>182</v>
      </c>
      <c r="G973" s="14" t="s">
        <v>166</v>
      </c>
      <c r="H973" s="14" t="s">
        <v>372</v>
      </c>
      <c r="I973" s="14" t="s">
        <v>236</v>
      </c>
    </row>
    <row r="974" spans="1:9">
      <c r="A974" s="14" t="s">
        <v>156</v>
      </c>
      <c r="B974" s="14" t="s">
        <v>150</v>
      </c>
      <c r="C974">
        <v>18683</v>
      </c>
      <c r="D974">
        <v>18682</v>
      </c>
      <c r="E974">
        <v>0</v>
      </c>
      <c r="F974">
        <v>181</v>
      </c>
      <c r="G974" s="14" t="s">
        <v>168</v>
      </c>
      <c r="H974" s="14" t="s">
        <v>486</v>
      </c>
      <c r="I974" s="14" t="s">
        <v>338</v>
      </c>
    </row>
    <row r="975" spans="1:9">
      <c r="A975" s="14" t="s">
        <v>156</v>
      </c>
      <c r="B975" s="14" t="s">
        <v>164</v>
      </c>
      <c r="C975">
        <v>21464</v>
      </c>
      <c r="D975">
        <v>21464</v>
      </c>
      <c r="E975">
        <v>1</v>
      </c>
      <c r="F975">
        <v>215</v>
      </c>
      <c r="G975" s="14" t="s">
        <v>158</v>
      </c>
      <c r="H975" s="14" t="s">
        <v>482</v>
      </c>
      <c r="I975" s="14" t="s">
        <v>245</v>
      </c>
    </row>
    <row r="976" spans="1:9">
      <c r="A976" s="14" t="s">
        <v>156</v>
      </c>
      <c r="B976" s="14" t="s">
        <v>163</v>
      </c>
      <c r="C976">
        <v>21623</v>
      </c>
      <c r="D976">
        <v>21623</v>
      </c>
      <c r="E976">
        <v>1</v>
      </c>
      <c r="F976">
        <v>221</v>
      </c>
      <c r="G976" s="14" t="s">
        <v>158</v>
      </c>
      <c r="H976" s="14" t="s">
        <v>468</v>
      </c>
      <c r="I976" s="14" t="s">
        <v>237</v>
      </c>
    </row>
    <row r="977" spans="1:9">
      <c r="A977" s="14" t="s">
        <v>156</v>
      </c>
      <c r="B977" s="14" t="s">
        <v>164</v>
      </c>
      <c r="C977">
        <v>21957</v>
      </c>
      <c r="D977">
        <v>21957</v>
      </c>
      <c r="E977">
        <v>1</v>
      </c>
      <c r="F977">
        <v>207</v>
      </c>
      <c r="G977" s="14" t="s">
        <v>151</v>
      </c>
      <c r="H977" s="14" t="s">
        <v>525</v>
      </c>
      <c r="I977" s="14" t="s">
        <v>283</v>
      </c>
    </row>
    <row r="978" spans="1:9">
      <c r="A978" s="14" t="s">
        <v>156</v>
      </c>
      <c r="B978" s="14" t="s">
        <v>164</v>
      </c>
      <c r="C978">
        <v>21979</v>
      </c>
      <c r="D978">
        <v>21979</v>
      </c>
      <c r="E978">
        <v>1</v>
      </c>
      <c r="F978">
        <v>218</v>
      </c>
      <c r="G978" s="14" t="s">
        <v>158</v>
      </c>
      <c r="H978" s="14" t="s">
        <v>527</v>
      </c>
      <c r="I978" s="14" t="s">
        <v>283</v>
      </c>
    </row>
    <row r="979" spans="1:9">
      <c r="A979" s="14" t="s">
        <v>156</v>
      </c>
      <c r="B979" s="14" t="s">
        <v>150</v>
      </c>
      <c r="C979">
        <v>22244</v>
      </c>
      <c r="D979">
        <v>22244</v>
      </c>
      <c r="E979">
        <v>1</v>
      </c>
      <c r="F979">
        <v>222</v>
      </c>
      <c r="G979" s="14" t="s">
        <v>151</v>
      </c>
      <c r="H979" s="14" t="s">
        <v>537</v>
      </c>
      <c r="I979" s="14" t="s">
        <v>375</v>
      </c>
    </row>
    <row r="980" spans="1:9">
      <c r="A980" s="14" t="s">
        <v>156</v>
      </c>
      <c r="B980" s="14" t="s">
        <v>163</v>
      </c>
      <c r="C980">
        <v>23317</v>
      </c>
      <c r="D980">
        <v>23316</v>
      </c>
      <c r="E980">
        <v>0</v>
      </c>
      <c r="F980">
        <v>245</v>
      </c>
      <c r="G980" s="14" t="s">
        <v>168</v>
      </c>
      <c r="H980" s="14" t="s">
        <v>525</v>
      </c>
      <c r="I980" s="14" t="s">
        <v>284</v>
      </c>
    </row>
    <row r="981" spans="1:9">
      <c r="A981" s="14" t="s">
        <v>156</v>
      </c>
      <c r="B981" s="14" t="s">
        <v>150</v>
      </c>
      <c r="C981">
        <v>23394</v>
      </c>
      <c r="D981">
        <v>23394</v>
      </c>
      <c r="E981">
        <v>1</v>
      </c>
      <c r="F981">
        <v>252</v>
      </c>
      <c r="G981" s="14" t="s">
        <v>151</v>
      </c>
      <c r="H981" s="14" t="s">
        <v>470</v>
      </c>
      <c r="I981" s="14" t="s">
        <v>231</v>
      </c>
    </row>
    <row r="982" spans="1:9">
      <c r="A982" s="14" t="s">
        <v>156</v>
      </c>
      <c r="B982" s="14" t="s">
        <v>164</v>
      </c>
      <c r="C982">
        <v>23540</v>
      </c>
      <c r="D982">
        <v>23540</v>
      </c>
      <c r="E982">
        <v>1</v>
      </c>
      <c r="F982">
        <v>258</v>
      </c>
      <c r="G982" s="14" t="s">
        <v>158</v>
      </c>
      <c r="H982" s="14" t="s">
        <v>406</v>
      </c>
      <c r="I982" s="14" t="s">
        <v>238</v>
      </c>
    </row>
    <row r="983" spans="1:9">
      <c r="A983" s="14" t="s">
        <v>156</v>
      </c>
      <c r="B983" s="14" t="s">
        <v>154</v>
      </c>
      <c r="C983">
        <v>23569</v>
      </c>
      <c r="D983">
        <v>23569</v>
      </c>
      <c r="E983">
        <v>1</v>
      </c>
      <c r="F983">
        <v>249</v>
      </c>
      <c r="G983" s="14" t="s">
        <v>151</v>
      </c>
      <c r="H983" s="14" t="s">
        <v>479</v>
      </c>
      <c r="I983" s="14" t="s">
        <v>237</v>
      </c>
    </row>
    <row r="984" spans="1:9">
      <c r="A984" s="14" t="s">
        <v>156</v>
      </c>
      <c r="B984" s="14" t="s">
        <v>150</v>
      </c>
      <c r="C984">
        <v>23863</v>
      </c>
      <c r="D984">
        <v>23863</v>
      </c>
      <c r="E984">
        <v>1</v>
      </c>
      <c r="F984">
        <v>254</v>
      </c>
      <c r="G984" s="14" t="s">
        <v>158</v>
      </c>
      <c r="H984" s="14" t="s">
        <v>525</v>
      </c>
      <c r="I984" s="14" t="s">
        <v>284</v>
      </c>
    </row>
    <row r="985" spans="1:9">
      <c r="A985" s="14" t="s">
        <v>156</v>
      </c>
      <c r="C985">
        <v>25246</v>
      </c>
      <c r="D985">
        <v>25246</v>
      </c>
      <c r="E985">
        <v>1</v>
      </c>
      <c r="F985">
        <v>285</v>
      </c>
      <c r="G985" s="14" t="s">
        <v>166</v>
      </c>
      <c r="H985" s="14" t="s">
        <v>345</v>
      </c>
      <c r="I985" s="14" t="s">
        <v>261</v>
      </c>
    </row>
    <row r="986" spans="1:9">
      <c r="A986" s="14" t="s">
        <v>156</v>
      </c>
      <c r="B986" s="14" t="s">
        <v>154</v>
      </c>
      <c r="C986">
        <v>25246</v>
      </c>
      <c r="D986">
        <v>25245</v>
      </c>
      <c r="E986">
        <v>0</v>
      </c>
      <c r="F986">
        <v>285</v>
      </c>
      <c r="G986" s="14" t="s">
        <v>168</v>
      </c>
      <c r="H986" s="14" t="s">
        <v>497</v>
      </c>
      <c r="I986" s="14" t="s">
        <v>230</v>
      </c>
    </row>
    <row r="987" spans="1:9">
      <c r="A987" s="14" t="s">
        <v>156</v>
      </c>
      <c r="C987">
        <v>25289</v>
      </c>
      <c r="D987">
        <v>25289</v>
      </c>
      <c r="E987">
        <v>1</v>
      </c>
      <c r="F987">
        <v>305</v>
      </c>
      <c r="G987" s="14" t="s">
        <v>166</v>
      </c>
      <c r="H987" s="14" t="s">
        <v>495</v>
      </c>
      <c r="I987" s="14" t="s">
        <v>237</v>
      </c>
    </row>
    <row r="988" spans="1:9">
      <c r="A988" s="14" t="s">
        <v>156</v>
      </c>
      <c r="B988" s="14" t="s">
        <v>150</v>
      </c>
      <c r="C988">
        <v>25597</v>
      </c>
      <c r="D988">
        <v>25596</v>
      </c>
      <c r="E988">
        <v>0</v>
      </c>
      <c r="F988">
        <v>435</v>
      </c>
      <c r="G988" s="14" t="s">
        <v>168</v>
      </c>
      <c r="H988" s="14" t="s">
        <v>530</v>
      </c>
      <c r="I988" s="14" t="s">
        <v>245</v>
      </c>
    </row>
    <row r="989" spans="1:9">
      <c r="A989" s="14" t="s">
        <v>156</v>
      </c>
      <c r="B989" s="14" t="s">
        <v>154</v>
      </c>
      <c r="C989">
        <v>25625</v>
      </c>
      <c r="D989">
        <v>25625</v>
      </c>
      <c r="E989">
        <v>1</v>
      </c>
      <c r="F989">
        <v>450</v>
      </c>
      <c r="G989" s="14" t="s">
        <v>158</v>
      </c>
      <c r="H989" s="14" t="s">
        <v>320</v>
      </c>
      <c r="I989" s="14" t="s">
        <v>321</v>
      </c>
    </row>
    <row r="990" spans="1:9">
      <c r="A990" s="14" t="s">
        <v>156</v>
      </c>
      <c r="B990" s="14" t="s">
        <v>163</v>
      </c>
      <c r="C990">
        <v>25699</v>
      </c>
      <c r="D990">
        <v>25699</v>
      </c>
      <c r="E990">
        <v>1</v>
      </c>
      <c r="F990">
        <v>688</v>
      </c>
      <c r="G990" s="14" t="s">
        <v>158</v>
      </c>
      <c r="H990" s="14" t="s">
        <v>348</v>
      </c>
      <c r="I990" s="14" t="s">
        <v>349</v>
      </c>
    </row>
    <row r="991" spans="1:9">
      <c r="A991" s="14" t="s">
        <v>156</v>
      </c>
      <c r="B991" s="14" t="s">
        <v>154</v>
      </c>
      <c r="C991">
        <v>25775</v>
      </c>
      <c r="D991">
        <v>25775</v>
      </c>
      <c r="E991">
        <v>1</v>
      </c>
      <c r="F991">
        <v>853</v>
      </c>
      <c r="G991" s="14" t="s">
        <v>151</v>
      </c>
      <c r="H991" s="14" t="s">
        <v>548</v>
      </c>
      <c r="I991" s="14" t="s">
        <v>237</v>
      </c>
    </row>
    <row r="992" spans="1:9">
      <c r="A992" s="14" t="s">
        <v>156</v>
      </c>
      <c r="B992" s="14" t="s">
        <v>154</v>
      </c>
      <c r="C992">
        <v>25813</v>
      </c>
      <c r="D992">
        <v>25813</v>
      </c>
      <c r="E992">
        <v>1</v>
      </c>
      <c r="F992">
        <v>837</v>
      </c>
      <c r="G992" s="14" t="s">
        <v>151</v>
      </c>
      <c r="H992" s="14" t="s">
        <v>372</v>
      </c>
      <c r="I992" s="14" t="s">
        <v>373</v>
      </c>
    </row>
    <row r="993" spans="1:9">
      <c r="A993" s="14" t="s">
        <v>156</v>
      </c>
      <c r="B993" s="14" t="s">
        <v>163</v>
      </c>
      <c r="C993">
        <v>25863</v>
      </c>
      <c r="D993">
        <v>25863</v>
      </c>
      <c r="E993">
        <v>1</v>
      </c>
      <c r="F993">
        <v>544</v>
      </c>
      <c r="G993" s="14" t="s">
        <v>151</v>
      </c>
      <c r="H993" s="14" t="s">
        <v>291</v>
      </c>
      <c r="I993" s="14" t="s">
        <v>292</v>
      </c>
    </row>
    <row r="994" spans="1:9">
      <c r="A994" s="14" t="s">
        <v>156</v>
      </c>
      <c r="B994" s="14" t="s">
        <v>159</v>
      </c>
      <c r="C994">
        <v>25864</v>
      </c>
      <c r="D994">
        <v>25865</v>
      </c>
      <c r="E994">
        <v>2</v>
      </c>
      <c r="F994" t="s">
        <v>183</v>
      </c>
      <c r="G994" s="14" t="s">
        <v>171</v>
      </c>
      <c r="H994" s="14" t="s">
        <v>184</v>
      </c>
      <c r="I994" s="14" t="s">
        <v>185</v>
      </c>
    </row>
    <row r="995" spans="1:9">
      <c r="A995" s="14" t="s">
        <v>156</v>
      </c>
      <c r="B995" s="14" t="s">
        <v>163</v>
      </c>
      <c r="C995">
        <v>25867</v>
      </c>
      <c r="D995">
        <v>25867</v>
      </c>
      <c r="E995">
        <v>1</v>
      </c>
      <c r="F995">
        <v>519</v>
      </c>
      <c r="G995" s="14" t="s">
        <v>151</v>
      </c>
      <c r="H995" s="14" t="s">
        <v>452</v>
      </c>
      <c r="I995" s="14" t="s">
        <v>438</v>
      </c>
    </row>
    <row r="996" spans="1:9">
      <c r="A996" s="14" t="s">
        <v>156</v>
      </c>
      <c r="B996" s="14" t="s">
        <v>163</v>
      </c>
      <c r="C996">
        <v>26024</v>
      </c>
      <c r="D996">
        <v>26024</v>
      </c>
      <c r="E996">
        <v>1</v>
      </c>
      <c r="F996">
        <v>437</v>
      </c>
      <c r="G996" s="14" t="s">
        <v>158</v>
      </c>
      <c r="H996" s="14" t="s">
        <v>519</v>
      </c>
      <c r="I996" s="14" t="s">
        <v>231</v>
      </c>
    </row>
    <row r="997" spans="1:9">
      <c r="A997" s="14" t="s">
        <v>156</v>
      </c>
      <c r="C997">
        <v>26372</v>
      </c>
      <c r="D997">
        <v>26372</v>
      </c>
      <c r="E997">
        <v>1</v>
      </c>
      <c r="F997">
        <v>488</v>
      </c>
      <c r="G997" s="14" t="s">
        <v>166</v>
      </c>
      <c r="H997" s="14" t="s">
        <v>469</v>
      </c>
      <c r="I997" s="14" t="s">
        <v>238</v>
      </c>
    </row>
    <row r="998" spans="1:9">
      <c r="A998" s="14" t="s">
        <v>156</v>
      </c>
      <c r="B998" s="14" t="s">
        <v>154</v>
      </c>
      <c r="C998">
        <v>26372</v>
      </c>
      <c r="D998">
        <v>26371</v>
      </c>
      <c r="E998">
        <v>0</v>
      </c>
      <c r="F998">
        <v>488</v>
      </c>
      <c r="G998" s="14" t="s">
        <v>168</v>
      </c>
      <c r="H998" s="14" t="s">
        <v>537</v>
      </c>
      <c r="I998" s="14" t="s">
        <v>245</v>
      </c>
    </row>
    <row r="999" spans="1:9">
      <c r="A999" s="14" t="s">
        <v>156</v>
      </c>
      <c r="B999" s="14" t="s">
        <v>150</v>
      </c>
      <c r="C999">
        <v>26658</v>
      </c>
      <c r="D999">
        <v>26657</v>
      </c>
      <c r="E999">
        <v>0</v>
      </c>
      <c r="F999">
        <v>517</v>
      </c>
      <c r="G999" s="14" t="s">
        <v>168</v>
      </c>
      <c r="H999" s="14" t="s">
        <v>546</v>
      </c>
      <c r="I999" s="14" t="s">
        <v>338</v>
      </c>
    </row>
    <row r="1000" spans="1:9">
      <c r="A1000" s="14" t="s">
        <v>156</v>
      </c>
      <c r="B1000" s="14" t="s">
        <v>214</v>
      </c>
      <c r="C1000">
        <v>26663</v>
      </c>
      <c r="D1000">
        <v>26665</v>
      </c>
      <c r="E1000">
        <v>3</v>
      </c>
      <c r="F1000" t="s">
        <v>215</v>
      </c>
      <c r="G1000" s="14" t="s">
        <v>171</v>
      </c>
      <c r="H1000" s="14" t="s">
        <v>530</v>
      </c>
      <c r="I1000" s="14" t="s">
        <v>237</v>
      </c>
    </row>
    <row r="1001" spans="1:9">
      <c r="A1001" s="14" t="s">
        <v>156</v>
      </c>
      <c r="B1001" s="14" t="s">
        <v>154</v>
      </c>
      <c r="C1001">
        <v>27135</v>
      </c>
      <c r="D1001">
        <v>27135</v>
      </c>
      <c r="E1001">
        <v>1</v>
      </c>
      <c r="F1001">
        <v>388</v>
      </c>
      <c r="G1001" s="14" t="s">
        <v>151</v>
      </c>
      <c r="H1001" s="14" t="s">
        <v>530</v>
      </c>
      <c r="I1001" s="14" t="s">
        <v>243</v>
      </c>
    </row>
    <row r="1002" spans="1:9">
      <c r="A1002" s="14" t="s">
        <v>156</v>
      </c>
      <c r="B1002" s="14" t="s">
        <v>150</v>
      </c>
      <c r="C1002">
        <v>27395</v>
      </c>
      <c r="D1002">
        <v>27395</v>
      </c>
      <c r="E1002">
        <v>1</v>
      </c>
      <c r="F1002">
        <v>378</v>
      </c>
      <c r="G1002" s="14" t="s">
        <v>158</v>
      </c>
      <c r="H1002" s="14" t="s">
        <v>548</v>
      </c>
      <c r="I1002" s="14" t="s">
        <v>283</v>
      </c>
    </row>
    <row r="1003" spans="1:9">
      <c r="A1003" s="14" t="s">
        <v>156</v>
      </c>
      <c r="B1003" s="14" t="s">
        <v>150</v>
      </c>
      <c r="C1003">
        <v>27399</v>
      </c>
      <c r="D1003">
        <v>27399</v>
      </c>
      <c r="E1003">
        <v>1</v>
      </c>
      <c r="F1003">
        <v>382</v>
      </c>
      <c r="G1003" s="14" t="s">
        <v>158</v>
      </c>
      <c r="H1003" s="14" t="s">
        <v>525</v>
      </c>
      <c r="I1003" s="14" t="s">
        <v>245</v>
      </c>
    </row>
    <row r="1004" spans="1:9">
      <c r="A1004" s="14" t="s">
        <v>156</v>
      </c>
      <c r="B1004" s="14" t="s">
        <v>150</v>
      </c>
      <c r="C1004">
        <v>27409</v>
      </c>
      <c r="D1004">
        <v>27409</v>
      </c>
      <c r="E1004">
        <v>1</v>
      </c>
      <c r="F1004">
        <v>375</v>
      </c>
      <c r="G1004" s="14" t="s">
        <v>151</v>
      </c>
      <c r="H1004" s="14" t="s">
        <v>530</v>
      </c>
      <c r="I1004" s="14" t="s">
        <v>243</v>
      </c>
    </row>
    <row r="1005" spans="1:9">
      <c r="A1005" s="14" t="s">
        <v>156</v>
      </c>
      <c r="B1005" s="14" t="s">
        <v>150</v>
      </c>
      <c r="C1005">
        <v>27411</v>
      </c>
      <c r="D1005">
        <v>27411</v>
      </c>
      <c r="E1005">
        <v>1</v>
      </c>
      <c r="F1005">
        <v>371</v>
      </c>
      <c r="G1005" s="14" t="s">
        <v>151</v>
      </c>
      <c r="H1005" s="14" t="s">
        <v>535</v>
      </c>
      <c r="I1005" s="14" t="s">
        <v>338</v>
      </c>
    </row>
    <row r="1006" spans="1:9">
      <c r="A1006" s="14" t="s">
        <v>156</v>
      </c>
      <c r="B1006" s="14" t="s">
        <v>154</v>
      </c>
      <c r="C1006">
        <v>27448</v>
      </c>
      <c r="D1006">
        <v>27448</v>
      </c>
      <c r="E1006">
        <v>1</v>
      </c>
      <c r="F1006">
        <v>363</v>
      </c>
      <c r="G1006" s="14" t="s">
        <v>151</v>
      </c>
      <c r="H1006" s="14" t="s">
        <v>539</v>
      </c>
      <c r="I1006" s="14" t="s">
        <v>284</v>
      </c>
    </row>
    <row r="1007" spans="1:9">
      <c r="A1007" s="14" t="s">
        <v>156</v>
      </c>
      <c r="B1007" s="14" t="s">
        <v>150</v>
      </c>
      <c r="C1007">
        <v>27509</v>
      </c>
      <c r="D1007">
        <v>27509</v>
      </c>
      <c r="E1007">
        <v>1</v>
      </c>
      <c r="F1007">
        <v>363</v>
      </c>
      <c r="G1007" s="14" t="s">
        <v>151</v>
      </c>
      <c r="H1007" s="14" t="s">
        <v>535</v>
      </c>
      <c r="I1007" s="14" t="s">
        <v>338</v>
      </c>
    </row>
    <row r="1008" spans="1:9">
      <c r="A1008" s="14" t="s">
        <v>156</v>
      </c>
      <c r="B1008" s="14" t="s">
        <v>164</v>
      </c>
      <c r="C1008">
        <v>27583</v>
      </c>
      <c r="D1008">
        <v>27583</v>
      </c>
      <c r="E1008">
        <v>1</v>
      </c>
      <c r="F1008">
        <v>404</v>
      </c>
      <c r="G1008" s="14" t="s">
        <v>158</v>
      </c>
      <c r="H1008" s="14" t="s">
        <v>549</v>
      </c>
      <c r="I1008" s="14" t="s">
        <v>283</v>
      </c>
    </row>
    <row r="1009" spans="1:9">
      <c r="A1009" s="14" t="s">
        <v>156</v>
      </c>
      <c r="B1009" s="14" t="s">
        <v>164</v>
      </c>
      <c r="C1009">
        <v>27710</v>
      </c>
      <c r="D1009">
        <v>27710</v>
      </c>
      <c r="E1009">
        <v>1</v>
      </c>
      <c r="F1009">
        <v>316</v>
      </c>
      <c r="G1009" s="14" t="s">
        <v>151</v>
      </c>
      <c r="H1009" s="14" t="s">
        <v>535</v>
      </c>
      <c r="I1009" s="14" t="s">
        <v>284</v>
      </c>
    </row>
    <row r="1010" spans="1:9">
      <c r="A1010" s="14" t="s">
        <v>156</v>
      </c>
      <c r="B1010" s="14" t="s">
        <v>163</v>
      </c>
      <c r="C1010">
        <v>27749</v>
      </c>
      <c r="D1010">
        <v>27749</v>
      </c>
      <c r="E1010">
        <v>1</v>
      </c>
      <c r="F1010">
        <v>325</v>
      </c>
      <c r="G1010" s="14" t="s">
        <v>158</v>
      </c>
      <c r="H1010" s="14" t="s">
        <v>549</v>
      </c>
      <c r="I1010" s="14" t="s">
        <v>375</v>
      </c>
    </row>
    <row r="1011" spans="1:9">
      <c r="A1011" s="14" t="s">
        <v>156</v>
      </c>
      <c r="B1011" s="14" t="s">
        <v>163</v>
      </c>
      <c r="C1011">
        <v>27798</v>
      </c>
      <c r="D1011">
        <v>27798</v>
      </c>
      <c r="E1011">
        <v>1</v>
      </c>
      <c r="F1011">
        <v>333</v>
      </c>
      <c r="G1011" s="14" t="s">
        <v>158</v>
      </c>
      <c r="H1011" s="14" t="s">
        <v>544</v>
      </c>
      <c r="I1011" s="14" t="s">
        <v>283</v>
      </c>
    </row>
    <row r="1012" spans="1:9">
      <c r="A1012" s="14" t="s">
        <v>156</v>
      </c>
      <c r="B1012" s="14" t="s">
        <v>154</v>
      </c>
      <c r="C1012">
        <v>27931</v>
      </c>
      <c r="D1012">
        <v>27931</v>
      </c>
      <c r="E1012">
        <v>1</v>
      </c>
      <c r="F1012">
        <v>317</v>
      </c>
      <c r="G1012" s="14" t="s">
        <v>151</v>
      </c>
      <c r="H1012" s="14" t="s">
        <v>529</v>
      </c>
      <c r="I1012" s="14" t="s">
        <v>338</v>
      </c>
    </row>
    <row r="1013" spans="1:9">
      <c r="A1013" s="14" t="s">
        <v>156</v>
      </c>
      <c r="B1013" s="14" t="s">
        <v>154</v>
      </c>
      <c r="C1013">
        <v>28147</v>
      </c>
      <c r="D1013">
        <v>28147</v>
      </c>
      <c r="E1013">
        <v>1</v>
      </c>
      <c r="F1013">
        <v>275</v>
      </c>
      <c r="G1013" s="14" t="s">
        <v>158</v>
      </c>
      <c r="H1013" s="14" t="s">
        <v>529</v>
      </c>
      <c r="I1013" s="14" t="s">
        <v>284</v>
      </c>
    </row>
    <row r="1014" spans="1:9">
      <c r="A1014" s="14" t="s">
        <v>156</v>
      </c>
      <c r="C1014">
        <v>28313</v>
      </c>
      <c r="D1014">
        <v>28313</v>
      </c>
      <c r="E1014">
        <v>1</v>
      </c>
      <c r="F1014">
        <v>275</v>
      </c>
      <c r="G1014" s="14" t="s">
        <v>166</v>
      </c>
      <c r="H1014" s="14" t="s">
        <v>357</v>
      </c>
      <c r="I1014" s="14" t="s">
        <v>276</v>
      </c>
    </row>
    <row r="1015" spans="1:9">
      <c r="A1015" s="14" t="s">
        <v>156</v>
      </c>
      <c r="B1015" s="14" t="s">
        <v>154</v>
      </c>
      <c r="C1015">
        <v>28313</v>
      </c>
      <c r="D1015">
        <v>28312</v>
      </c>
      <c r="E1015">
        <v>0</v>
      </c>
      <c r="F1015">
        <v>274</v>
      </c>
      <c r="G1015" s="14" t="s">
        <v>168</v>
      </c>
      <c r="H1015" s="14" t="s">
        <v>397</v>
      </c>
      <c r="I1015" s="14" t="s">
        <v>227</v>
      </c>
    </row>
    <row r="1016" spans="1:9">
      <c r="A1016" s="14" t="s">
        <v>156</v>
      </c>
      <c r="B1016" s="14" t="s">
        <v>150</v>
      </c>
      <c r="C1016">
        <v>28320</v>
      </c>
      <c r="D1016">
        <v>28320</v>
      </c>
      <c r="E1016">
        <v>1</v>
      </c>
      <c r="F1016">
        <v>259</v>
      </c>
      <c r="G1016" s="14" t="s">
        <v>151</v>
      </c>
      <c r="H1016" s="14" t="s">
        <v>519</v>
      </c>
      <c r="I1016" s="14" t="s">
        <v>338</v>
      </c>
    </row>
    <row r="1017" spans="1:9">
      <c r="A1017" s="14" t="s">
        <v>156</v>
      </c>
      <c r="B1017" s="14" t="s">
        <v>154</v>
      </c>
      <c r="C1017">
        <v>28342</v>
      </c>
      <c r="D1017">
        <v>28342</v>
      </c>
      <c r="E1017">
        <v>1</v>
      </c>
      <c r="F1017">
        <v>257</v>
      </c>
      <c r="G1017" s="14" t="s">
        <v>151</v>
      </c>
      <c r="H1017" s="14" t="s">
        <v>402</v>
      </c>
      <c r="I1017" s="14" t="s">
        <v>289</v>
      </c>
    </row>
    <row r="1018" spans="1:9">
      <c r="A1018" s="14" t="s">
        <v>156</v>
      </c>
      <c r="B1018" s="14" t="s">
        <v>154</v>
      </c>
      <c r="C1018">
        <v>28400</v>
      </c>
      <c r="D1018">
        <v>28400</v>
      </c>
      <c r="E1018">
        <v>1</v>
      </c>
      <c r="F1018">
        <v>300</v>
      </c>
      <c r="G1018" s="14" t="s">
        <v>151</v>
      </c>
      <c r="H1018" s="14" t="s">
        <v>519</v>
      </c>
      <c r="I1018" s="14" t="s">
        <v>243</v>
      </c>
    </row>
    <row r="1019" spans="1:9">
      <c r="A1019" s="14" t="s">
        <v>156</v>
      </c>
      <c r="B1019" s="14" t="s">
        <v>154</v>
      </c>
      <c r="C1019">
        <v>28440</v>
      </c>
      <c r="D1019">
        <v>28440</v>
      </c>
      <c r="E1019">
        <v>1</v>
      </c>
      <c r="F1019">
        <v>298</v>
      </c>
      <c r="G1019" s="14" t="s">
        <v>158</v>
      </c>
      <c r="H1019" s="14" t="s">
        <v>512</v>
      </c>
      <c r="I1019" s="14" t="s">
        <v>245</v>
      </c>
    </row>
    <row r="1020" spans="1:9">
      <c r="A1020" s="14" t="s">
        <v>156</v>
      </c>
      <c r="B1020" s="14" t="s">
        <v>163</v>
      </c>
      <c r="C1020">
        <v>28491</v>
      </c>
      <c r="D1020">
        <v>28491</v>
      </c>
      <c r="E1020">
        <v>1</v>
      </c>
      <c r="F1020">
        <v>307</v>
      </c>
      <c r="G1020" s="14" t="s">
        <v>158</v>
      </c>
      <c r="H1020" s="14" t="s">
        <v>540</v>
      </c>
      <c r="I1020" s="14" t="s">
        <v>283</v>
      </c>
    </row>
    <row r="1021" spans="1:9">
      <c r="A1021" s="14" t="s">
        <v>156</v>
      </c>
      <c r="B1021" s="14" t="s">
        <v>150</v>
      </c>
      <c r="C1021">
        <v>28495</v>
      </c>
      <c r="D1021">
        <v>28495</v>
      </c>
      <c r="E1021">
        <v>1</v>
      </c>
      <c r="F1021">
        <v>307</v>
      </c>
      <c r="G1021" s="14" t="s">
        <v>158</v>
      </c>
      <c r="H1021" s="14" t="s">
        <v>540</v>
      </c>
      <c r="I1021" s="14" t="s">
        <v>283</v>
      </c>
    </row>
    <row r="1022" spans="1:9">
      <c r="A1022" s="14" t="s">
        <v>156</v>
      </c>
      <c r="B1022" s="14" t="s">
        <v>164</v>
      </c>
      <c r="C1022">
        <v>28564</v>
      </c>
      <c r="D1022">
        <v>28564</v>
      </c>
      <c r="E1022">
        <v>1</v>
      </c>
      <c r="F1022">
        <v>270</v>
      </c>
      <c r="G1022" s="14" t="s">
        <v>158</v>
      </c>
      <c r="H1022" s="14" t="s">
        <v>535</v>
      </c>
      <c r="I1022" s="14" t="s">
        <v>283</v>
      </c>
    </row>
    <row r="1023" spans="1:9">
      <c r="A1023" s="14" t="s">
        <v>156</v>
      </c>
      <c r="B1023" s="14" t="s">
        <v>154</v>
      </c>
      <c r="C1023">
        <v>28801</v>
      </c>
      <c r="D1023">
        <v>28801</v>
      </c>
      <c r="E1023">
        <v>1</v>
      </c>
      <c r="F1023">
        <v>307</v>
      </c>
      <c r="G1023" s="14" t="s">
        <v>151</v>
      </c>
      <c r="H1023" s="14" t="s">
        <v>515</v>
      </c>
      <c r="I1023" s="14" t="s">
        <v>245</v>
      </c>
    </row>
    <row r="1024" spans="1:9">
      <c r="A1024" s="14" t="s">
        <v>156</v>
      </c>
      <c r="B1024" s="14" t="s">
        <v>154</v>
      </c>
      <c r="C1024">
        <v>28835</v>
      </c>
      <c r="D1024">
        <v>28835</v>
      </c>
      <c r="E1024">
        <v>1</v>
      </c>
      <c r="F1024">
        <v>301</v>
      </c>
      <c r="G1024" s="14" t="s">
        <v>151</v>
      </c>
      <c r="H1024" s="14" t="s">
        <v>527</v>
      </c>
      <c r="I1024" s="14" t="s">
        <v>338</v>
      </c>
    </row>
    <row r="1025" spans="1:9">
      <c r="A1025" s="14" t="s">
        <v>156</v>
      </c>
      <c r="B1025" s="14" t="s">
        <v>150</v>
      </c>
      <c r="C1025">
        <v>28872</v>
      </c>
      <c r="D1025">
        <v>28872</v>
      </c>
      <c r="E1025">
        <v>1</v>
      </c>
      <c r="F1025">
        <v>297</v>
      </c>
      <c r="G1025" s="14" t="s">
        <v>158</v>
      </c>
      <c r="H1025" s="14" t="s">
        <v>534</v>
      </c>
      <c r="I1025" s="14" t="s">
        <v>284</v>
      </c>
    </row>
    <row r="1026" spans="1:9">
      <c r="A1026" s="14" t="s">
        <v>156</v>
      </c>
      <c r="B1026" s="14" t="s">
        <v>150</v>
      </c>
      <c r="C1026">
        <v>28885</v>
      </c>
      <c r="D1026">
        <v>28885</v>
      </c>
      <c r="E1026">
        <v>1</v>
      </c>
      <c r="F1026">
        <v>288</v>
      </c>
      <c r="G1026" s="14" t="s">
        <v>158</v>
      </c>
      <c r="H1026" s="14" t="s">
        <v>497</v>
      </c>
      <c r="I1026" s="14" t="s">
        <v>230</v>
      </c>
    </row>
    <row r="1027" spans="1:9">
      <c r="A1027" s="14" t="s">
        <v>156</v>
      </c>
      <c r="B1027" s="14" t="s">
        <v>164</v>
      </c>
      <c r="C1027">
        <v>28959</v>
      </c>
      <c r="D1027">
        <v>28959</v>
      </c>
      <c r="E1027">
        <v>1</v>
      </c>
      <c r="F1027">
        <v>271</v>
      </c>
      <c r="G1027" s="14" t="s">
        <v>158</v>
      </c>
      <c r="H1027" s="14" t="s">
        <v>522</v>
      </c>
      <c r="I1027" s="14" t="s">
        <v>338</v>
      </c>
    </row>
    <row r="1028" spans="1:9">
      <c r="A1028" s="14" t="s">
        <v>156</v>
      </c>
      <c r="B1028" s="14" t="s">
        <v>150</v>
      </c>
      <c r="C1028">
        <v>28961</v>
      </c>
      <c r="D1028">
        <v>28961</v>
      </c>
      <c r="E1028">
        <v>1</v>
      </c>
      <c r="F1028">
        <v>277</v>
      </c>
      <c r="G1028" s="14" t="s">
        <v>151</v>
      </c>
      <c r="H1028" s="14" t="s">
        <v>529</v>
      </c>
      <c r="I1028" s="14" t="s">
        <v>284</v>
      </c>
    </row>
    <row r="1029" spans="1:9">
      <c r="A1029" s="14" t="s">
        <v>156</v>
      </c>
      <c r="B1029" s="14" t="s">
        <v>154</v>
      </c>
      <c r="C1029">
        <v>29030</v>
      </c>
      <c r="D1029">
        <v>29030</v>
      </c>
      <c r="E1029">
        <v>1</v>
      </c>
      <c r="F1029">
        <v>254</v>
      </c>
      <c r="G1029" s="14" t="s">
        <v>158</v>
      </c>
      <c r="H1029" s="14" t="s">
        <v>540</v>
      </c>
      <c r="I1029" s="14" t="s">
        <v>375</v>
      </c>
    </row>
    <row r="1030" spans="1:9">
      <c r="A1030" s="14" t="s">
        <v>156</v>
      </c>
      <c r="B1030" s="14" t="s">
        <v>154</v>
      </c>
      <c r="C1030">
        <v>29116</v>
      </c>
      <c r="D1030">
        <v>29116</v>
      </c>
      <c r="E1030">
        <v>1</v>
      </c>
      <c r="F1030">
        <v>238</v>
      </c>
      <c r="G1030" s="14" t="s">
        <v>158</v>
      </c>
      <c r="H1030" s="14" t="s">
        <v>530</v>
      </c>
      <c r="I1030" s="14" t="s">
        <v>283</v>
      </c>
    </row>
    <row r="1031" spans="1:9">
      <c r="A1031" s="14" t="s">
        <v>156</v>
      </c>
      <c r="B1031" s="14" t="s">
        <v>154</v>
      </c>
      <c r="C1031">
        <v>29347</v>
      </c>
      <c r="D1031">
        <v>29347</v>
      </c>
      <c r="E1031">
        <v>1</v>
      </c>
      <c r="F1031">
        <v>263</v>
      </c>
      <c r="G1031" s="14" t="s">
        <v>158</v>
      </c>
      <c r="H1031" s="14" t="s">
        <v>499</v>
      </c>
      <c r="I1031" s="14" t="s">
        <v>245</v>
      </c>
    </row>
    <row r="1032" spans="1:9">
      <c r="A1032" s="14" t="s">
        <v>156</v>
      </c>
      <c r="B1032" s="14" t="s">
        <v>163</v>
      </c>
      <c r="C1032">
        <v>29455</v>
      </c>
      <c r="D1032">
        <v>29455</v>
      </c>
      <c r="E1032">
        <v>1</v>
      </c>
      <c r="F1032">
        <v>264</v>
      </c>
      <c r="G1032" s="14" t="s">
        <v>151</v>
      </c>
      <c r="H1032" s="14" t="s">
        <v>512</v>
      </c>
      <c r="I1032" s="14" t="s">
        <v>243</v>
      </c>
    </row>
    <row r="1033" spans="1:9">
      <c r="A1033" s="14" t="s">
        <v>156</v>
      </c>
      <c r="B1033" s="14" t="s">
        <v>150</v>
      </c>
      <c r="C1033">
        <v>29527</v>
      </c>
      <c r="D1033">
        <v>29527</v>
      </c>
      <c r="E1033">
        <v>1</v>
      </c>
      <c r="F1033">
        <v>263</v>
      </c>
      <c r="G1033" s="14" t="s">
        <v>158</v>
      </c>
      <c r="H1033" s="14" t="s">
        <v>519</v>
      </c>
      <c r="I1033" s="14" t="s">
        <v>338</v>
      </c>
    </row>
    <row r="1034" spans="1:9">
      <c r="A1034" s="14" t="s">
        <v>156</v>
      </c>
      <c r="B1034" s="14" t="s">
        <v>154</v>
      </c>
      <c r="C1034">
        <v>29655</v>
      </c>
      <c r="D1034">
        <v>29655</v>
      </c>
      <c r="E1034">
        <v>1</v>
      </c>
      <c r="F1034">
        <v>258</v>
      </c>
      <c r="G1034" s="14" t="s">
        <v>151</v>
      </c>
      <c r="H1034" s="14" t="s">
        <v>508</v>
      </c>
      <c r="I1034" s="14" t="s">
        <v>243</v>
      </c>
    </row>
    <row r="1035" spans="1:9">
      <c r="A1035" s="14" t="s">
        <v>156</v>
      </c>
      <c r="B1035" s="14" t="s">
        <v>154</v>
      </c>
      <c r="C1035">
        <v>30000</v>
      </c>
      <c r="D1035">
        <v>30000</v>
      </c>
      <c r="E1035">
        <v>1</v>
      </c>
      <c r="F1035">
        <v>211</v>
      </c>
      <c r="G1035" s="14" t="s">
        <v>151</v>
      </c>
      <c r="H1035" s="14" t="s">
        <v>525</v>
      </c>
      <c r="I1035" s="14" t="s">
        <v>283</v>
      </c>
    </row>
    <row r="1036" spans="1:9">
      <c r="A1036" s="14" t="s">
        <v>156</v>
      </c>
      <c r="C1036">
        <v>30120</v>
      </c>
      <c r="D1036">
        <v>30120</v>
      </c>
      <c r="E1036">
        <v>1</v>
      </c>
      <c r="F1036">
        <v>233</v>
      </c>
      <c r="G1036" s="14" t="s">
        <v>166</v>
      </c>
      <c r="H1036" s="14" t="s">
        <v>530</v>
      </c>
      <c r="I1036" s="14" t="s">
        <v>283</v>
      </c>
    </row>
    <row r="1037" spans="1:9">
      <c r="A1037" s="14" t="s">
        <v>156</v>
      </c>
      <c r="B1037" s="14" t="s">
        <v>150</v>
      </c>
      <c r="C1037">
        <v>30120</v>
      </c>
      <c r="D1037">
        <v>30119</v>
      </c>
      <c r="E1037">
        <v>0</v>
      </c>
      <c r="F1037">
        <v>231</v>
      </c>
      <c r="G1037" s="14" t="s">
        <v>168</v>
      </c>
      <c r="H1037" s="14" t="s">
        <v>539</v>
      </c>
      <c r="I1037" s="14" t="s">
        <v>375</v>
      </c>
    </row>
    <row r="1038" spans="1:9">
      <c r="A1038" s="14" t="s">
        <v>156</v>
      </c>
      <c r="B1038" s="14" t="s">
        <v>164</v>
      </c>
      <c r="C1038">
        <v>30824</v>
      </c>
      <c r="D1038">
        <v>30824</v>
      </c>
      <c r="E1038">
        <v>1</v>
      </c>
      <c r="F1038">
        <v>220</v>
      </c>
      <c r="G1038" s="14" t="s">
        <v>158</v>
      </c>
      <c r="H1038" s="14" t="s">
        <v>484</v>
      </c>
      <c r="I1038" s="14" t="s">
        <v>245</v>
      </c>
    </row>
    <row r="1039" spans="1:9">
      <c r="A1039" s="14" t="s">
        <v>156</v>
      </c>
      <c r="C1039">
        <v>31201</v>
      </c>
      <c r="D1039">
        <v>31201</v>
      </c>
      <c r="E1039">
        <v>1</v>
      </c>
      <c r="F1039">
        <v>247</v>
      </c>
      <c r="G1039" s="14" t="s">
        <v>166</v>
      </c>
      <c r="H1039" s="14" t="s">
        <v>469</v>
      </c>
      <c r="I1039" s="14" t="s">
        <v>231</v>
      </c>
    </row>
    <row r="1040" spans="1:9">
      <c r="A1040" s="14" t="s">
        <v>156</v>
      </c>
      <c r="B1040" s="14" t="s">
        <v>164</v>
      </c>
      <c r="C1040">
        <v>32326</v>
      </c>
      <c r="D1040">
        <v>32326</v>
      </c>
      <c r="E1040">
        <v>1</v>
      </c>
      <c r="F1040">
        <v>255</v>
      </c>
      <c r="G1040" s="14" t="s">
        <v>158</v>
      </c>
      <c r="H1040" s="14" t="s">
        <v>534</v>
      </c>
      <c r="I1040" s="14" t="s">
        <v>283</v>
      </c>
    </row>
    <row r="1041" spans="1:9">
      <c r="A1041" s="14" t="s">
        <v>156</v>
      </c>
      <c r="B1041" s="14" t="s">
        <v>150</v>
      </c>
      <c r="C1041">
        <v>32861</v>
      </c>
      <c r="D1041">
        <v>32861</v>
      </c>
      <c r="E1041">
        <v>1</v>
      </c>
      <c r="F1041">
        <v>290</v>
      </c>
      <c r="G1041" s="14" t="s">
        <v>158</v>
      </c>
      <c r="H1041" s="14" t="s">
        <v>539</v>
      </c>
      <c r="I1041" s="14" t="s">
        <v>283</v>
      </c>
    </row>
    <row r="1042" spans="1:9">
      <c r="A1042" s="14" t="s">
        <v>156</v>
      </c>
      <c r="B1042" s="14" t="s">
        <v>163</v>
      </c>
      <c r="C1042">
        <v>32903</v>
      </c>
      <c r="D1042">
        <v>32903</v>
      </c>
      <c r="E1042">
        <v>1</v>
      </c>
      <c r="F1042">
        <v>290</v>
      </c>
      <c r="G1042" s="14" t="s">
        <v>151</v>
      </c>
      <c r="H1042" s="14" t="s">
        <v>546</v>
      </c>
      <c r="I1042" s="14" t="s">
        <v>375</v>
      </c>
    </row>
    <row r="1043" spans="1:9">
      <c r="A1043" s="14" t="s">
        <v>156</v>
      </c>
      <c r="B1043" s="14" t="s">
        <v>163</v>
      </c>
      <c r="C1043">
        <v>33047</v>
      </c>
      <c r="D1043">
        <v>33047</v>
      </c>
      <c r="E1043">
        <v>1</v>
      </c>
      <c r="F1043">
        <v>318</v>
      </c>
      <c r="G1043" s="14" t="s">
        <v>158</v>
      </c>
      <c r="H1043" s="14" t="s">
        <v>529</v>
      </c>
      <c r="I1043" s="14" t="s">
        <v>338</v>
      </c>
    </row>
    <row r="1044" spans="1:9">
      <c r="A1044" s="14" t="s">
        <v>156</v>
      </c>
      <c r="B1044" s="14" t="s">
        <v>150</v>
      </c>
      <c r="C1044">
        <v>33053</v>
      </c>
      <c r="D1044">
        <v>33053</v>
      </c>
      <c r="E1044">
        <v>1</v>
      </c>
      <c r="F1044">
        <v>320</v>
      </c>
      <c r="G1044" s="14" t="s">
        <v>151</v>
      </c>
      <c r="H1044" s="14" t="s">
        <v>540</v>
      </c>
      <c r="I1044" s="14" t="s">
        <v>283</v>
      </c>
    </row>
    <row r="1045" spans="1:9">
      <c r="A1045" s="14" t="s">
        <v>156</v>
      </c>
      <c r="B1045" s="14" t="s">
        <v>154</v>
      </c>
      <c r="C1045">
        <v>33355</v>
      </c>
      <c r="D1045">
        <v>33355</v>
      </c>
      <c r="E1045">
        <v>1</v>
      </c>
      <c r="F1045">
        <v>287</v>
      </c>
      <c r="G1045" s="14" t="s">
        <v>158</v>
      </c>
      <c r="H1045" s="14" t="s">
        <v>546</v>
      </c>
      <c r="I1045" s="14" t="s">
        <v>375</v>
      </c>
    </row>
    <row r="1046" spans="1:9">
      <c r="A1046" s="14" t="s">
        <v>156</v>
      </c>
      <c r="B1046" s="14" t="s">
        <v>163</v>
      </c>
      <c r="C1046">
        <v>33430</v>
      </c>
      <c r="D1046">
        <v>33430</v>
      </c>
      <c r="E1046">
        <v>1</v>
      </c>
      <c r="F1046">
        <v>314</v>
      </c>
      <c r="G1046" s="14" t="s">
        <v>151</v>
      </c>
      <c r="H1046" s="14" t="s">
        <v>440</v>
      </c>
      <c r="I1046" s="14" t="s">
        <v>236</v>
      </c>
    </row>
    <row r="1047" spans="1:9">
      <c r="A1047" s="14" t="s">
        <v>156</v>
      </c>
      <c r="B1047" s="14" t="s">
        <v>163</v>
      </c>
      <c r="C1047">
        <v>34073</v>
      </c>
      <c r="D1047">
        <v>34073</v>
      </c>
      <c r="E1047">
        <v>1</v>
      </c>
      <c r="F1047">
        <v>271</v>
      </c>
      <c r="G1047" s="14" t="s">
        <v>151</v>
      </c>
      <c r="H1047" s="14" t="s">
        <v>461</v>
      </c>
      <c r="I1047" s="14" t="s">
        <v>225</v>
      </c>
    </row>
    <row r="1048" spans="1:9">
      <c r="A1048" s="14" t="s">
        <v>156</v>
      </c>
      <c r="B1048" s="14" t="s">
        <v>163</v>
      </c>
      <c r="C1048">
        <v>34132</v>
      </c>
      <c r="D1048">
        <v>34132</v>
      </c>
      <c r="E1048">
        <v>1</v>
      </c>
      <c r="F1048">
        <v>255</v>
      </c>
      <c r="G1048" s="14" t="s">
        <v>151</v>
      </c>
      <c r="H1048" s="14" t="s">
        <v>525</v>
      </c>
      <c r="I1048" s="14" t="s">
        <v>284</v>
      </c>
    </row>
    <row r="1049" spans="1:9">
      <c r="A1049" s="14" t="s">
        <v>156</v>
      </c>
      <c r="B1049" s="14" t="s">
        <v>154</v>
      </c>
      <c r="C1049">
        <v>34503</v>
      </c>
      <c r="D1049">
        <v>34503</v>
      </c>
      <c r="E1049">
        <v>1</v>
      </c>
      <c r="F1049">
        <v>265</v>
      </c>
      <c r="G1049" s="14" t="s">
        <v>158</v>
      </c>
      <c r="H1049" s="14" t="s">
        <v>544</v>
      </c>
      <c r="I1049" s="14" t="s">
        <v>375</v>
      </c>
    </row>
    <row r="1050" spans="1:9">
      <c r="A1050" s="14" t="s">
        <v>156</v>
      </c>
      <c r="B1050" s="14" t="s">
        <v>163</v>
      </c>
      <c r="C1050">
        <v>34663</v>
      </c>
      <c r="D1050">
        <v>34663</v>
      </c>
      <c r="E1050">
        <v>1</v>
      </c>
      <c r="F1050">
        <v>263</v>
      </c>
      <c r="G1050" s="14" t="s">
        <v>158</v>
      </c>
      <c r="H1050" s="14" t="s">
        <v>512</v>
      </c>
      <c r="I1050" s="14" t="s">
        <v>243</v>
      </c>
    </row>
    <row r="1051" spans="1:9">
      <c r="A1051" s="14" t="s">
        <v>156</v>
      </c>
      <c r="B1051" s="14" t="s">
        <v>154</v>
      </c>
      <c r="C1051">
        <v>35003</v>
      </c>
      <c r="D1051">
        <v>35002</v>
      </c>
      <c r="E1051">
        <v>0</v>
      </c>
      <c r="F1051">
        <v>203</v>
      </c>
      <c r="G1051" s="14" t="s">
        <v>168</v>
      </c>
      <c r="H1051" s="14" t="s">
        <v>479</v>
      </c>
      <c r="I1051" s="14" t="s">
        <v>245</v>
      </c>
    </row>
    <row r="1052" spans="1:9">
      <c r="A1052" s="14" t="s">
        <v>156</v>
      </c>
      <c r="B1052" s="14" t="s">
        <v>163</v>
      </c>
      <c r="C1052">
        <v>35378</v>
      </c>
      <c r="D1052">
        <v>35378</v>
      </c>
      <c r="E1052">
        <v>1</v>
      </c>
      <c r="F1052">
        <v>261</v>
      </c>
      <c r="G1052" s="14" t="s">
        <v>151</v>
      </c>
      <c r="H1052" s="14" t="s">
        <v>535</v>
      </c>
      <c r="I1052" s="14" t="s">
        <v>283</v>
      </c>
    </row>
    <row r="1053" spans="1:9">
      <c r="A1053" s="14" t="s">
        <v>156</v>
      </c>
      <c r="B1053" s="14" t="s">
        <v>164</v>
      </c>
      <c r="C1053">
        <v>35404</v>
      </c>
      <c r="D1053">
        <v>35404</v>
      </c>
      <c r="E1053">
        <v>1</v>
      </c>
      <c r="F1053">
        <v>255</v>
      </c>
      <c r="G1053" s="14" t="s">
        <v>151</v>
      </c>
      <c r="H1053" s="14" t="s">
        <v>435</v>
      </c>
      <c r="I1053" s="14" t="s">
        <v>240</v>
      </c>
    </row>
    <row r="1054" spans="1:9">
      <c r="A1054" s="14" t="s">
        <v>156</v>
      </c>
      <c r="B1054" s="14" t="s">
        <v>150</v>
      </c>
      <c r="C1054">
        <v>35471</v>
      </c>
      <c r="D1054">
        <v>35471</v>
      </c>
      <c r="E1054">
        <v>1</v>
      </c>
      <c r="F1054">
        <v>240</v>
      </c>
      <c r="G1054" s="14" t="s">
        <v>158</v>
      </c>
      <c r="H1054" s="14" t="s">
        <v>482</v>
      </c>
      <c r="I1054" s="14" t="s">
        <v>230</v>
      </c>
    </row>
    <row r="1055" spans="1:9">
      <c r="A1055" s="14" t="s">
        <v>156</v>
      </c>
      <c r="B1055" s="14" t="s">
        <v>154</v>
      </c>
      <c r="C1055">
        <v>35503</v>
      </c>
      <c r="D1055">
        <v>35503</v>
      </c>
      <c r="E1055">
        <v>1</v>
      </c>
      <c r="F1055">
        <v>231</v>
      </c>
      <c r="G1055" s="14" t="s">
        <v>158</v>
      </c>
      <c r="H1055" s="14" t="s">
        <v>512</v>
      </c>
      <c r="I1055" s="14" t="s">
        <v>338</v>
      </c>
    </row>
    <row r="1056" spans="1:9">
      <c r="A1056" s="14" t="s">
        <v>156</v>
      </c>
      <c r="B1056" s="14" t="s">
        <v>163</v>
      </c>
      <c r="C1056">
        <v>35857</v>
      </c>
      <c r="D1056">
        <v>35857</v>
      </c>
      <c r="E1056">
        <v>1</v>
      </c>
      <c r="F1056">
        <v>242</v>
      </c>
      <c r="G1056" s="14" t="s">
        <v>158</v>
      </c>
      <c r="H1056" s="14" t="s">
        <v>523</v>
      </c>
      <c r="I1056" s="14" t="s">
        <v>284</v>
      </c>
    </row>
    <row r="1057" spans="1:9">
      <c r="A1057" s="14" t="s">
        <v>156</v>
      </c>
      <c r="B1057" s="14" t="s">
        <v>150</v>
      </c>
      <c r="C1057">
        <v>35863</v>
      </c>
      <c r="D1057">
        <v>35862</v>
      </c>
      <c r="E1057">
        <v>0</v>
      </c>
      <c r="F1057">
        <v>239</v>
      </c>
      <c r="G1057" s="14" t="s">
        <v>168</v>
      </c>
      <c r="H1057" s="14" t="s">
        <v>468</v>
      </c>
      <c r="I1057" s="14" t="s">
        <v>231</v>
      </c>
    </row>
    <row r="1058" spans="1:9">
      <c r="A1058" s="14" t="s">
        <v>156</v>
      </c>
      <c r="B1058" s="14" t="s">
        <v>150</v>
      </c>
      <c r="C1058">
        <v>36075</v>
      </c>
      <c r="D1058">
        <v>36075</v>
      </c>
      <c r="E1058">
        <v>1</v>
      </c>
      <c r="F1058">
        <v>251</v>
      </c>
      <c r="G1058" s="14" t="s">
        <v>158</v>
      </c>
      <c r="H1058" s="14" t="s">
        <v>503</v>
      </c>
      <c r="I1058" s="14" t="s">
        <v>243</v>
      </c>
    </row>
    <row r="1059" spans="1:9">
      <c r="A1059" s="14" t="s">
        <v>156</v>
      </c>
      <c r="B1059" s="14" t="s">
        <v>150</v>
      </c>
      <c r="C1059">
        <v>36099</v>
      </c>
      <c r="D1059">
        <v>36099</v>
      </c>
      <c r="E1059">
        <v>1</v>
      </c>
      <c r="F1059">
        <v>235</v>
      </c>
      <c r="G1059" s="14" t="s">
        <v>151</v>
      </c>
      <c r="H1059" s="14" t="s">
        <v>522</v>
      </c>
      <c r="I1059" s="14" t="s">
        <v>284</v>
      </c>
    </row>
    <row r="1060" spans="1:9">
      <c r="A1060" s="14" t="s">
        <v>156</v>
      </c>
      <c r="B1060" s="14" t="s">
        <v>163</v>
      </c>
      <c r="C1060">
        <v>36111</v>
      </c>
      <c r="D1060">
        <v>36111</v>
      </c>
      <c r="E1060">
        <v>1</v>
      </c>
      <c r="F1060">
        <v>239</v>
      </c>
      <c r="G1060" s="14" t="s">
        <v>151</v>
      </c>
      <c r="H1060" s="14" t="s">
        <v>523</v>
      </c>
      <c r="I1060" s="14" t="s">
        <v>284</v>
      </c>
    </row>
    <row r="1061" spans="1:9">
      <c r="A1061" s="14" t="s">
        <v>156</v>
      </c>
      <c r="B1061" s="14" t="s">
        <v>164</v>
      </c>
      <c r="C1061">
        <v>36166</v>
      </c>
      <c r="D1061">
        <v>36166</v>
      </c>
      <c r="E1061">
        <v>1</v>
      </c>
      <c r="F1061">
        <v>258</v>
      </c>
      <c r="G1061" s="14" t="s">
        <v>151</v>
      </c>
      <c r="H1061" s="14" t="s">
        <v>481</v>
      </c>
      <c r="I1061" s="14" t="s">
        <v>237</v>
      </c>
    </row>
    <row r="1062" spans="1:9">
      <c r="A1062" s="14" t="s">
        <v>156</v>
      </c>
      <c r="B1062" s="14" t="s">
        <v>154</v>
      </c>
      <c r="C1062">
        <v>36167</v>
      </c>
      <c r="D1062">
        <v>36167</v>
      </c>
      <c r="E1062">
        <v>1</v>
      </c>
      <c r="F1062">
        <v>259</v>
      </c>
      <c r="G1062" s="14" t="s">
        <v>151</v>
      </c>
      <c r="H1062" s="14" t="s">
        <v>462</v>
      </c>
      <c r="I1062" s="14" t="s">
        <v>249</v>
      </c>
    </row>
    <row r="1063" spans="1:9">
      <c r="A1063" s="14" t="s">
        <v>156</v>
      </c>
      <c r="B1063" s="14" t="s">
        <v>150</v>
      </c>
      <c r="C1063">
        <v>36231</v>
      </c>
      <c r="D1063">
        <v>36231</v>
      </c>
      <c r="E1063">
        <v>1</v>
      </c>
      <c r="F1063">
        <v>247</v>
      </c>
      <c r="G1063" s="14" t="s">
        <v>151</v>
      </c>
      <c r="H1063" s="14" t="s">
        <v>517</v>
      </c>
      <c r="I1063" s="14" t="s">
        <v>338</v>
      </c>
    </row>
    <row r="1064" spans="1:9">
      <c r="A1064" s="14" t="s">
        <v>156</v>
      </c>
      <c r="C1064">
        <v>36309</v>
      </c>
      <c r="D1064">
        <v>36309</v>
      </c>
      <c r="E1064">
        <v>1</v>
      </c>
      <c r="F1064">
        <v>237</v>
      </c>
      <c r="G1064" s="14" t="s">
        <v>166</v>
      </c>
      <c r="H1064" s="14" t="s">
        <v>439</v>
      </c>
      <c r="I1064" s="14" t="s">
        <v>239</v>
      </c>
    </row>
    <row r="1065" spans="1:9">
      <c r="A1065" s="14" t="s">
        <v>156</v>
      </c>
      <c r="B1065" s="14" t="s">
        <v>154</v>
      </c>
      <c r="C1065">
        <v>36309</v>
      </c>
      <c r="D1065">
        <v>36308</v>
      </c>
      <c r="E1065">
        <v>0</v>
      </c>
      <c r="F1065">
        <v>237</v>
      </c>
      <c r="G1065" s="14" t="s">
        <v>168</v>
      </c>
      <c r="H1065" s="14" t="s">
        <v>512</v>
      </c>
      <c r="I1065" s="14" t="s">
        <v>338</v>
      </c>
    </row>
    <row r="1066" spans="1:9">
      <c r="A1066" s="14" t="s">
        <v>156</v>
      </c>
      <c r="B1066" s="14" t="s">
        <v>150</v>
      </c>
      <c r="C1066">
        <v>36709</v>
      </c>
      <c r="D1066">
        <v>36709</v>
      </c>
      <c r="E1066">
        <v>1</v>
      </c>
      <c r="F1066">
        <v>256</v>
      </c>
      <c r="G1066" s="14" t="s">
        <v>158</v>
      </c>
      <c r="H1066" s="14" t="s">
        <v>527</v>
      </c>
      <c r="I1066" s="14" t="s">
        <v>284</v>
      </c>
    </row>
    <row r="1067" spans="1:9">
      <c r="A1067" s="14" t="s">
        <v>156</v>
      </c>
      <c r="B1067" s="14" t="s">
        <v>154</v>
      </c>
      <c r="C1067">
        <v>36986</v>
      </c>
      <c r="D1067">
        <v>36986</v>
      </c>
      <c r="E1067">
        <v>1</v>
      </c>
      <c r="F1067">
        <v>256</v>
      </c>
      <c r="G1067" s="14" t="s">
        <v>151</v>
      </c>
      <c r="H1067" s="14" t="s">
        <v>497</v>
      </c>
      <c r="I1067" s="14" t="s">
        <v>245</v>
      </c>
    </row>
    <row r="1068" spans="1:9">
      <c r="A1068" s="14" t="s">
        <v>156</v>
      </c>
      <c r="B1068" s="14" t="s">
        <v>164</v>
      </c>
      <c r="C1068">
        <v>37844</v>
      </c>
      <c r="D1068">
        <v>37844</v>
      </c>
      <c r="E1068">
        <v>1</v>
      </c>
      <c r="F1068">
        <v>273</v>
      </c>
      <c r="G1068" s="14" t="s">
        <v>151</v>
      </c>
      <c r="H1068" s="14" t="s">
        <v>529</v>
      </c>
      <c r="I1068" s="14" t="s">
        <v>284</v>
      </c>
    </row>
    <row r="1069" spans="1:9">
      <c r="A1069" s="14" t="s">
        <v>156</v>
      </c>
      <c r="B1069" s="14" t="s">
        <v>217</v>
      </c>
      <c r="C1069">
        <v>37897</v>
      </c>
      <c r="D1069">
        <v>37899</v>
      </c>
      <c r="E1069">
        <v>2</v>
      </c>
      <c r="F1069" t="s">
        <v>218</v>
      </c>
      <c r="G1069" s="14" t="s">
        <v>171</v>
      </c>
      <c r="H1069" s="14" t="s">
        <v>534</v>
      </c>
      <c r="I1069" s="14" t="s">
        <v>284</v>
      </c>
    </row>
    <row r="1070" spans="1:9">
      <c r="A1070" s="14" t="s">
        <v>156</v>
      </c>
      <c r="B1070" s="14" t="s">
        <v>154</v>
      </c>
      <c r="C1070">
        <v>38266</v>
      </c>
      <c r="D1070">
        <v>38266</v>
      </c>
      <c r="E1070">
        <v>1</v>
      </c>
      <c r="F1070">
        <v>304</v>
      </c>
      <c r="G1070" s="14" t="s">
        <v>158</v>
      </c>
      <c r="H1070" s="14" t="s">
        <v>548</v>
      </c>
      <c r="I1070" s="14" t="s">
        <v>375</v>
      </c>
    </row>
    <row r="1071" spans="1:9">
      <c r="A1071" s="14" t="s">
        <v>156</v>
      </c>
      <c r="B1071" s="14" t="s">
        <v>154</v>
      </c>
      <c r="C1071">
        <v>38737</v>
      </c>
      <c r="D1071">
        <v>38737</v>
      </c>
      <c r="E1071">
        <v>1</v>
      </c>
      <c r="F1071">
        <v>321</v>
      </c>
      <c r="G1071" s="14" t="s">
        <v>158</v>
      </c>
      <c r="H1071" s="14" t="s">
        <v>535</v>
      </c>
      <c r="I1071" s="14" t="s">
        <v>284</v>
      </c>
    </row>
    <row r="1072" spans="1:9">
      <c r="A1072" s="14" t="s">
        <v>156</v>
      </c>
      <c r="B1072" s="14" t="s">
        <v>154</v>
      </c>
      <c r="C1072">
        <v>38816</v>
      </c>
      <c r="D1072">
        <v>38816</v>
      </c>
      <c r="E1072">
        <v>1</v>
      </c>
      <c r="F1072">
        <v>298</v>
      </c>
      <c r="G1072" s="14" t="s">
        <v>158</v>
      </c>
      <c r="H1072" s="14" t="s">
        <v>512</v>
      </c>
      <c r="I1072" s="14" t="s">
        <v>245</v>
      </c>
    </row>
    <row r="1073" spans="1:9">
      <c r="A1073" s="14" t="s">
        <v>156</v>
      </c>
      <c r="B1073" s="14" t="s">
        <v>154</v>
      </c>
      <c r="C1073">
        <v>39022</v>
      </c>
      <c r="D1073">
        <v>39022</v>
      </c>
      <c r="E1073">
        <v>1</v>
      </c>
      <c r="F1073">
        <v>332</v>
      </c>
      <c r="G1073" s="14" t="s">
        <v>158</v>
      </c>
      <c r="H1073" s="14" t="s">
        <v>544</v>
      </c>
      <c r="I1073" s="14" t="s">
        <v>283</v>
      </c>
    </row>
    <row r="1074" spans="1:9">
      <c r="A1074" s="14" t="s">
        <v>156</v>
      </c>
      <c r="B1074" s="14" t="s">
        <v>150</v>
      </c>
      <c r="C1074">
        <v>39057</v>
      </c>
      <c r="D1074">
        <v>39057</v>
      </c>
      <c r="E1074">
        <v>1</v>
      </c>
      <c r="F1074">
        <v>370</v>
      </c>
      <c r="G1074" s="14" t="s">
        <v>151</v>
      </c>
      <c r="H1074" s="14" t="s">
        <v>529</v>
      </c>
      <c r="I1074" s="14" t="s">
        <v>243</v>
      </c>
    </row>
    <row r="1075" spans="1:9">
      <c r="A1075" s="14" t="s">
        <v>156</v>
      </c>
      <c r="B1075" s="14" t="s">
        <v>216</v>
      </c>
      <c r="C1075">
        <v>39097</v>
      </c>
      <c r="D1075">
        <v>39098</v>
      </c>
      <c r="E1075">
        <v>2</v>
      </c>
      <c r="F1075">
        <v>383</v>
      </c>
      <c r="G1075" s="14" t="s">
        <v>171</v>
      </c>
      <c r="H1075" s="14" t="s">
        <v>530</v>
      </c>
      <c r="I1075" s="14" t="s">
        <v>243</v>
      </c>
    </row>
    <row r="1076" spans="1:9">
      <c r="A1076" s="14" t="s">
        <v>156</v>
      </c>
      <c r="B1076" s="14" t="s">
        <v>150</v>
      </c>
      <c r="C1076">
        <v>39159</v>
      </c>
      <c r="D1076">
        <v>39159</v>
      </c>
      <c r="E1076">
        <v>1</v>
      </c>
      <c r="F1076">
        <v>375</v>
      </c>
      <c r="G1076" s="14" t="s">
        <v>158</v>
      </c>
      <c r="H1076" s="14" t="s">
        <v>548</v>
      </c>
      <c r="I1076" s="14" t="s">
        <v>283</v>
      </c>
    </row>
    <row r="1077" spans="1:9">
      <c r="A1077" s="14" t="s">
        <v>156</v>
      </c>
      <c r="B1077" s="14" t="s">
        <v>154</v>
      </c>
      <c r="C1077">
        <v>39161</v>
      </c>
      <c r="D1077">
        <v>39161</v>
      </c>
      <c r="E1077">
        <v>1</v>
      </c>
      <c r="F1077">
        <v>374</v>
      </c>
      <c r="G1077" s="14" t="s">
        <v>151</v>
      </c>
      <c r="H1077" s="14" t="s">
        <v>540</v>
      </c>
      <c r="I1077" s="14" t="s">
        <v>284</v>
      </c>
    </row>
    <row r="1078" spans="1:9">
      <c r="A1078" s="14" t="s">
        <v>156</v>
      </c>
      <c r="B1078" s="14" t="s">
        <v>150</v>
      </c>
      <c r="C1078">
        <v>39306</v>
      </c>
      <c r="D1078">
        <v>39306</v>
      </c>
      <c r="E1078">
        <v>1</v>
      </c>
      <c r="F1078">
        <v>348</v>
      </c>
      <c r="G1078" s="14" t="s">
        <v>158</v>
      </c>
      <c r="H1078" s="14" t="s">
        <v>534</v>
      </c>
      <c r="I1078" s="14" t="s">
        <v>338</v>
      </c>
    </row>
    <row r="1079" spans="1:9">
      <c r="A1079" s="14" t="s">
        <v>156</v>
      </c>
      <c r="B1079" s="14" t="s">
        <v>163</v>
      </c>
      <c r="C1079">
        <v>39315</v>
      </c>
      <c r="D1079">
        <v>39315</v>
      </c>
      <c r="E1079">
        <v>1</v>
      </c>
      <c r="F1079">
        <v>355</v>
      </c>
      <c r="G1079" s="14" t="s">
        <v>158</v>
      </c>
      <c r="H1079" s="14" t="s">
        <v>527</v>
      </c>
      <c r="I1079" s="14" t="s">
        <v>243</v>
      </c>
    </row>
    <row r="1080" spans="1:9">
      <c r="A1080" s="14" t="s">
        <v>156</v>
      </c>
      <c r="B1080" s="14" t="s">
        <v>164</v>
      </c>
      <c r="C1080">
        <v>39333</v>
      </c>
      <c r="D1080">
        <v>39333</v>
      </c>
      <c r="E1080">
        <v>1</v>
      </c>
      <c r="F1080">
        <v>378</v>
      </c>
      <c r="G1080" s="14" t="s">
        <v>151</v>
      </c>
      <c r="H1080" s="14" t="s">
        <v>535</v>
      </c>
      <c r="I1080" s="14" t="s">
        <v>338</v>
      </c>
    </row>
    <row r="1081" spans="1:9">
      <c r="A1081" s="14" t="s">
        <v>156</v>
      </c>
      <c r="B1081" s="14" t="s">
        <v>154</v>
      </c>
      <c r="C1081">
        <v>39417</v>
      </c>
      <c r="D1081">
        <v>39417</v>
      </c>
      <c r="E1081">
        <v>1</v>
      </c>
      <c r="F1081">
        <v>361</v>
      </c>
      <c r="G1081" s="14" t="s">
        <v>158</v>
      </c>
      <c r="H1081" s="14" t="s">
        <v>539</v>
      </c>
      <c r="I1081" s="14" t="s">
        <v>284</v>
      </c>
    </row>
    <row r="1082" spans="1:9">
      <c r="A1082" s="14" t="s">
        <v>156</v>
      </c>
      <c r="B1082" s="14" t="s">
        <v>163</v>
      </c>
      <c r="C1082">
        <v>39662</v>
      </c>
      <c r="D1082">
        <v>39662</v>
      </c>
      <c r="E1082">
        <v>1</v>
      </c>
      <c r="F1082">
        <v>387</v>
      </c>
      <c r="G1082" s="14" t="s">
        <v>158</v>
      </c>
      <c r="H1082" s="14" t="s">
        <v>530</v>
      </c>
      <c r="I1082" s="14" t="s">
        <v>243</v>
      </c>
    </row>
    <row r="1083" spans="1:9">
      <c r="A1083" s="14" t="s">
        <v>156</v>
      </c>
      <c r="B1083" s="14" t="s">
        <v>163</v>
      </c>
      <c r="C1083">
        <v>39737</v>
      </c>
      <c r="D1083">
        <v>39736</v>
      </c>
      <c r="E1083">
        <v>0</v>
      </c>
      <c r="F1083">
        <v>424</v>
      </c>
      <c r="G1083" s="14" t="s">
        <v>168</v>
      </c>
      <c r="H1083" s="14" t="s">
        <v>525</v>
      </c>
      <c r="I1083" s="14" t="s">
        <v>230</v>
      </c>
    </row>
    <row r="1084" spans="1:9">
      <c r="A1084" s="14" t="s">
        <v>156</v>
      </c>
      <c r="B1084" s="14" t="s">
        <v>154</v>
      </c>
      <c r="C1084">
        <v>40158</v>
      </c>
      <c r="D1084">
        <v>40158</v>
      </c>
      <c r="E1084">
        <v>1</v>
      </c>
      <c r="F1084">
        <v>453</v>
      </c>
      <c r="G1084" s="14" t="s">
        <v>158</v>
      </c>
      <c r="H1084" s="14" t="s">
        <v>515</v>
      </c>
      <c r="I1084" s="14" t="s">
        <v>250</v>
      </c>
    </row>
    <row r="1085" spans="1:9">
      <c r="A1085" s="14" t="s">
        <v>156</v>
      </c>
      <c r="B1085" s="14" t="s">
        <v>150</v>
      </c>
      <c r="C1085">
        <v>40175</v>
      </c>
      <c r="D1085">
        <v>40175</v>
      </c>
      <c r="E1085">
        <v>1</v>
      </c>
      <c r="F1085">
        <v>451</v>
      </c>
      <c r="G1085" s="14" t="s">
        <v>158</v>
      </c>
      <c r="H1085" s="14" t="s">
        <v>548</v>
      </c>
      <c r="I1085" s="14" t="s">
        <v>284</v>
      </c>
    </row>
    <row r="1086" spans="1:9">
      <c r="A1086" s="14" t="s">
        <v>156</v>
      </c>
      <c r="B1086" s="14" t="s">
        <v>150</v>
      </c>
      <c r="C1086">
        <v>40272</v>
      </c>
      <c r="D1086">
        <v>40272</v>
      </c>
      <c r="E1086">
        <v>1</v>
      </c>
      <c r="F1086">
        <v>480</v>
      </c>
      <c r="G1086" s="14" t="s">
        <v>158</v>
      </c>
      <c r="H1086" s="14" t="s">
        <v>535</v>
      </c>
      <c r="I1086" s="14" t="s">
        <v>245</v>
      </c>
    </row>
    <row r="1087" spans="1:9">
      <c r="A1087" s="14" t="s">
        <v>156</v>
      </c>
      <c r="B1087" s="14" t="s">
        <v>163</v>
      </c>
      <c r="C1087">
        <v>40764</v>
      </c>
      <c r="D1087">
        <v>40764</v>
      </c>
      <c r="E1087">
        <v>1</v>
      </c>
      <c r="F1087">
        <v>504</v>
      </c>
      <c r="G1087" s="14" t="s">
        <v>158</v>
      </c>
      <c r="H1087" s="14" t="s">
        <v>546</v>
      </c>
      <c r="I1087" s="14" t="s">
        <v>338</v>
      </c>
    </row>
    <row r="1088" spans="1:9">
      <c r="A1088" s="14" t="s">
        <v>156</v>
      </c>
      <c r="B1088" s="14" t="s">
        <v>150</v>
      </c>
      <c r="C1088">
        <v>41050</v>
      </c>
      <c r="D1088">
        <v>41049</v>
      </c>
      <c r="E1088">
        <v>0</v>
      </c>
      <c r="F1088">
        <v>537</v>
      </c>
      <c r="G1088" s="14" t="s">
        <v>133</v>
      </c>
      <c r="H1088" s="14" t="s">
        <v>548</v>
      </c>
      <c r="I1088" s="14" t="s">
        <v>338</v>
      </c>
    </row>
    <row r="1089" spans="1:9">
      <c r="A1089" s="14" t="s">
        <v>156</v>
      </c>
      <c r="B1089" s="14" t="s">
        <v>150</v>
      </c>
      <c r="C1089">
        <v>41118</v>
      </c>
      <c r="D1089">
        <v>41118</v>
      </c>
      <c r="E1089">
        <v>1</v>
      </c>
      <c r="F1089">
        <v>580</v>
      </c>
      <c r="G1089" s="14" t="s">
        <v>151</v>
      </c>
      <c r="H1089" s="14" t="s">
        <v>549</v>
      </c>
      <c r="I1089" s="14" t="s">
        <v>338</v>
      </c>
    </row>
    <row r="1090" spans="1:9">
      <c r="A1090" s="14" t="s">
        <v>156</v>
      </c>
      <c r="B1090" s="14" t="s">
        <v>164</v>
      </c>
      <c r="C1090">
        <v>41447</v>
      </c>
      <c r="D1090">
        <v>41447</v>
      </c>
      <c r="E1090">
        <v>1</v>
      </c>
      <c r="F1090">
        <v>531</v>
      </c>
      <c r="G1090" s="14" t="s">
        <v>151</v>
      </c>
      <c r="H1090" s="14" t="s">
        <v>539</v>
      </c>
      <c r="I1090" s="14" t="s">
        <v>245</v>
      </c>
    </row>
    <row r="1091" spans="1:9">
      <c r="A1091" s="14" t="s">
        <v>156</v>
      </c>
      <c r="B1091" s="14" t="s">
        <v>150</v>
      </c>
      <c r="C1091">
        <v>41454</v>
      </c>
      <c r="D1091">
        <v>41454</v>
      </c>
      <c r="E1091">
        <v>1</v>
      </c>
      <c r="F1091">
        <v>536</v>
      </c>
      <c r="G1091" s="14" t="s">
        <v>158</v>
      </c>
      <c r="H1091" s="14" t="s">
        <v>548</v>
      </c>
      <c r="I1091" s="14" t="s">
        <v>338</v>
      </c>
    </row>
    <row r="1092" spans="1:9">
      <c r="A1092" s="14" t="s">
        <v>156</v>
      </c>
      <c r="B1092" s="14" t="s">
        <v>154</v>
      </c>
      <c r="C1092">
        <v>41727</v>
      </c>
      <c r="D1092">
        <v>41727</v>
      </c>
      <c r="E1092">
        <v>1</v>
      </c>
      <c r="F1092">
        <v>537</v>
      </c>
      <c r="G1092" s="14" t="s">
        <v>158</v>
      </c>
      <c r="H1092" s="14" t="s">
        <v>548</v>
      </c>
      <c r="I1092" s="14" t="s">
        <v>338</v>
      </c>
    </row>
    <row r="1093" spans="1:9">
      <c r="A1093" s="14" t="s">
        <v>156</v>
      </c>
      <c r="C1093">
        <v>41938</v>
      </c>
      <c r="D1093">
        <v>41938</v>
      </c>
      <c r="E1093">
        <v>1</v>
      </c>
      <c r="F1093">
        <v>530</v>
      </c>
      <c r="G1093" s="14" t="s">
        <v>166</v>
      </c>
      <c r="H1093" s="14" t="s">
        <v>439</v>
      </c>
      <c r="I1093" s="14" t="s">
        <v>259</v>
      </c>
    </row>
    <row r="1094" spans="1:9">
      <c r="A1094" s="14" t="s">
        <v>156</v>
      </c>
      <c r="B1094" s="14" t="s">
        <v>154</v>
      </c>
      <c r="C1094">
        <v>41938</v>
      </c>
      <c r="D1094">
        <v>41937</v>
      </c>
      <c r="E1094">
        <v>0</v>
      </c>
      <c r="F1094">
        <v>529</v>
      </c>
      <c r="G1094" s="14" t="s">
        <v>168</v>
      </c>
      <c r="H1094" s="14" t="s">
        <v>463</v>
      </c>
      <c r="I1094" s="14" t="s">
        <v>254</v>
      </c>
    </row>
    <row r="1095" spans="1:9">
      <c r="A1095" s="14" t="s">
        <v>156</v>
      </c>
      <c r="B1095" s="14" t="s">
        <v>163</v>
      </c>
      <c r="C1095">
        <v>42037</v>
      </c>
      <c r="D1095">
        <v>42037</v>
      </c>
      <c r="E1095">
        <v>1</v>
      </c>
      <c r="F1095">
        <v>566</v>
      </c>
      <c r="G1095" s="14" t="s">
        <v>158</v>
      </c>
      <c r="H1095" s="14" t="s">
        <v>523</v>
      </c>
      <c r="I1095" s="14" t="s">
        <v>249</v>
      </c>
    </row>
    <row r="1096" spans="1:9">
      <c r="A1096" s="14" t="s">
        <v>156</v>
      </c>
      <c r="B1096" s="14" t="s">
        <v>150</v>
      </c>
      <c r="C1096">
        <v>42060</v>
      </c>
      <c r="D1096">
        <v>42060</v>
      </c>
      <c r="E1096">
        <v>1</v>
      </c>
      <c r="F1096">
        <v>593</v>
      </c>
      <c r="G1096" s="14" t="s">
        <v>151</v>
      </c>
      <c r="H1096" s="14" t="s">
        <v>529</v>
      </c>
      <c r="I1096" s="14" t="s">
        <v>250</v>
      </c>
    </row>
    <row r="1097" spans="1:9">
      <c r="A1097" s="14" t="s">
        <v>156</v>
      </c>
      <c r="B1097" s="14" t="s">
        <v>163</v>
      </c>
      <c r="C1097">
        <v>42122</v>
      </c>
      <c r="D1097">
        <v>42122</v>
      </c>
      <c r="E1097">
        <v>1</v>
      </c>
      <c r="F1097">
        <v>675</v>
      </c>
      <c r="G1097" s="14" t="s">
        <v>151</v>
      </c>
      <c r="H1097" s="14" t="s">
        <v>525</v>
      </c>
      <c r="I1097" s="14" t="s">
        <v>239</v>
      </c>
    </row>
    <row r="1098" spans="1:9">
      <c r="A1098" s="14" t="s">
        <v>156</v>
      </c>
      <c r="B1098" s="14" t="s">
        <v>164</v>
      </c>
      <c r="C1098">
        <v>42128</v>
      </c>
      <c r="D1098">
        <v>42128</v>
      </c>
      <c r="E1098">
        <v>1</v>
      </c>
      <c r="F1098">
        <v>673</v>
      </c>
      <c r="G1098" s="14" t="s">
        <v>151</v>
      </c>
      <c r="H1098" s="14" t="s">
        <v>540</v>
      </c>
      <c r="I1098" s="14" t="s">
        <v>237</v>
      </c>
    </row>
    <row r="1099" spans="1:9">
      <c r="A1099" s="14" t="s">
        <v>156</v>
      </c>
      <c r="B1099" s="14" t="s">
        <v>154</v>
      </c>
      <c r="C1099">
        <v>42307</v>
      </c>
      <c r="D1099">
        <v>42307</v>
      </c>
      <c r="E1099">
        <v>1</v>
      </c>
      <c r="F1099">
        <v>546</v>
      </c>
      <c r="G1099" s="14" t="s">
        <v>158</v>
      </c>
      <c r="H1099" s="14" t="s">
        <v>544</v>
      </c>
      <c r="I1099" s="14" t="s">
        <v>243</v>
      </c>
    </row>
    <row r="1100" spans="1:9">
      <c r="A1100" s="14" t="s">
        <v>156</v>
      </c>
      <c r="B1100" s="14" t="s">
        <v>154</v>
      </c>
      <c r="C1100">
        <v>42328</v>
      </c>
      <c r="D1100">
        <v>42328</v>
      </c>
      <c r="E1100">
        <v>1</v>
      </c>
      <c r="F1100">
        <v>533</v>
      </c>
      <c r="G1100" s="14" t="s">
        <v>158</v>
      </c>
      <c r="H1100" s="14" t="s">
        <v>548</v>
      </c>
      <c r="I1100" s="14" t="s">
        <v>338</v>
      </c>
    </row>
    <row r="1101" spans="1:9">
      <c r="A1101" s="14" t="s">
        <v>156</v>
      </c>
      <c r="B1101" s="14" t="s">
        <v>154</v>
      </c>
      <c r="C1101">
        <v>42579</v>
      </c>
      <c r="D1101">
        <v>42579</v>
      </c>
      <c r="E1101">
        <v>1</v>
      </c>
      <c r="F1101">
        <v>645</v>
      </c>
      <c r="G1101" s="14" t="s">
        <v>151</v>
      </c>
      <c r="H1101" s="14" t="s">
        <v>550</v>
      </c>
      <c r="I1101" s="14" t="s">
        <v>338</v>
      </c>
    </row>
    <row r="1102" spans="1:9">
      <c r="A1102" s="14" t="s">
        <v>156</v>
      </c>
      <c r="B1102" s="14" t="s">
        <v>154</v>
      </c>
      <c r="C1102">
        <v>42661</v>
      </c>
      <c r="D1102">
        <v>42661</v>
      </c>
      <c r="E1102">
        <v>1</v>
      </c>
      <c r="F1102">
        <v>585</v>
      </c>
      <c r="G1102" s="14" t="s">
        <v>151</v>
      </c>
      <c r="H1102" s="14" t="s">
        <v>486</v>
      </c>
      <c r="I1102" s="14" t="s">
        <v>234</v>
      </c>
    </row>
    <row r="1103" spans="1:9">
      <c r="A1103" s="14" t="s">
        <v>156</v>
      </c>
      <c r="B1103" s="14" t="s">
        <v>154</v>
      </c>
      <c r="C1103">
        <v>42704</v>
      </c>
      <c r="D1103">
        <v>42704</v>
      </c>
      <c r="E1103">
        <v>1</v>
      </c>
      <c r="F1103">
        <v>530</v>
      </c>
      <c r="G1103" s="14" t="s">
        <v>151</v>
      </c>
      <c r="H1103" s="14" t="s">
        <v>490</v>
      </c>
      <c r="I1103" s="14" t="s">
        <v>233</v>
      </c>
    </row>
    <row r="1104" spans="1:9">
      <c r="A1104" s="14" t="s">
        <v>156</v>
      </c>
      <c r="B1104" s="14" t="s">
        <v>154</v>
      </c>
      <c r="C1104">
        <v>42721</v>
      </c>
      <c r="D1104">
        <v>42721</v>
      </c>
      <c r="E1104">
        <v>1</v>
      </c>
      <c r="F1104">
        <v>521</v>
      </c>
      <c r="G1104" s="14" t="s">
        <v>151</v>
      </c>
      <c r="H1104" s="14" t="s">
        <v>544</v>
      </c>
      <c r="I1104" s="14" t="s">
        <v>243</v>
      </c>
    </row>
    <row r="1105" spans="1:9">
      <c r="A1105" s="14" t="s">
        <v>156</v>
      </c>
      <c r="B1105" s="14" t="s">
        <v>164</v>
      </c>
      <c r="C1105">
        <v>42990</v>
      </c>
      <c r="D1105">
        <v>42990</v>
      </c>
      <c r="E1105">
        <v>1</v>
      </c>
      <c r="F1105">
        <v>479</v>
      </c>
      <c r="G1105" s="14" t="s">
        <v>151</v>
      </c>
      <c r="H1105" s="14" t="s">
        <v>544</v>
      </c>
      <c r="I1105" s="14" t="s">
        <v>338</v>
      </c>
    </row>
    <row r="1106" spans="1:9">
      <c r="A1106" s="14" t="s">
        <v>156</v>
      </c>
      <c r="B1106" s="14" t="s">
        <v>164</v>
      </c>
      <c r="C1106">
        <v>43047</v>
      </c>
      <c r="D1106">
        <v>43047</v>
      </c>
      <c r="E1106">
        <v>1</v>
      </c>
      <c r="F1106">
        <v>468</v>
      </c>
      <c r="G1106" s="14" t="s">
        <v>151</v>
      </c>
      <c r="H1106" s="14" t="s">
        <v>535</v>
      </c>
      <c r="I1106" s="14" t="s">
        <v>245</v>
      </c>
    </row>
    <row r="1107" spans="1:9">
      <c r="A1107" s="14" t="s">
        <v>156</v>
      </c>
      <c r="B1107" s="14" t="s">
        <v>154</v>
      </c>
      <c r="C1107">
        <v>43615</v>
      </c>
      <c r="D1107">
        <v>43615</v>
      </c>
      <c r="E1107">
        <v>1</v>
      </c>
      <c r="F1107">
        <v>359</v>
      </c>
      <c r="G1107" s="14" t="s">
        <v>158</v>
      </c>
      <c r="H1107" s="14" t="s">
        <v>517</v>
      </c>
      <c r="I1107" s="14" t="s">
        <v>230</v>
      </c>
    </row>
    <row r="1108" spans="1:9">
      <c r="A1108" s="14" t="s">
        <v>156</v>
      </c>
      <c r="B1108" s="14" t="s">
        <v>154</v>
      </c>
      <c r="C1108">
        <v>43736</v>
      </c>
      <c r="D1108">
        <v>43736</v>
      </c>
      <c r="E1108">
        <v>1</v>
      </c>
      <c r="F1108">
        <v>304</v>
      </c>
      <c r="G1108" s="14" t="s">
        <v>151</v>
      </c>
      <c r="H1108" s="14" t="s">
        <v>512</v>
      </c>
      <c r="I1108" s="14" t="s">
        <v>245</v>
      </c>
    </row>
    <row r="1109" spans="1:9">
      <c r="A1109" s="14" t="s">
        <v>156</v>
      </c>
      <c r="B1109" s="14" t="s">
        <v>154</v>
      </c>
      <c r="C1109">
        <v>43814</v>
      </c>
      <c r="D1109">
        <v>43814</v>
      </c>
      <c r="E1109">
        <v>1</v>
      </c>
      <c r="F1109">
        <v>302</v>
      </c>
      <c r="G1109" s="14" t="s">
        <v>151</v>
      </c>
      <c r="H1109" s="14" t="s">
        <v>527</v>
      </c>
      <c r="I1109" s="14" t="s">
        <v>338</v>
      </c>
    </row>
    <row r="1110" spans="1:9">
      <c r="A1110" s="14" t="s">
        <v>156</v>
      </c>
      <c r="B1110" s="14" t="s">
        <v>150</v>
      </c>
      <c r="C1110">
        <v>43869</v>
      </c>
      <c r="D1110">
        <v>43869</v>
      </c>
      <c r="E1110">
        <v>1</v>
      </c>
      <c r="F1110">
        <v>335</v>
      </c>
      <c r="G1110" s="14" t="s">
        <v>158</v>
      </c>
      <c r="H1110" s="14" t="s">
        <v>519</v>
      </c>
      <c r="I1110" s="14" t="s">
        <v>245</v>
      </c>
    </row>
    <row r="1111" spans="1:9">
      <c r="A1111" s="14" t="s">
        <v>156</v>
      </c>
      <c r="B1111" s="14" t="s">
        <v>154</v>
      </c>
      <c r="C1111">
        <v>43919</v>
      </c>
      <c r="D1111">
        <v>43919</v>
      </c>
      <c r="E1111">
        <v>1</v>
      </c>
      <c r="F1111">
        <v>305</v>
      </c>
      <c r="G1111" s="14" t="s">
        <v>151</v>
      </c>
      <c r="H1111" s="14" t="s">
        <v>527</v>
      </c>
      <c r="I1111" s="14" t="s">
        <v>338</v>
      </c>
    </row>
    <row r="1112" spans="1:9">
      <c r="A1112" s="14" t="s">
        <v>156</v>
      </c>
      <c r="B1112" s="14" t="s">
        <v>150</v>
      </c>
      <c r="C1112">
        <v>44491</v>
      </c>
      <c r="D1112">
        <v>44491</v>
      </c>
      <c r="E1112">
        <v>1</v>
      </c>
      <c r="F1112">
        <v>298</v>
      </c>
      <c r="G1112" s="14" t="s">
        <v>158</v>
      </c>
      <c r="H1112" s="14" t="s">
        <v>548</v>
      </c>
      <c r="I1112" s="14" t="s">
        <v>375</v>
      </c>
    </row>
    <row r="1113" spans="1:9">
      <c r="A1113" s="14" t="s">
        <v>156</v>
      </c>
      <c r="B1113" s="14" t="s">
        <v>163</v>
      </c>
      <c r="C1113">
        <v>44636</v>
      </c>
      <c r="D1113">
        <v>44636</v>
      </c>
      <c r="E1113">
        <v>1</v>
      </c>
      <c r="F1113">
        <v>256</v>
      </c>
      <c r="G1113" s="14" t="s">
        <v>158</v>
      </c>
      <c r="H1113" s="14" t="s">
        <v>534</v>
      </c>
      <c r="I1113" s="14" t="s">
        <v>283</v>
      </c>
    </row>
    <row r="1114" spans="1:9">
      <c r="A1114" s="14" t="s">
        <v>156</v>
      </c>
      <c r="B1114" s="14" t="s">
        <v>164</v>
      </c>
      <c r="C1114">
        <v>44973</v>
      </c>
      <c r="D1114">
        <v>44973</v>
      </c>
      <c r="E1114">
        <v>1</v>
      </c>
      <c r="F1114">
        <v>234</v>
      </c>
      <c r="G1114" s="14" t="s">
        <v>158</v>
      </c>
      <c r="H1114" s="14" t="s">
        <v>539</v>
      </c>
      <c r="I1114" s="14" t="s">
        <v>375</v>
      </c>
    </row>
    <row r="1115" spans="1:9">
      <c r="A1115" s="14" t="s">
        <v>156</v>
      </c>
      <c r="B1115" s="14" t="s">
        <v>163</v>
      </c>
      <c r="C1115">
        <v>45029</v>
      </c>
      <c r="D1115">
        <v>45029</v>
      </c>
      <c r="E1115">
        <v>1</v>
      </c>
      <c r="F1115">
        <v>215</v>
      </c>
      <c r="G1115" s="14" t="s">
        <v>151</v>
      </c>
      <c r="H1115" s="14" t="s">
        <v>482</v>
      </c>
      <c r="I1115" s="14" t="s">
        <v>245</v>
      </c>
    </row>
    <row r="1116" spans="1:9">
      <c r="A1116" s="14" t="s">
        <v>156</v>
      </c>
      <c r="C1116">
        <v>46736</v>
      </c>
      <c r="D1116">
        <v>46736</v>
      </c>
      <c r="E1116">
        <v>1</v>
      </c>
      <c r="F1116">
        <v>203</v>
      </c>
      <c r="G1116" s="14" t="s">
        <v>166</v>
      </c>
      <c r="H1116" s="14" t="s">
        <v>411</v>
      </c>
      <c r="I1116" s="14" t="s">
        <v>240</v>
      </c>
    </row>
    <row r="1117" spans="1:9">
      <c r="A1117" s="14" t="s">
        <v>156</v>
      </c>
      <c r="B1117" s="14" t="s">
        <v>150</v>
      </c>
      <c r="C1117">
        <v>46736</v>
      </c>
      <c r="D1117">
        <v>46735</v>
      </c>
      <c r="E1117">
        <v>0</v>
      </c>
      <c r="F1117">
        <v>199</v>
      </c>
      <c r="G1117" s="14" t="s">
        <v>168</v>
      </c>
      <c r="H1117" s="14" t="s">
        <v>477</v>
      </c>
      <c r="I1117" s="14" t="s">
        <v>245</v>
      </c>
    </row>
    <row r="1118" spans="1:9">
      <c r="A1118" s="14" t="s">
        <v>156</v>
      </c>
      <c r="B1118" s="14" t="s">
        <v>150</v>
      </c>
      <c r="C1118">
        <v>46966</v>
      </c>
      <c r="D1118">
        <v>46966</v>
      </c>
      <c r="E1118">
        <v>1</v>
      </c>
      <c r="F1118">
        <v>159</v>
      </c>
      <c r="G1118" s="14" t="s">
        <v>158</v>
      </c>
      <c r="H1118" s="14" t="s">
        <v>479</v>
      </c>
      <c r="I1118" s="14" t="s">
        <v>338</v>
      </c>
    </row>
    <row r="1119" spans="1:9">
      <c r="A1119" s="14" t="s">
        <v>156</v>
      </c>
      <c r="B1119" s="14" t="s">
        <v>154</v>
      </c>
      <c r="C1119">
        <v>47193</v>
      </c>
      <c r="D1119">
        <v>47193</v>
      </c>
      <c r="E1119">
        <v>1</v>
      </c>
      <c r="F1119">
        <v>169</v>
      </c>
      <c r="G1119" s="14" t="s">
        <v>158</v>
      </c>
      <c r="H1119" s="14" t="s">
        <v>495</v>
      </c>
      <c r="I1119" s="14" t="s">
        <v>284</v>
      </c>
    </row>
    <row r="1120" spans="1:9">
      <c r="A1120" s="14" t="s">
        <v>156</v>
      </c>
      <c r="B1120" s="14" t="s">
        <v>150</v>
      </c>
      <c r="C1120">
        <v>47224</v>
      </c>
      <c r="D1120">
        <v>47224</v>
      </c>
      <c r="E1120">
        <v>1</v>
      </c>
      <c r="F1120">
        <v>175</v>
      </c>
      <c r="G1120" s="14" t="s">
        <v>151</v>
      </c>
      <c r="H1120" s="14" t="s">
        <v>499</v>
      </c>
      <c r="I1120" s="14" t="s">
        <v>284</v>
      </c>
    </row>
    <row r="1121" spans="1:9">
      <c r="A1121" s="14" t="s">
        <v>156</v>
      </c>
      <c r="B1121" s="14" t="s">
        <v>154</v>
      </c>
      <c r="C1121">
        <v>47242</v>
      </c>
      <c r="D1121">
        <v>47242</v>
      </c>
      <c r="E1121">
        <v>1</v>
      </c>
      <c r="F1121">
        <v>187</v>
      </c>
      <c r="G1121" s="14" t="s">
        <v>158</v>
      </c>
      <c r="H1121" s="14" t="s">
        <v>463</v>
      </c>
      <c r="I1121" s="14" t="s">
        <v>230</v>
      </c>
    </row>
    <row r="1122" spans="1:9">
      <c r="A1122" s="14" t="s">
        <v>156</v>
      </c>
      <c r="B1122" s="14" t="s">
        <v>154</v>
      </c>
      <c r="C1122">
        <v>47259</v>
      </c>
      <c r="D1122">
        <v>47259</v>
      </c>
      <c r="E1122">
        <v>1</v>
      </c>
      <c r="F1122">
        <v>180</v>
      </c>
      <c r="G1122" s="14" t="s">
        <v>158</v>
      </c>
      <c r="H1122" s="14" t="s">
        <v>468</v>
      </c>
      <c r="I1122" s="14" t="s">
        <v>245</v>
      </c>
    </row>
    <row r="1123" spans="1:9">
      <c r="A1123" s="14" t="s">
        <v>156</v>
      </c>
      <c r="B1123" s="14" t="s">
        <v>150</v>
      </c>
      <c r="C1123">
        <v>47313</v>
      </c>
      <c r="D1123">
        <v>47313</v>
      </c>
      <c r="E1123">
        <v>1</v>
      </c>
      <c r="F1123">
        <v>177</v>
      </c>
      <c r="G1123" s="14" t="s">
        <v>158</v>
      </c>
      <c r="H1123" s="14" t="s">
        <v>517</v>
      </c>
      <c r="I1123" s="14" t="s">
        <v>283</v>
      </c>
    </row>
    <row r="1124" spans="1:9">
      <c r="A1124" s="14" t="s">
        <v>156</v>
      </c>
      <c r="B1124" s="14" t="s">
        <v>163</v>
      </c>
      <c r="C1124">
        <v>47683</v>
      </c>
      <c r="D1124">
        <v>47683</v>
      </c>
      <c r="E1124">
        <v>1</v>
      </c>
      <c r="F1124">
        <v>198</v>
      </c>
      <c r="G1124" s="14" t="s">
        <v>151</v>
      </c>
      <c r="H1124" s="14" t="s">
        <v>523</v>
      </c>
      <c r="I1124" s="14" t="s">
        <v>283</v>
      </c>
    </row>
    <row r="1125" spans="1:9">
      <c r="A1125" s="14" t="s">
        <v>156</v>
      </c>
      <c r="B1125" s="14" t="s">
        <v>163</v>
      </c>
      <c r="C1125">
        <v>48536</v>
      </c>
      <c r="D1125">
        <v>48536</v>
      </c>
      <c r="E1125">
        <v>1</v>
      </c>
      <c r="F1125">
        <v>179</v>
      </c>
      <c r="G1125" s="14" t="s">
        <v>151</v>
      </c>
      <c r="H1125" s="14" t="s">
        <v>486</v>
      </c>
      <c r="I1125" s="14" t="s">
        <v>338</v>
      </c>
    </row>
    <row r="1126" spans="1:9">
      <c r="A1126" s="14" t="s">
        <v>156</v>
      </c>
      <c r="B1126" s="14" t="s">
        <v>154</v>
      </c>
      <c r="C1126">
        <v>48923</v>
      </c>
      <c r="D1126">
        <v>48923</v>
      </c>
      <c r="E1126">
        <v>1</v>
      </c>
      <c r="F1126">
        <v>161</v>
      </c>
      <c r="G1126" s="14" t="s">
        <v>151</v>
      </c>
      <c r="H1126" s="14" t="s">
        <v>491</v>
      </c>
      <c r="I1126" s="14" t="s">
        <v>284</v>
      </c>
    </row>
    <row r="1127" spans="1:9">
      <c r="A1127" s="14" t="s">
        <v>156</v>
      </c>
      <c r="B1127" s="14" t="s">
        <v>163</v>
      </c>
      <c r="C1127">
        <v>49535</v>
      </c>
      <c r="D1127">
        <v>49535</v>
      </c>
      <c r="E1127">
        <v>1</v>
      </c>
      <c r="F1127">
        <v>203</v>
      </c>
      <c r="G1127" s="14" t="s">
        <v>158</v>
      </c>
      <c r="H1127" s="14" t="s">
        <v>534</v>
      </c>
      <c r="I1127" s="14" t="s">
        <v>375</v>
      </c>
    </row>
    <row r="1128" spans="1:9">
      <c r="A1128" s="14" t="s">
        <v>156</v>
      </c>
      <c r="B1128" s="14" t="s">
        <v>164</v>
      </c>
      <c r="C1128">
        <v>49609</v>
      </c>
      <c r="D1128">
        <v>49609</v>
      </c>
      <c r="E1128">
        <v>1</v>
      </c>
      <c r="F1128">
        <v>204</v>
      </c>
      <c r="G1128" s="14" t="s">
        <v>158</v>
      </c>
      <c r="H1128" s="14" t="s">
        <v>462</v>
      </c>
      <c r="I1128" s="14" t="s">
        <v>237</v>
      </c>
    </row>
    <row r="1129" spans="1:9">
      <c r="A1129" s="14" t="s">
        <v>156</v>
      </c>
      <c r="B1129" s="14" t="s">
        <v>164</v>
      </c>
      <c r="C1129">
        <v>49987</v>
      </c>
      <c r="D1129">
        <v>49987</v>
      </c>
      <c r="E1129">
        <v>1</v>
      </c>
      <c r="F1129">
        <v>214</v>
      </c>
      <c r="G1129" s="14" t="s">
        <v>158</v>
      </c>
      <c r="H1129" s="14" t="s">
        <v>527</v>
      </c>
      <c r="I1129" s="14" t="s">
        <v>283</v>
      </c>
    </row>
    <row r="1130" spans="1:9">
      <c r="A1130" s="14" t="s">
        <v>156</v>
      </c>
      <c r="C1130">
        <v>50281</v>
      </c>
      <c r="D1130">
        <v>50281</v>
      </c>
      <c r="E1130">
        <v>1</v>
      </c>
      <c r="F1130">
        <v>227</v>
      </c>
      <c r="G1130" s="14" t="s">
        <v>166</v>
      </c>
      <c r="H1130" s="14" t="s">
        <v>356</v>
      </c>
      <c r="I1130" s="14" t="s">
        <v>265</v>
      </c>
    </row>
    <row r="1131" spans="1:9">
      <c r="A1131" s="14" t="s">
        <v>156</v>
      </c>
      <c r="B1131" s="14" t="s">
        <v>154</v>
      </c>
      <c r="C1131">
        <v>50281</v>
      </c>
      <c r="D1131">
        <v>50280</v>
      </c>
      <c r="E1131">
        <v>0</v>
      </c>
      <c r="F1131">
        <v>225</v>
      </c>
      <c r="G1131" s="14" t="s">
        <v>168</v>
      </c>
      <c r="H1131" s="14" t="s">
        <v>429</v>
      </c>
      <c r="I1131" s="14" t="s">
        <v>244</v>
      </c>
    </row>
    <row r="1132" spans="1:9">
      <c r="A1132" s="14" t="s">
        <v>156</v>
      </c>
      <c r="B1132" s="14" t="s">
        <v>154</v>
      </c>
      <c r="C1132">
        <v>50299</v>
      </c>
      <c r="D1132">
        <v>50299</v>
      </c>
      <c r="E1132">
        <v>1</v>
      </c>
      <c r="F1132">
        <v>218</v>
      </c>
      <c r="G1132" s="14" t="s">
        <v>158</v>
      </c>
      <c r="H1132" s="14" t="s">
        <v>372</v>
      </c>
      <c r="I1132" s="14" t="s">
        <v>289</v>
      </c>
    </row>
    <row r="1133" spans="1:9">
      <c r="A1133" s="14" t="s">
        <v>156</v>
      </c>
      <c r="B1133" s="14" t="s">
        <v>154</v>
      </c>
      <c r="C1133">
        <v>50318</v>
      </c>
      <c r="D1133">
        <v>50318</v>
      </c>
      <c r="E1133">
        <v>1</v>
      </c>
      <c r="F1133">
        <v>226</v>
      </c>
      <c r="G1133" s="14" t="s">
        <v>151</v>
      </c>
      <c r="H1133" s="14" t="s">
        <v>367</v>
      </c>
      <c r="I1133" s="14" t="s">
        <v>227</v>
      </c>
    </row>
    <row r="1134" spans="1:9">
      <c r="A1134" s="14" t="s">
        <v>156</v>
      </c>
      <c r="B1134" s="14" t="s">
        <v>150</v>
      </c>
      <c r="C1134">
        <v>50753</v>
      </c>
      <c r="D1134">
        <v>50753</v>
      </c>
      <c r="E1134">
        <v>1</v>
      </c>
      <c r="F1134">
        <v>208</v>
      </c>
      <c r="G1134" s="14" t="s">
        <v>158</v>
      </c>
      <c r="H1134" s="14" t="s">
        <v>515</v>
      </c>
      <c r="I1134" s="14" t="s">
        <v>284</v>
      </c>
    </row>
    <row r="1135" spans="1:9">
      <c r="A1135" s="14" t="s">
        <v>156</v>
      </c>
      <c r="B1135" s="14" t="s">
        <v>150</v>
      </c>
      <c r="C1135">
        <v>51088</v>
      </c>
      <c r="D1135">
        <v>51088</v>
      </c>
      <c r="E1135">
        <v>1</v>
      </c>
      <c r="F1135">
        <v>211</v>
      </c>
      <c r="G1135" s="14" t="s">
        <v>151</v>
      </c>
      <c r="H1135" s="14" t="s">
        <v>441</v>
      </c>
      <c r="I1135" s="14" t="s">
        <v>249</v>
      </c>
    </row>
    <row r="1136" spans="1:9">
      <c r="A1136" s="14" t="s">
        <v>156</v>
      </c>
      <c r="B1136" s="14" t="s">
        <v>150</v>
      </c>
      <c r="C1136">
        <v>51637</v>
      </c>
      <c r="D1136">
        <v>51637</v>
      </c>
      <c r="E1136">
        <v>1</v>
      </c>
      <c r="F1136">
        <v>212</v>
      </c>
      <c r="G1136" s="14" t="s">
        <v>158</v>
      </c>
      <c r="H1136" s="14" t="s">
        <v>525</v>
      </c>
      <c r="I1136" s="14" t="s">
        <v>283</v>
      </c>
    </row>
    <row r="1137" spans="1:9">
      <c r="A1137" s="14" t="s">
        <v>156</v>
      </c>
      <c r="B1137" s="14" t="s">
        <v>150</v>
      </c>
      <c r="C1137">
        <v>52034</v>
      </c>
      <c r="D1137">
        <v>52034</v>
      </c>
      <c r="E1137">
        <v>1</v>
      </c>
      <c r="F1137">
        <v>211</v>
      </c>
      <c r="G1137" s="14" t="s">
        <v>158</v>
      </c>
      <c r="H1137" s="14" t="s">
        <v>535</v>
      </c>
      <c r="I1137" s="14" t="s">
        <v>375</v>
      </c>
    </row>
    <row r="1138" spans="1:9">
      <c r="A1138" s="14" t="s">
        <v>156</v>
      </c>
      <c r="B1138" s="14" t="s">
        <v>150</v>
      </c>
      <c r="C1138">
        <v>52048</v>
      </c>
      <c r="D1138">
        <v>52048</v>
      </c>
      <c r="E1138">
        <v>1</v>
      </c>
      <c r="F1138">
        <v>217</v>
      </c>
      <c r="G1138" s="14" t="s">
        <v>151</v>
      </c>
      <c r="H1138" s="14" t="s">
        <v>527</v>
      </c>
      <c r="I1138" s="14" t="s">
        <v>283</v>
      </c>
    </row>
    <row r="1139" spans="1:9">
      <c r="A1139" s="14" t="s">
        <v>156</v>
      </c>
      <c r="B1139" s="14" t="s">
        <v>164</v>
      </c>
      <c r="C1139">
        <v>52114</v>
      </c>
      <c r="D1139">
        <v>52114</v>
      </c>
      <c r="E1139">
        <v>1</v>
      </c>
      <c r="F1139">
        <v>244</v>
      </c>
      <c r="G1139" s="14" t="s">
        <v>151</v>
      </c>
      <c r="H1139" s="14" t="s">
        <v>523</v>
      </c>
      <c r="I1139" s="14" t="s">
        <v>284</v>
      </c>
    </row>
    <row r="1140" spans="1:9">
      <c r="A1140" s="14" t="s">
        <v>156</v>
      </c>
      <c r="B1140" s="14" t="s">
        <v>154</v>
      </c>
      <c r="C1140">
        <v>52653</v>
      </c>
      <c r="D1140">
        <v>52653</v>
      </c>
      <c r="E1140">
        <v>1</v>
      </c>
      <c r="F1140">
        <v>220</v>
      </c>
      <c r="G1140" s="14" t="s">
        <v>151</v>
      </c>
      <c r="H1140" s="14" t="s">
        <v>519</v>
      </c>
      <c r="I1140" s="14" t="s">
        <v>284</v>
      </c>
    </row>
    <row r="1141" spans="1:9">
      <c r="A1141" s="14" t="s">
        <v>156</v>
      </c>
      <c r="B1141" s="14" t="s">
        <v>163</v>
      </c>
      <c r="C1141">
        <v>52756</v>
      </c>
      <c r="D1141">
        <v>52756</v>
      </c>
      <c r="E1141">
        <v>1</v>
      </c>
      <c r="F1141">
        <v>236</v>
      </c>
      <c r="G1141" s="14" t="s">
        <v>151</v>
      </c>
      <c r="H1141" s="14" t="s">
        <v>512</v>
      </c>
      <c r="I1141" s="14" t="s">
        <v>338</v>
      </c>
    </row>
    <row r="1142" spans="1:9">
      <c r="A1142" s="14" t="s">
        <v>156</v>
      </c>
      <c r="B1142" s="14" t="s">
        <v>150</v>
      </c>
      <c r="C1142">
        <v>52764</v>
      </c>
      <c r="D1142">
        <v>52764</v>
      </c>
      <c r="E1142">
        <v>1</v>
      </c>
      <c r="F1142">
        <v>237</v>
      </c>
      <c r="G1142" s="14" t="s">
        <v>158</v>
      </c>
      <c r="H1142" s="14" t="s">
        <v>523</v>
      </c>
      <c r="I1142" s="14" t="s">
        <v>284</v>
      </c>
    </row>
    <row r="1143" spans="1:9">
      <c r="A1143" s="14" t="s">
        <v>156</v>
      </c>
      <c r="B1143" s="14" t="s">
        <v>154</v>
      </c>
      <c r="C1143">
        <v>52784</v>
      </c>
      <c r="D1143">
        <v>52784</v>
      </c>
      <c r="E1143">
        <v>1</v>
      </c>
      <c r="F1143">
        <v>237</v>
      </c>
      <c r="G1143" s="14" t="s">
        <v>158</v>
      </c>
      <c r="H1143" s="14" t="s">
        <v>539</v>
      </c>
      <c r="I1143" s="14" t="s">
        <v>375</v>
      </c>
    </row>
    <row r="1144" spans="1:9">
      <c r="A1144" s="14" t="s">
        <v>156</v>
      </c>
      <c r="B1144" s="14" t="s">
        <v>150</v>
      </c>
      <c r="C1144">
        <v>52901</v>
      </c>
      <c r="D1144">
        <v>52901</v>
      </c>
      <c r="E1144">
        <v>1</v>
      </c>
      <c r="F1144">
        <v>257</v>
      </c>
      <c r="G1144" s="14" t="s">
        <v>158</v>
      </c>
      <c r="H1144" s="14" t="s">
        <v>519</v>
      </c>
      <c r="I1144" s="14" t="s">
        <v>338</v>
      </c>
    </row>
    <row r="1145" spans="1:9">
      <c r="A1145" s="14" t="s">
        <v>156</v>
      </c>
      <c r="B1145" s="14" t="s">
        <v>150</v>
      </c>
      <c r="C1145">
        <v>52932</v>
      </c>
      <c r="D1145">
        <v>52932</v>
      </c>
      <c r="E1145">
        <v>1</v>
      </c>
      <c r="F1145">
        <v>260</v>
      </c>
      <c r="G1145" s="14" t="s">
        <v>158</v>
      </c>
      <c r="H1145" s="14" t="s">
        <v>519</v>
      </c>
      <c r="I1145" s="14" t="s">
        <v>338</v>
      </c>
    </row>
    <row r="1146" spans="1:9">
      <c r="A1146" s="14" t="s">
        <v>156</v>
      </c>
      <c r="B1146" s="14" t="s">
        <v>150</v>
      </c>
      <c r="C1146">
        <v>53083</v>
      </c>
      <c r="D1146">
        <v>53083</v>
      </c>
      <c r="E1146">
        <v>1</v>
      </c>
      <c r="F1146">
        <v>266</v>
      </c>
      <c r="G1146" s="14" t="s">
        <v>158</v>
      </c>
      <c r="H1146" s="14" t="s">
        <v>544</v>
      </c>
      <c r="I1146" s="14" t="s">
        <v>375</v>
      </c>
    </row>
    <row r="1147" spans="1:9">
      <c r="A1147" s="14" t="s">
        <v>156</v>
      </c>
      <c r="B1147" s="14" t="s">
        <v>164</v>
      </c>
      <c r="C1147">
        <v>53135</v>
      </c>
      <c r="D1147">
        <v>53135</v>
      </c>
      <c r="E1147">
        <v>1</v>
      </c>
      <c r="F1147">
        <v>253</v>
      </c>
      <c r="G1147" s="14" t="s">
        <v>151</v>
      </c>
      <c r="H1147" s="14" t="s">
        <v>534</v>
      </c>
      <c r="I1147" s="14" t="s">
        <v>283</v>
      </c>
    </row>
    <row r="1148" spans="1:9">
      <c r="A1148" s="14" t="s">
        <v>156</v>
      </c>
      <c r="B1148" s="14" t="s">
        <v>150</v>
      </c>
      <c r="C1148">
        <v>53152</v>
      </c>
      <c r="D1148">
        <v>53152</v>
      </c>
      <c r="E1148">
        <v>1</v>
      </c>
      <c r="F1148">
        <v>253</v>
      </c>
      <c r="G1148" s="14" t="s">
        <v>158</v>
      </c>
      <c r="H1148" s="14" t="s">
        <v>540</v>
      </c>
      <c r="I1148" s="14" t="s">
        <v>375</v>
      </c>
    </row>
    <row r="1149" spans="1:9">
      <c r="A1149" s="14" t="s">
        <v>156</v>
      </c>
      <c r="B1149" s="14" t="s">
        <v>150</v>
      </c>
      <c r="C1149">
        <v>53185</v>
      </c>
      <c r="D1149">
        <v>53185</v>
      </c>
      <c r="E1149">
        <v>1</v>
      </c>
      <c r="F1149">
        <v>240</v>
      </c>
      <c r="G1149" s="14" t="s">
        <v>158</v>
      </c>
      <c r="H1149" s="14" t="s">
        <v>515</v>
      </c>
      <c r="I1149" s="14" t="s">
        <v>338</v>
      </c>
    </row>
    <row r="1150" spans="1:9">
      <c r="A1150" s="14" t="s">
        <v>156</v>
      </c>
      <c r="B1150" s="14" t="s">
        <v>154</v>
      </c>
      <c r="C1150">
        <v>53298</v>
      </c>
      <c r="D1150">
        <v>53298</v>
      </c>
      <c r="E1150">
        <v>1</v>
      </c>
      <c r="F1150">
        <v>261</v>
      </c>
      <c r="G1150" s="14" t="s">
        <v>158</v>
      </c>
      <c r="H1150" s="14" t="s">
        <v>544</v>
      </c>
      <c r="I1150" s="14" t="s">
        <v>375</v>
      </c>
    </row>
    <row r="1151" spans="1:9">
      <c r="A1151" s="14" t="s">
        <v>156</v>
      </c>
      <c r="B1151" s="14" t="s">
        <v>154</v>
      </c>
      <c r="C1151">
        <v>53477</v>
      </c>
      <c r="D1151">
        <v>53477</v>
      </c>
      <c r="E1151">
        <v>1</v>
      </c>
      <c r="F1151">
        <v>285</v>
      </c>
      <c r="G1151" s="14" t="s">
        <v>158</v>
      </c>
      <c r="H1151" s="14" t="s">
        <v>530</v>
      </c>
      <c r="I1151" s="14" t="s">
        <v>284</v>
      </c>
    </row>
    <row r="1152" spans="1:9">
      <c r="A1152" s="14" t="s">
        <v>156</v>
      </c>
      <c r="B1152" s="14" t="s">
        <v>154</v>
      </c>
      <c r="C1152">
        <v>54196</v>
      </c>
      <c r="D1152">
        <v>54196</v>
      </c>
      <c r="E1152">
        <v>1</v>
      </c>
      <c r="F1152">
        <v>317</v>
      </c>
      <c r="G1152" s="14" t="s">
        <v>151</v>
      </c>
      <c r="H1152" s="14" t="s">
        <v>523</v>
      </c>
      <c r="I1152" s="14" t="s">
        <v>243</v>
      </c>
    </row>
    <row r="1153" spans="1:9">
      <c r="A1153" s="14" t="s">
        <v>156</v>
      </c>
      <c r="B1153" s="14" t="s">
        <v>164</v>
      </c>
      <c r="C1153">
        <v>54318</v>
      </c>
      <c r="D1153">
        <v>54318</v>
      </c>
      <c r="E1153">
        <v>1</v>
      </c>
      <c r="F1153">
        <v>325</v>
      </c>
      <c r="G1153" s="14" t="s">
        <v>158</v>
      </c>
      <c r="H1153" s="14" t="s">
        <v>549</v>
      </c>
      <c r="I1153" s="14" t="s">
        <v>375</v>
      </c>
    </row>
    <row r="1154" spans="1:9">
      <c r="A1154" s="14" t="s">
        <v>156</v>
      </c>
      <c r="B1154" s="14" t="s">
        <v>163</v>
      </c>
      <c r="C1154">
        <v>54505</v>
      </c>
      <c r="D1154">
        <v>54505</v>
      </c>
      <c r="E1154">
        <v>1</v>
      </c>
      <c r="F1154">
        <v>331</v>
      </c>
      <c r="G1154" s="14" t="s">
        <v>151</v>
      </c>
      <c r="H1154" s="14" t="s">
        <v>519</v>
      </c>
      <c r="I1154" s="14" t="s">
        <v>245</v>
      </c>
    </row>
    <row r="1155" spans="1:9">
      <c r="A1155" s="14" t="s">
        <v>156</v>
      </c>
      <c r="B1155" s="14" t="s">
        <v>150</v>
      </c>
      <c r="C1155">
        <v>54538</v>
      </c>
      <c r="D1155">
        <v>54538</v>
      </c>
      <c r="E1155">
        <v>1</v>
      </c>
      <c r="F1155">
        <v>330</v>
      </c>
      <c r="G1155" s="14" t="s">
        <v>151</v>
      </c>
      <c r="H1155" s="14" t="s">
        <v>537</v>
      </c>
      <c r="I1155" s="14" t="s">
        <v>284</v>
      </c>
    </row>
    <row r="1156" spans="1:9">
      <c r="A1156" s="14" t="s">
        <v>156</v>
      </c>
      <c r="C1156">
        <v>54548</v>
      </c>
      <c r="D1156">
        <v>54548</v>
      </c>
      <c r="E1156">
        <v>1</v>
      </c>
      <c r="F1156">
        <v>326</v>
      </c>
      <c r="G1156" s="14" t="s">
        <v>166</v>
      </c>
      <c r="H1156" s="14" t="s">
        <v>435</v>
      </c>
      <c r="I1156" s="14" t="s">
        <v>234</v>
      </c>
    </row>
    <row r="1157" spans="1:9">
      <c r="A1157" s="14" t="s">
        <v>156</v>
      </c>
      <c r="B1157" s="14" t="s">
        <v>154</v>
      </c>
      <c r="C1157">
        <v>54548</v>
      </c>
      <c r="D1157">
        <v>54547</v>
      </c>
      <c r="E1157">
        <v>0</v>
      </c>
      <c r="F1157">
        <v>325</v>
      </c>
      <c r="G1157" s="14" t="s">
        <v>168</v>
      </c>
      <c r="H1157" s="14" t="s">
        <v>508</v>
      </c>
      <c r="I1157" s="14" t="s">
        <v>230</v>
      </c>
    </row>
    <row r="1158" spans="1:9">
      <c r="A1158" s="14" t="s">
        <v>156</v>
      </c>
      <c r="B1158" s="14" t="s">
        <v>154</v>
      </c>
      <c r="C1158">
        <v>54570</v>
      </c>
      <c r="D1158">
        <v>54570</v>
      </c>
      <c r="E1158">
        <v>1</v>
      </c>
      <c r="F1158">
        <v>332</v>
      </c>
      <c r="G1158" s="14" t="s">
        <v>151</v>
      </c>
      <c r="H1158" s="14" t="s">
        <v>500</v>
      </c>
      <c r="I1158" s="14" t="s">
        <v>237</v>
      </c>
    </row>
    <row r="1159" spans="1:9">
      <c r="A1159" s="14" t="s">
        <v>156</v>
      </c>
      <c r="B1159" s="14" t="s">
        <v>164</v>
      </c>
      <c r="C1159">
        <v>54586</v>
      </c>
      <c r="D1159">
        <v>54586</v>
      </c>
      <c r="E1159">
        <v>1</v>
      </c>
      <c r="F1159">
        <v>325</v>
      </c>
      <c r="G1159" s="14" t="s">
        <v>151</v>
      </c>
      <c r="H1159" s="14" t="s">
        <v>523</v>
      </c>
      <c r="I1159" s="14" t="s">
        <v>243</v>
      </c>
    </row>
    <row r="1160" spans="1:9">
      <c r="A1160" s="14" t="s">
        <v>156</v>
      </c>
      <c r="B1160" s="14" t="s">
        <v>163</v>
      </c>
      <c r="C1160">
        <v>54626</v>
      </c>
      <c r="D1160">
        <v>54626</v>
      </c>
      <c r="E1160">
        <v>1</v>
      </c>
      <c r="F1160">
        <v>303</v>
      </c>
      <c r="G1160" s="14" t="s">
        <v>158</v>
      </c>
      <c r="H1160" s="14" t="s">
        <v>485</v>
      </c>
      <c r="I1160" s="14" t="s">
        <v>231</v>
      </c>
    </row>
    <row r="1161" spans="1:9">
      <c r="A1161" s="14" t="s">
        <v>156</v>
      </c>
      <c r="B1161" s="14" t="s">
        <v>150</v>
      </c>
      <c r="C1161">
        <v>54686</v>
      </c>
      <c r="D1161">
        <v>54685</v>
      </c>
      <c r="E1161">
        <v>0</v>
      </c>
      <c r="F1161">
        <v>294</v>
      </c>
      <c r="G1161" s="14" t="s">
        <v>168</v>
      </c>
      <c r="H1161" s="14" t="s">
        <v>508</v>
      </c>
      <c r="I1161" s="14" t="s">
        <v>245</v>
      </c>
    </row>
    <row r="1162" spans="1:9">
      <c r="A1162" s="14" t="s">
        <v>156</v>
      </c>
      <c r="B1162" s="14" t="s">
        <v>164</v>
      </c>
      <c r="C1162">
        <v>54686</v>
      </c>
      <c r="D1162">
        <v>54686</v>
      </c>
      <c r="E1162">
        <v>1</v>
      </c>
      <c r="F1162">
        <v>295</v>
      </c>
      <c r="G1162" s="14" t="s">
        <v>158</v>
      </c>
      <c r="H1162" s="14" t="s">
        <v>546</v>
      </c>
      <c r="I1162" s="14" t="s">
        <v>375</v>
      </c>
    </row>
    <row r="1163" spans="1:9">
      <c r="A1163" s="14" t="s">
        <v>156</v>
      </c>
      <c r="B1163" s="14" t="s">
        <v>150</v>
      </c>
      <c r="C1163">
        <v>54850</v>
      </c>
      <c r="D1163">
        <v>54850</v>
      </c>
      <c r="E1163">
        <v>1</v>
      </c>
      <c r="F1163">
        <v>274</v>
      </c>
      <c r="G1163" s="14" t="s">
        <v>158</v>
      </c>
      <c r="H1163" s="14" t="s">
        <v>471</v>
      </c>
      <c r="I1163" s="14" t="s">
        <v>250</v>
      </c>
    </row>
    <row r="1164" spans="1:9">
      <c r="A1164" s="14" t="s">
        <v>156</v>
      </c>
      <c r="B1164" s="14" t="s">
        <v>150</v>
      </c>
      <c r="C1164">
        <v>54961</v>
      </c>
      <c r="D1164">
        <v>54961</v>
      </c>
      <c r="E1164">
        <v>1</v>
      </c>
      <c r="F1164">
        <v>280</v>
      </c>
      <c r="G1164" s="14" t="s">
        <v>158</v>
      </c>
      <c r="H1164" s="14" t="s">
        <v>530</v>
      </c>
      <c r="I1164" s="14" t="s">
        <v>284</v>
      </c>
    </row>
    <row r="1165" spans="1:9">
      <c r="A1165" s="14" t="s">
        <v>156</v>
      </c>
      <c r="B1165" s="14" t="s">
        <v>163</v>
      </c>
      <c r="C1165">
        <v>54996</v>
      </c>
      <c r="D1165">
        <v>54996</v>
      </c>
      <c r="E1165">
        <v>1</v>
      </c>
      <c r="F1165">
        <v>296</v>
      </c>
      <c r="G1165" s="14" t="s">
        <v>158</v>
      </c>
      <c r="H1165" s="14" t="s">
        <v>546</v>
      </c>
      <c r="I1165" s="14" t="s">
        <v>375</v>
      </c>
    </row>
    <row r="1166" spans="1:9">
      <c r="A1166" s="14" t="s">
        <v>156</v>
      </c>
      <c r="B1166" s="14" t="s">
        <v>164</v>
      </c>
      <c r="C1166">
        <v>55006</v>
      </c>
      <c r="D1166">
        <v>55006</v>
      </c>
      <c r="E1166">
        <v>1</v>
      </c>
      <c r="F1166">
        <v>284</v>
      </c>
      <c r="G1166" s="14" t="s">
        <v>158</v>
      </c>
      <c r="H1166" s="14" t="s">
        <v>445</v>
      </c>
      <c r="I1166" s="14" t="s">
        <v>240</v>
      </c>
    </row>
    <row r="1167" spans="1:9">
      <c r="A1167" s="14" t="s">
        <v>156</v>
      </c>
      <c r="B1167" s="14" t="s">
        <v>154</v>
      </c>
      <c r="C1167">
        <v>55094</v>
      </c>
      <c r="D1167">
        <v>55094</v>
      </c>
      <c r="E1167">
        <v>1</v>
      </c>
      <c r="F1167">
        <v>281</v>
      </c>
      <c r="G1167" s="14" t="s">
        <v>158</v>
      </c>
      <c r="H1167" s="14" t="s">
        <v>546</v>
      </c>
      <c r="I1167" s="14" t="s">
        <v>375</v>
      </c>
    </row>
    <row r="1168" spans="1:9">
      <c r="A1168" s="14" t="s">
        <v>156</v>
      </c>
      <c r="B1168" s="14" t="s">
        <v>150</v>
      </c>
      <c r="C1168">
        <v>55324</v>
      </c>
      <c r="D1168">
        <v>55324</v>
      </c>
      <c r="E1168">
        <v>1</v>
      </c>
      <c r="F1168">
        <v>234</v>
      </c>
      <c r="G1168" s="14" t="s">
        <v>158</v>
      </c>
      <c r="H1168" s="14" t="s">
        <v>530</v>
      </c>
      <c r="I1168" s="14" t="s">
        <v>283</v>
      </c>
    </row>
    <row r="1169" spans="1:9">
      <c r="A1169" s="14" t="s">
        <v>156</v>
      </c>
      <c r="B1169" s="14" t="s">
        <v>163</v>
      </c>
      <c r="C1169">
        <v>55416</v>
      </c>
      <c r="D1169">
        <v>55416</v>
      </c>
      <c r="E1169">
        <v>1</v>
      </c>
      <c r="F1169">
        <v>244</v>
      </c>
      <c r="G1169" s="14" t="s">
        <v>158</v>
      </c>
      <c r="H1169" s="14" t="s">
        <v>500</v>
      </c>
      <c r="I1169" s="14" t="s">
        <v>243</v>
      </c>
    </row>
    <row r="1170" spans="1:9">
      <c r="A1170" s="14" t="s">
        <v>156</v>
      </c>
      <c r="B1170" s="14" t="s">
        <v>164</v>
      </c>
      <c r="C1170">
        <v>55960</v>
      </c>
      <c r="D1170">
        <v>55960</v>
      </c>
      <c r="E1170">
        <v>1</v>
      </c>
      <c r="F1170">
        <v>312</v>
      </c>
      <c r="G1170" s="14" t="s">
        <v>151</v>
      </c>
      <c r="H1170" s="14" t="s">
        <v>535</v>
      </c>
      <c r="I1170" s="14" t="s">
        <v>284</v>
      </c>
    </row>
    <row r="1171" spans="1:9">
      <c r="A1171" s="14" t="s">
        <v>156</v>
      </c>
      <c r="B1171" s="14" t="s">
        <v>150</v>
      </c>
      <c r="C1171">
        <v>56128</v>
      </c>
      <c r="D1171">
        <v>56128</v>
      </c>
      <c r="E1171">
        <v>1</v>
      </c>
      <c r="F1171">
        <v>271</v>
      </c>
      <c r="G1171" s="14" t="s">
        <v>158</v>
      </c>
      <c r="H1171" s="14" t="s">
        <v>544</v>
      </c>
      <c r="I1171" s="14" t="s">
        <v>375</v>
      </c>
    </row>
    <row r="1172" spans="1:9">
      <c r="A1172" s="14" t="s">
        <v>156</v>
      </c>
      <c r="B1172" s="14" t="s">
        <v>154</v>
      </c>
      <c r="C1172">
        <v>56781</v>
      </c>
      <c r="D1172">
        <v>56781</v>
      </c>
      <c r="E1172">
        <v>1</v>
      </c>
      <c r="F1172">
        <v>249</v>
      </c>
      <c r="G1172" s="14" t="s">
        <v>151</v>
      </c>
      <c r="H1172" s="14" t="s">
        <v>495</v>
      </c>
      <c r="I1172" s="14" t="s">
        <v>245</v>
      </c>
    </row>
    <row r="1173" spans="1:9">
      <c r="A1173" s="14" t="s">
        <v>156</v>
      </c>
      <c r="B1173" s="14" t="s">
        <v>154</v>
      </c>
      <c r="C1173">
        <v>56797</v>
      </c>
      <c r="D1173">
        <v>56797</v>
      </c>
      <c r="E1173">
        <v>1</v>
      </c>
      <c r="F1173">
        <v>263</v>
      </c>
      <c r="G1173" s="14" t="s">
        <v>151</v>
      </c>
      <c r="H1173" s="14" t="s">
        <v>499</v>
      </c>
      <c r="I1173" s="14" t="s">
        <v>245</v>
      </c>
    </row>
    <row r="1174" spans="1:9">
      <c r="A1174" s="14" t="s">
        <v>156</v>
      </c>
      <c r="B1174" s="14" t="s">
        <v>150</v>
      </c>
      <c r="C1174">
        <v>56800</v>
      </c>
      <c r="D1174">
        <v>56800</v>
      </c>
      <c r="E1174">
        <v>1</v>
      </c>
      <c r="F1174">
        <v>262</v>
      </c>
      <c r="G1174" s="14" t="s">
        <v>158</v>
      </c>
      <c r="H1174" s="14" t="s">
        <v>499</v>
      </c>
      <c r="I1174" s="14" t="s">
        <v>245</v>
      </c>
    </row>
    <row r="1175" spans="1:9">
      <c r="A1175" s="14" t="s">
        <v>156</v>
      </c>
      <c r="B1175" s="14" t="s">
        <v>154</v>
      </c>
      <c r="C1175">
        <v>56849</v>
      </c>
      <c r="D1175">
        <v>56849</v>
      </c>
      <c r="E1175">
        <v>1</v>
      </c>
      <c r="F1175">
        <v>256</v>
      </c>
      <c r="G1175" s="14" t="s">
        <v>151</v>
      </c>
      <c r="H1175" s="14" t="s">
        <v>519</v>
      </c>
      <c r="I1175" s="14" t="s">
        <v>338</v>
      </c>
    </row>
    <row r="1176" spans="1:9">
      <c r="A1176" s="14" t="s">
        <v>156</v>
      </c>
      <c r="B1176" s="14" t="s">
        <v>163</v>
      </c>
      <c r="C1176">
        <v>56886</v>
      </c>
      <c r="D1176">
        <v>56886</v>
      </c>
      <c r="E1176">
        <v>1</v>
      </c>
      <c r="F1176">
        <v>272</v>
      </c>
      <c r="G1176" s="14" t="s">
        <v>158</v>
      </c>
      <c r="H1176" s="14" t="s">
        <v>544</v>
      </c>
      <c r="I1176" s="14" t="s">
        <v>375</v>
      </c>
    </row>
    <row r="1177" spans="1:9">
      <c r="A1177" s="14" t="s">
        <v>156</v>
      </c>
      <c r="B1177" s="14" t="s">
        <v>164</v>
      </c>
      <c r="C1177">
        <v>56930</v>
      </c>
      <c r="D1177">
        <v>56930</v>
      </c>
      <c r="E1177">
        <v>1</v>
      </c>
      <c r="F1177">
        <v>275</v>
      </c>
      <c r="G1177" s="14" t="s">
        <v>151</v>
      </c>
      <c r="H1177" s="14" t="s">
        <v>523</v>
      </c>
      <c r="I1177" s="14" t="s">
        <v>338</v>
      </c>
    </row>
    <row r="1178" spans="1:9">
      <c r="A1178" s="14" t="s">
        <v>156</v>
      </c>
      <c r="B1178" s="14" t="s">
        <v>163</v>
      </c>
      <c r="C1178">
        <v>56953</v>
      </c>
      <c r="D1178">
        <v>56953</v>
      </c>
      <c r="E1178">
        <v>1</v>
      </c>
      <c r="F1178">
        <v>246</v>
      </c>
      <c r="G1178" s="14" t="s">
        <v>151</v>
      </c>
      <c r="H1178" s="14" t="s">
        <v>534</v>
      </c>
      <c r="I1178" s="14" t="s">
        <v>283</v>
      </c>
    </row>
    <row r="1179" spans="1:9">
      <c r="A1179" s="14" t="s">
        <v>156</v>
      </c>
      <c r="B1179" s="14" t="s">
        <v>164</v>
      </c>
      <c r="C1179">
        <v>56996</v>
      </c>
      <c r="D1179">
        <v>56996</v>
      </c>
      <c r="E1179">
        <v>1</v>
      </c>
      <c r="F1179">
        <v>241</v>
      </c>
      <c r="G1179" s="14" t="s">
        <v>151</v>
      </c>
      <c r="H1179" s="14" t="s">
        <v>539</v>
      </c>
      <c r="I1179" s="14" t="s">
        <v>375</v>
      </c>
    </row>
    <row r="1180" spans="1:9">
      <c r="A1180" s="14" t="s">
        <v>156</v>
      </c>
      <c r="B1180" s="14" t="s">
        <v>164</v>
      </c>
      <c r="C1180">
        <v>57303</v>
      </c>
      <c r="D1180">
        <v>57303</v>
      </c>
      <c r="E1180">
        <v>1</v>
      </c>
      <c r="F1180">
        <v>213</v>
      </c>
      <c r="G1180" s="14" t="s">
        <v>158</v>
      </c>
      <c r="H1180" s="14" t="s">
        <v>535</v>
      </c>
      <c r="I1180" s="14" t="s">
        <v>375</v>
      </c>
    </row>
    <row r="1181" spans="1:9">
      <c r="A1181" s="14" t="s">
        <v>156</v>
      </c>
      <c r="B1181" s="14" t="s">
        <v>150</v>
      </c>
      <c r="C1181">
        <v>57356</v>
      </c>
      <c r="D1181">
        <v>57356</v>
      </c>
      <c r="E1181">
        <v>1</v>
      </c>
      <c r="F1181">
        <v>195</v>
      </c>
      <c r="G1181" s="14" t="s">
        <v>151</v>
      </c>
      <c r="H1181" s="14" t="s">
        <v>530</v>
      </c>
      <c r="I1181" s="14" t="s">
        <v>375</v>
      </c>
    </row>
    <row r="1182" spans="1:9">
      <c r="A1182" s="14" t="s">
        <v>156</v>
      </c>
      <c r="B1182" s="14" t="s">
        <v>154</v>
      </c>
      <c r="C1182">
        <v>57376</v>
      </c>
      <c r="D1182">
        <v>57376</v>
      </c>
      <c r="E1182">
        <v>1</v>
      </c>
      <c r="F1182">
        <v>182</v>
      </c>
      <c r="G1182" s="14" t="s">
        <v>158</v>
      </c>
      <c r="H1182" s="14" t="s">
        <v>519</v>
      </c>
      <c r="I1182" s="14" t="s">
        <v>283</v>
      </c>
    </row>
    <row r="1183" spans="1:9">
      <c r="A1183" s="14" t="s">
        <v>156</v>
      </c>
      <c r="B1183" s="14" t="s">
        <v>150</v>
      </c>
      <c r="C1183">
        <v>57442</v>
      </c>
      <c r="D1183">
        <v>57442</v>
      </c>
      <c r="E1183">
        <v>1</v>
      </c>
      <c r="F1183">
        <v>192</v>
      </c>
      <c r="G1183" s="14" t="s">
        <v>158</v>
      </c>
      <c r="H1183" s="14" t="s">
        <v>530</v>
      </c>
      <c r="I1183" s="14" t="s">
        <v>375</v>
      </c>
    </row>
    <row r="1184" spans="1:9">
      <c r="A1184" s="14" t="s">
        <v>156</v>
      </c>
      <c r="B1184" s="14" t="s">
        <v>154</v>
      </c>
      <c r="C1184">
        <v>57448</v>
      </c>
      <c r="D1184">
        <v>57448</v>
      </c>
      <c r="E1184">
        <v>1</v>
      </c>
      <c r="F1184">
        <v>191</v>
      </c>
      <c r="G1184" s="14" t="s">
        <v>158</v>
      </c>
      <c r="H1184" s="14" t="s">
        <v>522</v>
      </c>
      <c r="I1184" s="14" t="s">
        <v>283</v>
      </c>
    </row>
    <row r="1185" spans="1:9">
      <c r="A1185" s="14" t="s">
        <v>156</v>
      </c>
      <c r="B1185" s="14" t="s">
        <v>163</v>
      </c>
      <c r="C1185">
        <v>57474</v>
      </c>
      <c r="D1185">
        <v>57474</v>
      </c>
      <c r="E1185">
        <v>1</v>
      </c>
      <c r="F1185">
        <v>205</v>
      </c>
      <c r="G1185" s="14" t="s">
        <v>151</v>
      </c>
      <c r="H1185" s="14" t="s">
        <v>486</v>
      </c>
      <c r="I1185" s="14" t="s">
        <v>243</v>
      </c>
    </row>
    <row r="1186" spans="1:9">
      <c r="A1186" s="14" t="s">
        <v>156</v>
      </c>
      <c r="B1186" s="14" t="s">
        <v>164</v>
      </c>
      <c r="C1186">
        <v>57502</v>
      </c>
      <c r="D1186">
        <v>57502</v>
      </c>
      <c r="E1186">
        <v>1</v>
      </c>
      <c r="F1186">
        <v>224</v>
      </c>
      <c r="G1186" s="14" t="s">
        <v>151</v>
      </c>
      <c r="H1186" s="14" t="s">
        <v>508</v>
      </c>
      <c r="I1186" s="14" t="s">
        <v>338</v>
      </c>
    </row>
    <row r="1187" spans="1:9">
      <c r="A1187" s="14" t="s">
        <v>156</v>
      </c>
      <c r="B1187" s="14" t="s">
        <v>163</v>
      </c>
      <c r="C1187">
        <v>58263</v>
      </c>
      <c r="D1187">
        <v>58263</v>
      </c>
      <c r="E1187">
        <v>1</v>
      </c>
      <c r="F1187">
        <v>157</v>
      </c>
      <c r="G1187" s="14" t="s">
        <v>158</v>
      </c>
      <c r="H1187" s="14" t="s">
        <v>503</v>
      </c>
      <c r="I1187" s="14" t="s">
        <v>283</v>
      </c>
    </row>
    <row r="1188" spans="1:9">
      <c r="A1188" s="14" t="s">
        <v>156</v>
      </c>
      <c r="B1188" s="14" t="s">
        <v>163</v>
      </c>
      <c r="C1188">
        <v>58353</v>
      </c>
      <c r="D1188">
        <v>58353</v>
      </c>
      <c r="E1188">
        <v>1</v>
      </c>
      <c r="F1188">
        <v>179</v>
      </c>
      <c r="G1188" s="14" t="s">
        <v>158</v>
      </c>
      <c r="H1188" s="14" t="s">
        <v>529</v>
      </c>
      <c r="I1188" s="14" t="s">
        <v>375</v>
      </c>
    </row>
    <row r="1189" spans="1:9">
      <c r="A1189" s="14" t="s">
        <v>156</v>
      </c>
      <c r="B1189" s="14" t="s">
        <v>150</v>
      </c>
      <c r="C1189">
        <v>58371</v>
      </c>
      <c r="D1189">
        <v>58371</v>
      </c>
      <c r="E1189">
        <v>1</v>
      </c>
      <c r="F1189">
        <v>179</v>
      </c>
      <c r="G1189" s="14" t="s">
        <v>151</v>
      </c>
      <c r="H1189" s="14" t="s">
        <v>529</v>
      </c>
      <c r="I1189" s="14" t="s">
        <v>375</v>
      </c>
    </row>
    <row r="1190" spans="1:9">
      <c r="A1190" s="14" t="s">
        <v>156</v>
      </c>
      <c r="B1190" s="14" t="s">
        <v>154</v>
      </c>
      <c r="C1190">
        <v>58440</v>
      </c>
      <c r="D1190">
        <v>58440</v>
      </c>
      <c r="E1190">
        <v>1</v>
      </c>
      <c r="F1190">
        <v>176</v>
      </c>
      <c r="G1190" s="14" t="s">
        <v>151</v>
      </c>
      <c r="H1190" s="14" t="s">
        <v>477</v>
      </c>
      <c r="I1190" s="14" t="s">
        <v>243</v>
      </c>
    </row>
    <row r="1191" spans="1:9">
      <c r="A1191" s="14" t="s">
        <v>156</v>
      </c>
      <c r="B1191" s="14" t="s">
        <v>150</v>
      </c>
      <c r="C1191">
        <v>59316</v>
      </c>
      <c r="D1191">
        <v>59315</v>
      </c>
      <c r="E1191">
        <v>0</v>
      </c>
      <c r="F1191">
        <v>179</v>
      </c>
      <c r="G1191" s="14" t="s">
        <v>168</v>
      </c>
      <c r="H1191" s="14" t="s">
        <v>517</v>
      </c>
      <c r="I1191" s="14" t="s">
        <v>283</v>
      </c>
    </row>
    <row r="1192" spans="1:9">
      <c r="A1192" s="14" t="s">
        <v>156</v>
      </c>
      <c r="B1192" s="14" t="s">
        <v>163</v>
      </c>
      <c r="C1192">
        <v>59388</v>
      </c>
      <c r="D1192">
        <v>59388</v>
      </c>
      <c r="E1192">
        <v>1</v>
      </c>
      <c r="F1192">
        <v>170</v>
      </c>
      <c r="G1192" s="14" t="s">
        <v>151</v>
      </c>
      <c r="H1192" s="14" t="s">
        <v>515</v>
      </c>
      <c r="I1192" s="14" t="s">
        <v>283</v>
      </c>
    </row>
    <row r="1193" spans="1:9">
      <c r="A1193" s="14" t="s">
        <v>156</v>
      </c>
      <c r="B1193" s="14" t="s">
        <v>150</v>
      </c>
      <c r="C1193">
        <v>59424</v>
      </c>
      <c r="D1193">
        <v>59424</v>
      </c>
      <c r="E1193">
        <v>1</v>
      </c>
      <c r="F1193">
        <v>179</v>
      </c>
      <c r="G1193" s="14" t="s">
        <v>151</v>
      </c>
      <c r="H1193" s="14" t="s">
        <v>477</v>
      </c>
      <c r="I1193" s="14" t="s">
        <v>243</v>
      </c>
    </row>
    <row r="1194" spans="1:9">
      <c r="A1194" s="14" t="s">
        <v>156</v>
      </c>
      <c r="B1194" s="14" t="s">
        <v>154</v>
      </c>
      <c r="C1194">
        <v>59479</v>
      </c>
      <c r="D1194">
        <v>59479</v>
      </c>
      <c r="E1194">
        <v>1</v>
      </c>
      <c r="F1194">
        <v>161</v>
      </c>
      <c r="G1194" s="14" t="s">
        <v>151</v>
      </c>
      <c r="H1194" s="14" t="s">
        <v>491</v>
      </c>
      <c r="I1194" s="14" t="s">
        <v>284</v>
      </c>
    </row>
    <row r="1195" spans="1:9">
      <c r="A1195" s="14" t="s">
        <v>156</v>
      </c>
      <c r="B1195" s="14" t="s">
        <v>150</v>
      </c>
      <c r="C1195">
        <v>60354</v>
      </c>
      <c r="D1195">
        <v>60353</v>
      </c>
      <c r="E1195">
        <v>0</v>
      </c>
      <c r="F1195">
        <v>159</v>
      </c>
      <c r="G1195" s="14" t="s">
        <v>168</v>
      </c>
      <c r="H1195" s="14" t="s">
        <v>508</v>
      </c>
      <c r="I1195" s="14" t="s">
        <v>283</v>
      </c>
    </row>
    <row r="1196" spans="1:9">
      <c r="A1196" s="14" t="s">
        <v>156</v>
      </c>
      <c r="B1196" s="14" t="s">
        <v>150</v>
      </c>
      <c r="C1196">
        <v>60435</v>
      </c>
      <c r="D1196">
        <v>60435</v>
      </c>
      <c r="E1196">
        <v>1</v>
      </c>
      <c r="F1196">
        <v>152</v>
      </c>
      <c r="G1196" s="14" t="s">
        <v>151</v>
      </c>
      <c r="H1196" s="14" t="s">
        <v>463</v>
      </c>
      <c r="I1196" s="14" t="s">
        <v>243</v>
      </c>
    </row>
    <row r="1197" spans="1:9">
      <c r="A1197" s="14" t="s">
        <v>156</v>
      </c>
      <c r="B1197" s="14" t="s">
        <v>150</v>
      </c>
      <c r="C1197">
        <v>60480</v>
      </c>
      <c r="D1197">
        <v>60480</v>
      </c>
      <c r="E1197">
        <v>1</v>
      </c>
      <c r="F1197">
        <v>159</v>
      </c>
      <c r="G1197" s="14" t="s">
        <v>158</v>
      </c>
      <c r="H1197" s="14" t="s">
        <v>437</v>
      </c>
      <c r="I1197" s="14" t="s">
        <v>237</v>
      </c>
    </row>
    <row r="1198" spans="1:9">
      <c r="A1198" s="14" t="s">
        <v>156</v>
      </c>
      <c r="B1198" s="14" t="s">
        <v>150</v>
      </c>
      <c r="C1198">
        <v>60506</v>
      </c>
      <c r="D1198">
        <v>60505</v>
      </c>
      <c r="E1198">
        <v>0</v>
      </c>
      <c r="F1198">
        <v>158</v>
      </c>
      <c r="G1198" s="14" t="s">
        <v>168</v>
      </c>
      <c r="H1198" s="14" t="s">
        <v>429</v>
      </c>
      <c r="I1198" s="14" t="s">
        <v>231</v>
      </c>
    </row>
    <row r="1199" spans="1:9">
      <c r="A1199" s="14" t="s">
        <v>156</v>
      </c>
      <c r="B1199" s="14" t="s">
        <v>150</v>
      </c>
      <c r="C1199">
        <v>60522</v>
      </c>
      <c r="D1199">
        <v>60522</v>
      </c>
      <c r="E1199">
        <v>1</v>
      </c>
      <c r="F1199">
        <v>163</v>
      </c>
      <c r="G1199" s="14" t="s">
        <v>158</v>
      </c>
      <c r="H1199" s="14" t="s">
        <v>431</v>
      </c>
      <c r="I1199" s="14" t="s">
        <v>231</v>
      </c>
    </row>
    <row r="1200" spans="1:9">
      <c r="A1200" s="14" t="s">
        <v>156</v>
      </c>
      <c r="B1200" s="14" t="s">
        <v>164</v>
      </c>
      <c r="C1200">
        <v>60630</v>
      </c>
      <c r="D1200">
        <v>60630</v>
      </c>
      <c r="E1200">
        <v>1</v>
      </c>
      <c r="F1200">
        <v>163</v>
      </c>
      <c r="G1200" s="14" t="s">
        <v>151</v>
      </c>
      <c r="H1200" s="14" t="s">
        <v>491</v>
      </c>
      <c r="I1200" s="14" t="s">
        <v>284</v>
      </c>
    </row>
    <row r="1201" spans="1:9">
      <c r="A1201" s="14" t="s">
        <v>156</v>
      </c>
      <c r="B1201" s="14" t="s">
        <v>150</v>
      </c>
      <c r="C1201">
        <v>60637</v>
      </c>
      <c r="D1201">
        <v>60637</v>
      </c>
      <c r="E1201">
        <v>1</v>
      </c>
      <c r="F1201">
        <v>161</v>
      </c>
      <c r="G1201" s="14" t="s">
        <v>158</v>
      </c>
      <c r="H1201" s="14" t="s">
        <v>523</v>
      </c>
      <c r="I1201" s="14" t="s">
        <v>375</v>
      </c>
    </row>
    <row r="1202" spans="1:9">
      <c r="A1202" s="14" t="s">
        <v>156</v>
      </c>
      <c r="B1202" s="14" t="s">
        <v>150</v>
      </c>
      <c r="C1202">
        <v>60727</v>
      </c>
      <c r="D1202">
        <v>60727</v>
      </c>
      <c r="E1202">
        <v>1</v>
      </c>
      <c r="F1202">
        <v>164</v>
      </c>
      <c r="G1202" s="14" t="s">
        <v>158</v>
      </c>
      <c r="H1202" s="14" t="s">
        <v>512</v>
      </c>
      <c r="I1202" s="14" t="s">
        <v>283</v>
      </c>
    </row>
    <row r="1203" spans="1:9">
      <c r="A1203" s="14" t="s">
        <v>156</v>
      </c>
      <c r="B1203" s="14" t="s">
        <v>150</v>
      </c>
      <c r="C1203">
        <v>60780</v>
      </c>
      <c r="D1203">
        <v>60780</v>
      </c>
      <c r="E1203">
        <v>1</v>
      </c>
      <c r="F1203">
        <v>155</v>
      </c>
      <c r="G1203" s="14" t="s">
        <v>151</v>
      </c>
      <c r="H1203" s="14" t="s">
        <v>464</v>
      </c>
      <c r="I1203" s="14" t="s">
        <v>243</v>
      </c>
    </row>
    <row r="1204" spans="1:9">
      <c r="A1204" s="14" t="s">
        <v>156</v>
      </c>
      <c r="B1204" s="14" t="s">
        <v>150</v>
      </c>
      <c r="C1204">
        <v>60915</v>
      </c>
      <c r="D1204">
        <v>60915</v>
      </c>
      <c r="E1204">
        <v>1</v>
      </c>
      <c r="F1204">
        <v>164</v>
      </c>
      <c r="G1204" s="14" t="s">
        <v>151</v>
      </c>
      <c r="H1204" s="14" t="s">
        <v>525</v>
      </c>
      <c r="I1204" s="14" t="s">
        <v>375</v>
      </c>
    </row>
    <row r="1205" spans="1:9">
      <c r="A1205" s="14" t="s">
        <v>156</v>
      </c>
      <c r="B1205" s="14" t="s">
        <v>169</v>
      </c>
      <c r="C1205">
        <v>60961</v>
      </c>
      <c r="D1205">
        <v>60962</v>
      </c>
      <c r="E1205">
        <v>2</v>
      </c>
      <c r="F1205" t="s">
        <v>170</v>
      </c>
      <c r="G1205" s="14" t="s">
        <v>171</v>
      </c>
      <c r="H1205" s="14" t="s">
        <v>172</v>
      </c>
      <c r="I1205" s="14" t="s">
        <v>239</v>
      </c>
    </row>
    <row r="1206" spans="1:9">
      <c r="A1206" s="14" t="s">
        <v>156</v>
      </c>
      <c r="B1206" s="14" t="s">
        <v>150</v>
      </c>
      <c r="C1206">
        <v>61154</v>
      </c>
      <c r="D1206">
        <v>61154</v>
      </c>
      <c r="E1206">
        <v>1</v>
      </c>
      <c r="F1206">
        <v>181</v>
      </c>
      <c r="G1206" s="14" t="s">
        <v>151</v>
      </c>
      <c r="H1206" s="14" t="s">
        <v>517</v>
      </c>
      <c r="I1206" s="14" t="s">
        <v>283</v>
      </c>
    </row>
    <row r="1207" spans="1:9">
      <c r="A1207" s="14" t="s">
        <v>156</v>
      </c>
      <c r="B1207" s="14" t="s">
        <v>150</v>
      </c>
      <c r="C1207">
        <v>61195</v>
      </c>
      <c r="D1207">
        <v>61195</v>
      </c>
      <c r="E1207">
        <v>1</v>
      </c>
      <c r="F1207">
        <v>174</v>
      </c>
      <c r="G1207" s="14" t="s">
        <v>158</v>
      </c>
      <c r="H1207" s="14" t="s">
        <v>485</v>
      </c>
      <c r="I1207" s="14" t="s">
        <v>338</v>
      </c>
    </row>
    <row r="1208" spans="1:9">
      <c r="A1208" s="14" t="s">
        <v>156</v>
      </c>
      <c r="B1208" s="14" t="s">
        <v>150</v>
      </c>
      <c r="C1208">
        <v>61475</v>
      </c>
      <c r="D1208">
        <v>61475</v>
      </c>
      <c r="E1208">
        <v>1</v>
      </c>
      <c r="F1208">
        <v>173</v>
      </c>
      <c r="G1208" s="14" t="s">
        <v>158</v>
      </c>
      <c r="H1208" s="14" t="s">
        <v>515</v>
      </c>
      <c r="I1208" s="14" t="s">
        <v>283</v>
      </c>
    </row>
    <row r="1209" spans="1:9">
      <c r="A1209" s="14" t="s">
        <v>156</v>
      </c>
      <c r="B1209" s="14" t="s">
        <v>163</v>
      </c>
      <c r="C1209">
        <v>61493</v>
      </c>
      <c r="D1209">
        <v>61493</v>
      </c>
      <c r="E1209">
        <v>1</v>
      </c>
      <c r="F1209">
        <v>171</v>
      </c>
      <c r="G1209" s="14" t="s">
        <v>151</v>
      </c>
      <c r="H1209" s="14" t="s">
        <v>497</v>
      </c>
      <c r="I1209" s="14" t="s">
        <v>284</v>
      </c>
    </row>
    <row r="1210" spans="1:9">
      <c r="A1210" s="14" t="s">
        <v>156</v>
      </c>
      <c r="B1210" s="14" t="s">
        <v>154</v>
      </c>
      <c r="C1210">
        <v>61706</v>
      </c>
      <c r="D1210">
        <v>61706</v>
      </c>
      <c r="E1210">
        <v>1</v>
      </c>
      <c r="F1210">
        <v>146</v>
      </c>
      <c r="G1210" s="14" t="s">
        <v>151</v>
      </c>
      <c r="H1210" s="14" t="s">
        <v>446</v>
      </c>
      <c r="I1210" s="14" t="s">
        <v>245</v>
      </c>
    </row>
    <row r="1211" spans="1:9">
      <c r="A1211" s="14" t="s">
        <v>156</v>
      </c>
      <c r="B1211" s="14" t="s">
        <v>195</v>
      </c>
      <c r="C1211">
        <v>61816</v>
      </c>
      <c r="D1211">
        <v>61815</v>
      </c>
      <c r="E1211">
        <v>0</v>
      </c>
      <c r="F1211">
        <v>166</v>
      </c>
      <c r="G1211" s="14" t="s">
        <v>133</v>
      </c>
      <c r="H1211" s="14" t="s">
        <v>470</v>
      </c>
      <c r="I1211" s="14" t="s">
        <v>243</v>
      </c>
    </row>
    <row r="1212" spans="1:9">
      <c r="A1212" s="14" t="s">
        <v>156</v>
      </c>
      <c r="B1212" s="14" t="s">
        <v>150</v>
      </c>
      <c r="C1212">
        <v>62120</v>
      </c>
      <c r="D1212">
        <v>62120</v>
      </c>
      <c r="E1212">
        <v>1</v>
      </c>
      <c r="F1212">
        <v>145</v>
      </c>
      <c r="G1212" s="14" t="s">
        <v>158</v>
      </c>
      <c r="H1212" s="14" t="s">
        <v>517</v>
      </c>
      <c r="I1212" s="14" t="s">
        <v>375</v>
      </c>
    </row>
    <row r="1213" spans="1:9">
      <c r="A1213" s="14" t="s">
        <v>156</v>
      </c>
      <c r="B1213" s="14" t="s">
        <v>164</v>
      </c>
      <c r="C1213">
        <v>62435</v>
      </c>
      <c r="D1213">
        <v>62435</v>
      </c>
      <c r="E1213">
        <v>1</v>
      </c>
      <c r="F1213">
        <v>170</v>
      </c>
      <c r="G1213" s="14" t="s">
        <v>151</v>
      </c>
      <c r="H1213" s="14" t="s">
        <v>525</v>
      </c>
      <c r="I1213" s="14" t="s">
        <v>375</v>
      </c>
    </row>
    <row r="1214" spans="1:9">
      <c r="A1214" s="14" t="s">
        <v>156</v>
      </c>
      <c r="B1214" s="14" t="s">
        <v>164</v>
      </c>
      <c r="C1214">
        <v>62464</v>
      </c>
      <c r="D1214">
        <v>62464</v>
      </c>
      <c r="E1214">
        <v>1</v>
      </c>
      <c r="F1214">
        <v>171</v>
      </c>
      <c r="G1214" s="14" t="s">
        <v>158</v>
      </c>
      <c r="H1214" s="14" t="s">
        <v>527</v>
      </c>
      <c r="I1214" s="14" t="s">
        <v>375</v>
      </c>
    </row>
    <row r="1215" spans="1:9">
      <c r="A1215" s="14" t="s">
        <v>156</v>
      </c>
      <c r="B1215" s="14" t="s">
        <v>150</v>
      </c>
      <c r="C1215">
        <v>62468</v>
      </c>
      <c r="D1215">
        <v>62468</v>
      </c>
      <c r="E1215">
        <v>1</v>
      </c>
      <c r="F1215">
        <v>171</v>
      </c>
      <c r="G1215" s="14" t="s">
        <v>158</v>
      </c>
      <c r="H1215" s="14" t="s">
        <v>527</v>
      </c>
      <c r="I1215" s="14" t="s">
        <v>375</v>
      </c>
    </row>
    <row r="1216" spans="1:9">
      <c r="A1216" s="14" t="s">
        <v>156</v>
      </c>
      <c r="B1216" s="14" t="s">
        <v>163</v>
      </c>
      <c r="C1216">
        <v>62514</v>
      </c>
      <c r="D1216">
        <v>62514</v>
      </c>
      <c r="E1216">
        <v>1</v>
      </c>
      <c r="F1216">
        <v>168</v>
      </c>
      <c r="G1216" s="14" t="s">
        <v>151</v>
      </c>
      <c r="H1216" s="14" t="s">
        <v>525</v>
      </c>
      <c r="I1216" s="14" t="s">
        <v>375</v>
      </c>
    </row>
    <row r="1217" spans="1:9">
      <c r="A1217" s="14" t="s">
        <v>156</v>
      </c>
      <c r="B1217" s="14" t="s">
        <v>164</v>
      </c>
      <c r="C1217">
        <v>62518</v>
      </c>
      <c r="D1217">
        <v>62518</v>
      </c>
      <c r="E1217">
        <v>1</v>
      </c>
      <c r="F1217">
        <v>168</v>
      </c>
      <c r="G1217" s="14" t="s">
        <v>158</v>
      </c>
      <c r="H1217" s="14" t="s">
        <v>495</v>
      </c>
      <c r="I1217" s="14" t="s">
        <v>284</v>
      </c>
    </row>
    <row r="1218" spans="1:9">
      <c r="A1218" s="14" t="s">
        <v>156</v>
      </c>
      <c r="B1218" s="14" t="s">
        <v>164</v>
      </c>
      <c r="C1218">
        <v>63374</v>
      </c>
      <c r="D1218">
        <v>63374</v>
      </c>
      <c r="E1218">
        <v>1</v>
      </c>
      <c r="F1218">
        <v>156</v>
      </c>
      <c r="G1218" s="14" t="s">
        <v>151</v>
      </c>
      <c r="H1218" s="14" t="s">
        <v>456</v>
      </c>
      <c r="I1218" s="14" t="s">
        <v>245</v>
      </c>
    </row>
    <row r="1219" spans="1:9">
      <c r="A1219" s="14" t="s">
        <v>156</v>
      </c>
      <c r="B1219" s="14" t="s">
        <v>154</v>
      </c>
      <c r="C1219">
        <v>63785</v>
      </c>
      <c r="D1219">
        <v>63785</v>
      </c>
      <c r="E1219">
        <v>1</v>
      </c>
      <c r="F1219">
        <v>180</v>
      </c>
      <c r="G1219" s="14" t="s">
        <v>158</v>
      </c>
      <c r="H1219" s="14" t="s">
        <v>529</v>
      </c>
      <c r="I1219" s="14" t="s">
        <v>375</v>
      </c>
    </row>
    <row r="1220" spans="1:9">
      <c r="A1220" s="14" t="s">
        <v>156</v>
      </c>
      <c r="B1220" s="14" t="s">
        <v>154</v>
      </c>
      <c r="C1220">
        <v>63872</v>
      </c>
      <c r="D1220">
        <v>63872</v>
      </c>
      <c r="E1220">
        <v>1</v>
      </c>
      <c r="F1220">
        <v>183</v>
      </c>
      <c r="G1220" s="14" t="s">
        <v>158</v>
      </c>
      <c r="H1220" s="14" t="s">
        <v>529</v>
      </c>
      <c r="I1220" s="14" t="s">
        <v>375</v>
      </c>
    </row>
    <row r="1221" spans="1:9">
      <c r="A1221" s="14" t="s">
        <v>156</v>
      </c>
      <c r="B1221" s="14" t="s">
        <v>163</v>
      </c>
      <c r="C1221">
        <v>64668</v>
      </c>
      <c r="D1221">
        <v>64668</v>
      </c>
      <c r="E1221">
        <v>1</v>
      </c>
      <c r="F1221">
        <v>148</v>
      </c>
      <c r="G1221" s="14" t="s">
        <v>151</v>
      </c>
      <c r="H1221" s="14" t="s">
        <v>448</v>
      </c>
      <c r="I1221" s="14" t="s">
        <v>245</v>
      </c>
    </row>
    <row r="1222" spans="1:9">
      <c r="A1222" s="14" t="s">
        <v>156</v>
      </c>
      <c r="B1222" s="14" t="s">
        <v>150</v>
      </c>
      <c r="C1222">
        <v>64822</v>
      </c>
      <c r="D1222">
        <v>64822</v>
      </c>
      <c r="E1222">
        <v>1</v>
      </c>
      <c r="F1222">
        <v>179</v>
      </c>
      <c r="G1222" s="14" t="s">
        <v>151</v>
      </c>
      <c r="H1222" s="14" t="s">
        <v>411</v>
      </c>
      <c r="I1222" s="14" t="s">
        <v>239</v>
      </c>
    </row>
    <row r="1223" spans="1:9">
      <c r="A1223" s="14" t="s">
        <v>156</v>
      </c>
      <c r="B1223" s="14" t="s">
        <v>154</v>
      </c>
      <c r="C1223">
        <v>64961</v>
      </c>
      <c r="D1223">
        <v>64961</v>
      </c>
      <c r="E1223">
        <v>1</v>
      </c>
      <c r="F1223">
        <v>169</v>
      </c>
      <c r="G1223" s="14" t="s">
        <v>158</v>
      </c>
      <c r="H1223" s="14" t="s">
        <v>463</v>
      </c>
      <c r="I1223" s="14" t="s">
        <v>245</v>
      </c>
    </row>
    <row r="1224" spans="1:9">
      <c r="A1224" s="14" t="s">
        <v>156</v>
      </c>
      <c r="B1224" s="14" t="s">
        <v>154</v>
      </c>
      <c r="C1224">
        <v>64968</v>
      </c>
      <c r="D1224">
        <v>64968</v>
      </c>
      <c r="E1224">
        <v>1</v>
      </c>
      <c r="F1224">
        <v>172</v>
      </c>
      <c r="G1224" s="14" t="s">
        <v>151</v>
      </c>
      <c r="H1224" s="14" t="s">
        <v>423</v>
      </c>
      <c r="I1224" s="14" t="s">
        <v>249</v>
      </c>
    </row>
    <row r="1225" spans="1:9">
      <c r="A1225" s="14" t="s">
        <v>156</v>
      </c>
      <c r="B1225" s="14" t="s">
        <v>150</v>
      </c>
      <c r="C1225">
        <v>65043</v>
      </c>
      <c r="D1225">
        <v>65043</v>
      </c>
      <c r="E1225">
        <v>1</v>
      </c>
      <c r="F1225">
        <v>190</v>
      </c>
      <c r="G1225" s="14" t="s">
        <v>158</v>
      </c>
      <c r="H1225" s="14" t="s">
        <v>503</v>
      </c>
      <c r="I1225" s="14" t="s">
        <v>284</v>
      </c>
    </row>
    <row r="1226" spans="1:9">
      <c r="A1226" s="14" t="s">
        <v>156</v>
      </c>
      <c r="C1226">
        <v>65188</v>
      </c>
      <c r="D1226">
        <v>65188</v>
      </c>
      <c r="E1226">
        <v>1</v>
      </c>
      <c r="F1226">
        <v>159</v>
      </c>
      <c r="G1226" s="14" t="s">
        <v>166</v>
      </c>
      <c r="H1226" s="14" t="s">
        <v>430</v>
      </c>
      <c r="I1226" s="14" t="s">
        <v>231</v>
      </c>
    </row>
    <row r="1227" spans="1:9">
      <c r="A1227" s="14" t="s">
        <v>156</v>
      </c>
      <c r="B1227" s="14" t="s">
        <v>154</v>
      </c>
      <c r="C1227">
        <v>65188</v>
      </c>
      <c r="D1227">
        <v>65187</v>
      </c>
      <c r="E1227">
        <v>0</v>
      </c>
      <c r="F1227">
        <v>159</v>
      </c>
      <c r="G1227" s="14" t="s">
        <v>168</v>
      </c>
      <c r="H1227" s="14" t="s">
        <v>459</v>
      </c>
      <c r="I1227" s="14" t="s">
        <v>245</v>
      </c>
    </row>
    <row r="1228" spans="1:9">
      <c r="A1228" s="14" t="s">
        <v>156</v>
      </c>
      <c r="B1228" s="14" t="s">
        <v>163</v>
      </c>
      <c r="C1228">
        <v>65287</v>
      </c>
      <c r="D1228">
        <v>65287</v>
      </c>
      <c r="E1228">
        <v>1</v>
      </c>
      <c r="F1228">
        <v>171</v>
      </c>
      <c r="G1228" s="14" t="s">
        <v>151</v>
      </c>
      <c r="H1228" s="14" t="s">
        <v>497</v>
      </c>
      <c r="I1228" s="14" t="s">
        <v>284</v>
      </c>
    </row>
    <row r="1229" spans="1:9">
      <c r="A1229" s="14" t="s">
        <v>156</v>
      </c>
      <c r="B1229" s="14" t="s">
        <v>150</v>
      </c>
      <c r="C1229">
        <v>65311</v>
      </c>
      <c r="D1229">
        <v>65311</v>
      </c>
      <c r="E1229">
        <v>1</v>
      </c>
      <c r="F1229">
        <v>170</v>
      </c>
      <c r="G1229" s="14" t="s">
        <v>158</v>
      </c>
      <c r="H1229" s="14" t="s">
        <v>471</v>
      </c>
      <c r="I1229" s="14" t="s">
        <v>243</v>
      </c>
    </row>
    <row r="1230" spans="1:9">
      <c r="A1230" s="14" t="s">
        <v>156</v>
      </c>
      <c r="C1230">
        <v>65341</v>
      </c>
      <c r="D1230">
        <v>65341</v>
      </c>
      <c r="E1230">
        <v>1</v>
      </c>
      <c r="F1230">
        <v>177</v>
      </c>
      <c r="G1230" s="14" t="s">
        <v>174</v>
      </c>
      <c r="H1230" s="14" t="s">
        <v>394</v>
      </c>
      <c r="I1230" s="14" t="s">
        <v>240</v>
      </c>
    </row>
    <row r="1231" spans="1:9">
      <c r="A1231" s="14" t="s">
        <v>156</v>
      </c>
      <c r="C1231">
        <v>65342</v>
      </c>
      <c r="D1231">
        <v>65342</v>
      </c>
      <c r="E1231">
        <v>1</v>
      </c>
      <c r="F1231">
        <v>177</v>
      </c>
      <c r="G1231" s="14" t="s">
        <v>166</v>
      </c>
      <c r="H1231" s="14" t="s">
        <v>376</v>
      </c>
      <c r="I1231" s="14" t="s">
        <v>233</v>
      </c>
    </row>
    <row r="1232" spans="1:9">
      <c r="A1232" s="14" t="s">
        <v>156</v>
      </c>
      <c r="B1232" s="14" t="s">
        <v>150</v>
      </c>
      <c r="C1232">
        <v>65342</v>
      </c>
      <c r="D1232">
        <v>65341</v>
      </c>
      <c r="E1232">
        <v>0</v>
      </c>
      <c r="F1232">
        <v>177</v>
      </c>
      <c r="G1232" s="14" t="s">
        <v>168</v>
      </c>
      <c r="H1232" s="14" t="s">
        <v>527</v>
      </c>
      <c r="I1232" s="14" t="s">
        <v>375</v>
      </c>
    </row>
    <row r="1233" spans="1:9">
      <c r="A1233" s="14" t="s">
        <v>156</v>
      </c>
      <c r="B1233" s="14" t="s">
        <v>163</v>
      </c>
      <c r="C1233">
        <v>65512</v>
      </c>
      <c r="D1233">
        <v>65512</v>
      </c>
      <c r="E1233">
        <v>1</v>
      </c>
      <c r="F1233">
        <v>179</v>
      </c>
      <c r="G1233" s="14" t="s">
        <v>151</v>
      </c>
      <c r="H1233" s="14" t="s">
        <v>477</v>
      </c>
      <c r="I1233" s="14" t="s">
        <v>243</v>
      </c>
    </row>
    <row r="1234" spans="1:9">
      <c r="A1234" s="14" t="s">
        <v>156</v>
      </c>
      <c r="B1234" s="14" t="s">
        <v>150</v>
      </c>
      <c r="C1234">
        <v>65578</v>
      </c>
      <c r="D1234">
        <v>65578</v>
      </c>
      <c r="E1234">
        <v>1</v>
      </c>
      <c r="F1234">
        <v>187</v>
      </c>
      <c r="G1234" s="14" t="s">
        <v>151</v>
      </c>
      <c r="H1234" s="14" t="s">
        <v>519</v>
      </c>
      <c r="I1234" s="14" t="s">
        <v>283</v>
      </c>
    </row>
    <row r="1235" spans="1:9">
      <c r="A1235" s="14" t="s">
        <v>156</v>
      </c>
      <c r="B1235" s="14" t="s">
        <v>154</v>
      </c>
      <c r="C1235">
        <v>65606</v>
      </c>
      <c r="D1235">
        <v>65606</v>
      </c>
      <c r="E1235">
        <v>1</v>
      </c>
      <c r="F1235">
        <v>179</v>
      </c>
      <c r="G1235" s="14" t="s">
        <v>158</v>
      </c>
      <c r="H1235" s="14" t="s">
        <v>517</v>
      </c>
      <c r="I1235" s="14" t="s">
        <v>283</v>
      </c>
    </row>
    <row r="1236" spans="1:9">
      <c r="A1236" s="14" t="s">
        <v>156</v>
      </c>
      <c r="B1236" s="14" t="s">
        <v>154</v>
      </c>
      <c r="C1236">
        <v>65664</v>
      </c>
      <c r="D1236">
        <v>65664</v>
      </c>
      <c r="E1236">
        <v>1</v>
      </c>
      <c r="F1236">
        <v>185</v>
      </c>
      <c r="G1236" s="14" t="s">
        <v>151</v>
      </c>
      <c r="H1236" s="14" t="s">
        <v>529</v>
      </c>
      <c r="I1236" s="14" t="s">
        <v>375</v>
      </c>
    </row>
    <row r="1237" spans="1:9">
      <c r="A1237" s="14" t="s">
        <v>156</v>
      </c>
      <c r="B1237" s="14" t="s">
        <v>150</v>
      </c>
      <c r="C1237">
        <v>65751</v>
      </c>
      <c r="D1237">
        <v>65751</v>
      </c>
      <c r="E1237">
        <v>1</v>
      </c>
      <c r="F1237">
        <v>175</v>
      </c>
      <c r="G1237" s="14" t="s">
        <v>158</v>
      </c>
      <c r="H1237" s="14" t="s">
        <v>445</v>
      </c>
      <c r="I1237" s="14" t="s">
        <v>237</v>
      </c>
    </row>
    <row r="1238" spans="1:9">
      <c r="A1238" s="14" t="s">
        <v>156</v>
      </c>
      <c r="B1238" s="14" t="s">
        <v>154</v>
      </c>
      <c r="C1238">
        <v>65844</v>
      </c>
      <c r="D1238">
        <v>65844</v>
      </c>
      <c r="E1238">
        <v>1</v>
      </c>
      <c r="F1238">
        <v>149</v>
      </c>
      <c r="G1238" s="14" t="s">
        <v>158</v>
      </c>
      <c r="H1238" s="14" t="s">
        <v>499</v>
      </c>
      <c r="I1238" s="14" t="s">
        <v>283</v>
      </c>
    </row>
    <row r="1239" spans="1:9">
      <c r="A1239" s="14" t="s">
        <v>156</v>
      </c>
      <c r="B1239" s="14" t="s">
        <v>150</v>
      </c>
      <c r="C1239">
        <v>65881</v>
      </c>
      <c r="D1239">
        <v>65881</v>
      </c>
      <c r="E1239">
        <v>1</v>
      </c>
      <c r="F1239">
        <v>162</v>
      </c>
      <c r="G1239" s="14" t="s">
        <v>151</v>
      </c>
      <c r="H1239" s="14" t="s">
        <v>491</v>
      </c>
      <c r="I1239" s="14" t="s">
        <v>284</v>
      </c>
    </row>
    <row r="1240" spans="1:9">
      <c r="A1240" s="14" t="s">
        <v>156</v>
      </c>
      <c r="B1240" s="14" t="s">
        <v>154</v>
      </c>
      <c r="C1240">
        <v>66151</v>
      </c>
      <c r="D1240">
        <v>66151</v>
      </c>
      <c r="E1240">
        <v>1</v>
      </c>
      <c r="F1240">
        <v>147</v>
      </c>
      <c r="G1240" s="14" t="s">
        <v>151</v>
      </c>
      <c r="H1240" s="14" t="s">
        <v>448</v>
      </c>
      <c r="I1240" s="14" t="s">
        <v>245</v>
      </c>
    </row>
    <row r="1241" spans="1:9">
      <c r="A1241" s="14" t="s">
        <v>156</v>
      </c>
      <c r="B1241" s="14" t="s">
        <v>164</v>
      </c>
      <c r="C1241">
        <v>66158</v>
      </c>
      <c r="D1241">
        <v>66158</v>
      </c>
      <c r="E1241">
        <v>1</v>
      </c>
      <c r="F1241">
        <v>143</v>
      </c>
      <c r="G1241" s="14" t="s">
        <v>158</v>
      </c>
      <c r="H1241" s="14" t="s">
        <v>445</v>
      </c>
      <c r="I1241" s="14" t="s">
        <v>245</v>
      </c>
    </row>
    <row r="1242" spans="1:9">
      <c r="A1242" s="14" t="s">
        <v>156</v>
      </c>
      <c r="B1242" s="14" t="s">
        <v>164</v>
      </c>
      <c r="C1242">
        <v>66220</v>
      </c>
      <c r="D1242">
        <v>66220</v>
      </c>
      <c r="E1242">
        <v>1</v>
      </c>
      <c r="F1242">
        <v>143</v>
      </c>
      <c r="G1242" s="14" t="s">
        <v>151</v>
      </c>
      <c r="H1242" s="14" t="s">
        <v>497</v>
      </c>
      <c r="I1242" s="14" t="s">
        <v>283</v>
      </c>
    </row>
    <row r="1243" spans="1:9">
      <c r="A1243" s="14" t="s">
        <v>156</v>
      </c>
      <c r="B1243" s="14" t="s">
        <v>169</v>
      </c>
      <c r="C1243">
        <v>66308</v>
      </c>
      <c r="D1243">
        <v>66309</v>
      </c>
      <c r="E1243">
        <v>2</v>
      </c>
      <c r="F1243" t="s">
        <v>209</v>
      </c>
      <c r="G1243" s="14" t="s">
        <v>171</v>
      </c>
      <c r="H1243" s="14" t="s">
        <v>522</v>
      </c>
      <c r="I1243" s="14" t="s">
        <v>375</v>
      </c>
    </row>
    <row r="1244" spans="1:9">
      <c r="A1244" s="14" t="s">
        <v>156</v>
      </c>
      <c r="B1244" s="14" t="s">
        <v>150</v>
      </c>
      <c r="C1244">
        <v>66486</v>
      </c>
      <c r="D1244">
        <v>66486</v>
      </c>
      <c r="E1244">
        <v>1</v>
      </c>
      <c r="F1244">
        <v>134</v>
      </c>
      <c r="G1244" s="14" t="s">
        <v>158</v>
      </c>
      <c r="H1244" s="14" t="s">
        <v>491</v>
      </c>
      <c r="I1244" s="14" t="s">
        <v>283</v>
      </c>
    </row>
    <row r="1245" spans="1:9">
      <c r="A1245" s="14" t="s">
        <v>156</v>
      </c>
      <c r="B1245" s="14" t="s">
        <v>150</v>
      </c>
      <c r="C1245">
        <v>66526</v>
      </c>
      <c r="D1245">
        <v>66526</v>
      </c>
      <c r="E1245">
        <v>1</v>
      </c>
      <c r="F1245">
        <v>145</v>
      </c>
      <c r="G1245" s="14" t="s">
        <v>158</v>
      </c>
      <c r="H1245" s="14" t="s">
        <v>517</v>
      </c>
      <c r="I1245" s="14" t="s">
        <v>375</v>
      </c>
    </row>
    <row r="1246" spans="1:9">
      <c r="A1246" s="14" t="s">
        <v>156</v>
      </c>
      <c r="B1246" s="14" t="s">
        <v>163</v>
      </c>
      <c r="C1246">
        <v>66605</v>
      </c>
      <c r="D1246">
        <v>66605</v>
      </c>
      <c r="E1246">
        <v>1</v>
      </c>
      <c r="F1246">
        <v>140</v>
      </c>
      <c r="G1246" s="14" t="s">
        <v>158</v>
      </c>
      <c r="H1246" s="14" t="s">
        <v>459</v>
      </c>
      <c r="I1246" s="14" t="s">
        <v>243</v>
      </c>
    </row>
    <row r="1247" spans="1:9">
      <c r="A1247" s="14" t="s">
        <v>156</v>
      </c>
      <c r="B1247" s="14" t="s">
        <v>163</v>
      </c>
      <c r="C1247">
        <v>66800</v>
      </c>
      <c r="D1247">
        <v>66800</v>
      </c>
      <c r="E1247">
        <v>1</v>
      </c>
      <c r="F1247">
        <v>154</v>
      </c>
      <c r="G1247" s="14" t="s">
        <v>151</v>
      </c>
      <c r="H1247" s="14" t="s">
        <v>503</v>
      </c>
      <c r="I1247" s="14" t="s">
        <v>283</v>
      </c>
    </row>
    <row r="1248" spans="1:9">
      <c r="A1248" s="14" t="s">
        <v>156</v>
      </c>
      <c r="B1248" s="14" t="s">
        <v>150</v>
      </c>
      <c r="C1248">
        <v>66802</v>
      </c>
      <c r="D1248">
        <v>66802</v>
      </c>
      <c r="E1248">
        <v>1</v>
      </c>
      <c r="F1248">
        <v>144</v>
      </c>
      <c r="G1248" s="14" t="s">
        <v>158</v>
      </c>
      <c r="H1248" s="14" t="s">
        <v>517</v>
      </c>
      <c r="I1248" s="14" t="s">
        <v>375</v>
      </c>
    </row>
    <row r="1249" spans="1:9">
      <c r="A1249" s="14" t="s">
        <v>156</v>
      </c>
      <c r="B1249" s="14" t="s">
        <v>154</v>
      </c>
      <c r="C1249">
        <v>66817</v>
      </c>
      <c r="D1249">
        <v>66817</v>
      </c>
      <c r="E1249">
        <v>1</v>
      </c>
      <c r="F1249">
        <v>143</v>
      </c>
      <c r="G1249" s="14" t="s">
        <v>151</v>
      </c>
      <c r="H1249" s="14" t="s">
        <v>469</v>
      </c>
      <c r="I1249" s="14" t="s">
        <v>338</v>
      </c>
    </row>
    <row r="1250" spans="1:9">
      <c r="A1250" s="14" t="s">
        <v>156</v>
      </c>
      <c r="B1250" s="14" t="s">
        <v>150</v>
      </c>
      <c r="C1250">
        <v>66835</v>
      </c>
      <c r="D1250">
        <v>66835</v>
      </c>
      <c r="E1250">
        <v>1</v>
      </c>
      <c r="F1250">
        <v>153</v>
      </c>
      <c r="G1250" s="14" t="s">
        <v>151</v>
      </c>
      <c r="H1250" s="14" t="s">
        <v>522</v>
      </c>
      <c r="I1250" s="14" t="s">
        <v>375</v>
      </c>
    </row>
    <row r="1251" spans="1:9">
      <c r="A1251" s="14" t="s">
        <v>156</v>
      </c>
      <c r="B1251" s="14" t="s">
        <v>154</v>
      </c>
      <c r="C1251">
        <v>66952</v>
      </c>
      <c r="D1251">
        <v>66951</v>
      </c>
      <c r="E1251">
        <v>0</v>
      </c>
      <c r="F1251">
        <v>154</v>
      </c>
      <c r="G1251" s="14" t="s">
        <v>168</v>
      </c>
      <c r="H1251" s="14" t="s">
        <v>486</v>
      </c>
      <c r="I1251" s="14" t="s">
        <v>284</v>
      </c>
    </row>
    <row r="1252" spans="1:9">
      <c r="A1252" s="14" t="s">
        <v>156</v>
      </c>
      <c r="B1252" s="14" t="s">
        <v>150</v>
      </c>
      <c r="C1252">
        <v>66978</v>
      </c>
      <c r="D1252">
        <v>66978</v>
      </c>
      <c r="E1252">
        <v>1</v>
      </c>
      <c r="F1252">
        <v>146</v>
      </c>
      <c r="G1252" s="14" t="s">
        <v>158</v>
      </c>
      <c r="H1252" s="14" t="s">
        <v>470</v>
      </c>
      <c r="I1252" s="14" t="s">
        <v>338</v>
      </c>
    </row>
    <row r="1253" spans="1:9">
      <c r="A1253" s="14" t="s">
        <v>156</v>
      </c>
      <c r="B1253" s="14" t="s">
        <v>150</v>
      </c>
      <c r="C1253">
        <v>66993</v>
      </c>
      <c r="D1253">
        <v>66993</v>
      </c>
      <c r="E1253">
        <v>1</v>
      </c>
      <c r="F1253">
        <v>154</v>
      </c>
      <c r="G1253" s="14" t="s">
        <v>158</v>
      </c>
      <c r="H1253" s="14" t="s">
        <v>477</v>
      </c>
      <c r="I1253" s="14" t="s">
        <v>338</v>
      </c>
    </row>
    <row r="1254" spans="1:9">
      <c r="A1254" s="14" t="s">
        <v>156</v>
      </c>
      <c r="B1254" s="14" t="s">
        <v>154</v>
      </c>
      <c r="C1254">
        <v>67021</v>
      </c>
      <c r="D1254">
        <v>67021</v>
      </c>
      <c r="E1254">
        <v>1</v>
      </c>
      <c r="F1254">
        <v>151</v>
      </c>
      <c r="G1254" s="14" t="s">
        <v>158</v>
      </c>
      <c r="H1254" s="14" t="s">
        <v>463</v>
      </c>
      <c r="I1254" s="14" t="s">
        <v>243</v>
      </c>
    </row>
    <row r="1255" spans="1:9">
      <c r="A1255" s="14" t="s">
        <v>156</v>
      </c>
      <c r="B1255" s="14" t="s">
        <v>150</v>
      </c>
      <c r="C1255">
        <v>67058</v>
      </c>
      <c r="D1255">
        <v>67058</v>
      </c>
      <c r="E1255">
        <v>1</v>
      </c>
      <c r="F1255">
        <v>169</v>
      </c>
      <c r="G1255" s="14" t="s">
        <v>158</v>
      </c>
      <c r="H1255" s="14" t="s">
        <v>471</v>
      </c>
      <c r="I1255" s="14" t="s">
        <v>243</v>
      </c>
    </row>
    <row r="1256" spans="1:9">
      <c r="A1256" s="14" t="s">
        <v>156</v>
      </c>
      <c r="B1256" s="14" t="s">
        <v>150</v>
      </c>
      <c r="C1256">
        <v>67157</v>
      </c>
      <c r="D1256">
        <v>67157</v>
      </c>
      <c r="E1256">
        <v>1</v>
      </c>
      <c r="F1256">
        <v>214</v>
      </c>
      <c r="G1256" s="14" t="s">
        <v>158</v>
      </c>
      <c r="H1256" s="14" t="s">
        <v>482</v>
      </c>
      <c r="I1256" s="14" t="s">
        <v>245</v>
      </c>
    </row>
    <row r="1257" spans="1:9">
      <c r="A1257" s="14" t="s">
        <v>156</v>
      </c>
      <c r="B1257" s="14" t="s">
        <v>150</v>
      </c>
      <c r="C1257">
        <v>67330</v>
      </c>
      <c r="D1257">
        <v>67330</v>
      </c>
      <c r="E1257">
        <v>1</v>
      </c>
      <c r="F1257">
        <v>167</v>
      </c>
      <c r="G1257" s="14" t="s">
        <v>158</v>
      </c>
      <c r="H1257" s="14" t="s">
        <v>452</v>
      </c>
      <c r="I1257" s="14" t="s">
        <v>230</v>
      </c>
    </row>
    <row r="1258" spans="1:9">
      <c r="A1258" s="14" t="s">
        <v>156</v>
      </c>
      <c r="B1258" s="14" t="s">
        <v>150</v>
      </c>
      <c r="C1258">
        <v>67431</v>
      </c>
      <c r="D1258">
        <v>67431</v>
      </c>
      <c r="E1258">
        <v>1</v>
      </c>
      <c r="F1258">
        <v>172</v>
      </c>
      <c r="G1258" s="14" t="s">
        <v>158</v>
      </c>
      <c r="H1258" s="14" t="s">
        <v>484</v>
      </c>
      <c r="I1258" s="14" t="s">
        <v>338</v>
      </c>
    </row>
    <row r="1259" spans="1:9">
      <c r="A1259" s="14" t="s">
        <v>156</v>
      </c>
      <c r="B1259" s="14" t="s">
        <v>150</v>
      </c>
      <c r="C1259">
        <v>67462</v>
      </c>
      <c r="D1259">
        <v>67462</v>
      </c>
      <c r="E1259">
        <v>1</v>
      </c>
      <c r="F1259">
        <v>176</v>
      </c>
      <c r="G1259" s="14" t="s">
        <v>151</v>
      </c>
      <c r="H1259" s="14" t="s">
        <v>499</v>
      </c>
      <c r="I1259" s="14" t="s">
        <v>284</v>
      </c>
    </row>
    <row r="1260" spans="1:9">
      <c r="A1260" s="14" t="s">
        <v>156</v>
      </c>
      <c r="B1260" s="14" t="s">
        <v>154</v>
      </c>
      <c r="C1260">
        <v>67539</v>
      </c>
      <c r="D1260">
        <v>67539</v>
      </c>
      <c r="E1260">
        <v>1</v>
      </c>
      <c r="F1260">
        <v>171</v>
      </c>
      <c r="G1260" s="14" t="s">
        <v>158</v>
      </c>
      <c r="H1260" s="14" t="s">
        <v>497</v>
      </c>
      <c r="I1260" s="14" t="s">
        <v>284</v>
      </c>
    </row>
    <row r="1261" spans="1:9">
      <c r="A1261" s="14" t="s">
        <v>156</v>
      </c>
      <c r="B1261" s="14" t="s">
        <v>164</v>
      </c>
      <c r="C1261">
        <v>67632</v>
      </c>
      <c r="D1261">
        <v>67632</v>
      </c>
      <c r="E1261">
        <v>1</v>
      </c>
      <c r="F1261">
        <v>170</v>
      </c>
      <c r="G1261" s="14" t="s">
        <v>158</v>
      </c>
      <c r="H1261" s="14" t="s">
        <v>525</v>
      </c>
      <c r="I1261" s="14" t="s">
        <v>375</v>
      </c>
    </row>
    <row r="1262" spans="1:9">
      <c r="A1262" s="14" t="s">
        <v>156</v>
      </c>
      <c r="B1262" s="14" t="s">
        <v>154</v>
      </c>
      <c r="C1262">
        <v>68332</v>
      </c>
      <c r="D1262">
        <v>68332</v>
      </c>
      <c r="E1262">
        <v>1</v>
      </c>
      <c r="F1262">
        <v>191</v>
      </c>
      <c r="G1262" s="14" t="s">
        <v>158</v>
      </c>
      <c r="H1262" s="14" t="s">
        <v>522</v>
      </c>
      <c r="I1262" s="14" t="s">
        <v>283</v>
      </c>
    </row>
    <row r="1263" spans="1:9">
      <c r="A1263" s="14" t="s">
        <v>156</v>
      </c>
      <c r="B1263" s="14" t="s">
        <v>150</v>
      </c>
      <c r="C1263">
        <v>68538</v>
      </c>
      <c r="D1263">
        <v>68538</v>
      </c>
      <c r="E1263">
        <v>1</v>
      </c>
      <c r="F1263">
        <v>201</v>
      </c>
      <c r="G1263" s="14" t="s">
        <v>151</v>
      </c>
      <c r="H1263" s="14" t="s">
        <v>523</v>
      </c>
      <c r="I1263" s="14" t="s">
        <v>283</v>
      </c>
    </row>
    <row r="1264" spans="1:9">
      <c r="A1264" s="14" t="s">
        <v>156</v>
      </c>
      <c r="B1264" s="14" t="s">
        <v>150</v>
      </c>
      <c r="C1264">
        <v>68840</v>
      </c>
      <c r="D1264">
        <v>68840</v>
      </c>
      <c r="E1264">
        <v>1</v>
      </c>
      <c r="F1264">
        <v>159</v>
      </c>
      <c r="G1264" s="14" t="s">
        <v>151</v>
      </c>
      <c r="H1264" s="14" t="s">
        <v>490</v>
      </c>
      <c r="I1264" s="14" t="s">
        <v>284</v>
      </c>
    </row>
    <row r="1265" spans="1:9">
      <c r="A1265" s="14" t="s">
        <v>156</v>
      </c>
      <c r="B1265" s="14" t="s">
        <v>164</v>
      </c>
      <c r="C1265">
        <v>68913</v>
      </c>
      <c r="D1265">
        <v>68913</v>
      </c>
      <c r="E1265">
        <v>1</v>
      </c>
      <c r="F1265">
        <v>186</v>
      </c>
      <c r="G1265" s="14" t="s">
        <v>158</v>
      </c>
      <c r="H1265" s="14" t="s">
        <v>490</v>
      </c>
      <c r="I1265" s="14" t="s">
        <v>338</v>
      </c>
    </row>
    <row r="1266" spans="1:9">
      <c r="A1266" s="14" t="s">
        <v>156</v>
      </c>
      <c r="B1266" s="14" t="s">
        <v>150</v>
      </c>
      <c r="C1266">
        <v>68938</v>
      </c>
      <c r="D1266">
        <v>68937</v>
      </c>
      <c r="E1266">
        <v>0</v>
      </c>
      <c r="F1266">
        <v>192</v>
      </c>
      <c r="G1266" s="14" t="s">
        <v>168</v>
      </c>
      <c r="H1266" s="14" t="s">
        <v>495</v>
      </c>
      <c r="I1266" s="14" t="s">
        <v>338</v>
      </c>
    </row>
    <row r="1267" spans="1:9">
      <c r="A1267" s="14" t="s">
        <v>156</v>
      </c>
      <c r="B1267" s="14" t="s">
        <v>150</v>
      </c>
      <c r="C1267">
        <v>68941</v>
      </c>
      <c r="D1267">
        <v>68941</v>
      </c>
      <c r="E1267">
        <v>1</v>
      </c>
      <c r="F1267">
        <v>198</v>
      </c>
      <c r="G1267" s="14" t="s">
        <v>158</v>
      </c>
      <c r="H1267" s="14" t="s">
        <v>497</v>
      </c>
      <c r="I1267" s="14" t="s">
        <v>338</v>
      </c>
    </row>
    <row r="1268" spans="1:9">
      <c r="A1268" s="14" t="s">
        <v>156</v>
      </c>
      <c r="B1268" s="14" t="s">
        <v>154</v>
      </c>
      <c r="C1268">
        <v>69054</v>
      </c>
      <c r="D1268">
        <v>69054</v>
      </c>
      <c r="E1268">
        <v>1</v>
      </c>
      <c r="F1268">
        <v>186</v>
      </c>
      <c r="G1268" s="14" t="s">
        <v>158</v>
      </c>
      <c r="H1268" s="14" t="s">
        <v>481</v>
      </c>
      <c r="I1268" s="14" t="s">
        <v>243</v>
      </c>
    </row>
    <row r="1269" spans="1:9">
      <c r="A1269" s="14" t="s">
        <v>156</v>
      </c>
      <c r="B1269" s="14" t="s">
        <v>150</v>
      </c>
      <c r="C1269">
        <v>69351</v>
      </c>
      <c r="D1269">
        <v>69351</v>
      </c>
      <c r="E1269">
        <v>1</v>
      </c>
      <c r="F1269">
        <v>207</v>
      </c>
      <c r="G1269" s="14" t="s">
        <v>158</v>
      </c>
      <c r="H1269" s="14" t="s">
        <v>535</v>
      </c>
      <c r="I1269" s="14" t="s">
        <v>375</v>
      </c>
    </row>
    <row r="1270" spans="1:9">
      <c r="A1270" s="14" t="s">
        <v>156</v>
      </c>
      <c r="B1270" s="14" t="s">
        <v>154</v>
      </c>
      <c r="C1270">
        <v>69410</v>
      </c>
      <c r="D1270">
        <v>69409</v>
      </c>
      <c r="E1270">
        <v>0</v>
      </c>
      <c r="F1270">
        <v>200</v>
      </c>
      <c r="G1270" s="14" t="s">
        <v>168</v>
      </c>
      <c r="H1270" s="14" t="s">
        <v>534</v>
      </c>
      <c r="I1270" s="14" t="s">
        <v>375</v>
      </c>
    </row>
    <row r="1271" spans="1:9">
      <c r="A1271" s="14" t="s">
        <v>156</v>
      </c>
      <c r="B1271" s="14" t="s">
        <v>219</v>
      </c>
      <c r="C1271">
        <v>69410</v>
      </c>
      <c r="D1271">
        <v>69409</v>
      </c>
      <c r="E1271">
        <v>0</v>
      </c>
      <c r="F1271">
        <v>200</v>
      </c>
      <c r="G1271" s="14" t="s">
        <v>133</v>
      </c>
      <c r="H1271" s="14" t="s">
        <v>534</v>
      </c>
      <c r="I1271" s="14" t="s">
        <v>375</v>
      </c>
    </row>
    <row r="1272" spans="1:9">
      <c r="A1272" s="14" t="s">
        <v>156</v>
      </c>
      <c r="B1272" s="14" t="s">
        <v>164</v>
      </c>
      <c r="C1272">
        <v>69686</v>
      </c>
      <c r="D1272">
        <v>69686</v>
      </c>
      <c r="E1272">
        <v>1</v>
      </c>
      <c r="F1272">
        <v>221</v>
      </c>
      <c r="G1272" s="14" t="s">
        <v>151</v>
      </c>
      <c r="H1272" s="14" t="s">
        <v>519</v>
      </c>
      <c r="I1272" s="14" t="s">
        <v>284</v>
      </c>
    </row>
    <row r="1273" spans="1:9">
      <c r="A1273" s="14" t="s">
        <v>156</v>
      </c>
      <c r="B1273" s="14" t="s">
        <v>154</v>
      </c>
      <c r="C1273">
        <v>69941</v>
      </c>
      <c r="D1273">
        <v>69941</v>
      </c>
      <c r="E1273">
        <v>1</v>
      </c>
      <c r="F1273">
        <v>208</v>
      </c>
      <c r="G1273" s="14" t="s">
        <v>158</v>
      </c>
      <c r="H1273" s="14" t="s">
        <v>535</v>
      </c>
      <c r="I1273" s="14" t="s">
        <v>375</v>
      </c>
    </row>
    <row r="1274" spans="1:9">
      <c r="A1274" s="14" t="s">
        <v>156</v>
      </c>
      <c r="B1274" s="14" t="s">
        <v>150</v>
      </c>
      <c r="C1274">
        <v>70006</v>
      </c>
      <c r="D1274">
        <v>70006</v>
      </c>
      <c r="E1274">
        <v>1</v>
      </c>
      <c r="F1274">
        <v>226</v>
      </c>
      <c r="G1274" s="14" t="s">
        <v>158</v>
      </c>
      <c r="H1274" s="14" t="s">
        <v>508</v>
      </c>
      <c r="I1274" s="14" t="s">
        <v>338</v>
      </c>
    </row>
    <row r="1275" spans="1:9">
      <c r="A1275" s="14" t="s">
        <v>156</v>
      </c>
      <c r="B1275" s="14" t="s">
        <v>164</v>
      </c>
      <c r="C1275">
        <v>70041</v>
      </c>
      <c r="D1275">
        <v>70041</v>
      </c>
      <c r="E1275">
        <v>1</v>
      </c>
      <c r="F1275">
        <v>206</v>
      </c>
      <c r="G1275" s="14" t="s">
        <v>158</v>
      </c>
      <c r="H1275" s="14" t="s">
        <v>486</v>
      </c>
      <c r="I1275" s="14" t="s">
        <v>243</v>
      </c>
    </row>
    <row r="1276" spans="1:9">
      <c r="A1276" s="14" t="s">
        <v>156</v>
      </c>
      <c r="B1276" s="14" t="s">
        <v>150</v>
      </c>
      <c r="C1276">
        <v>70069</v>
      </c>
      <c r="D1276">
        <v>70069</v>
      </c>
      <c r="E1276">
        <v>1</v>
      </c>
      <c r="F1276">
        <v>200</v>
      </c>
      <c r="G1276" s="14" t="s">
        <v>158</v>
      </c>
      <c r="H1276" s="14" t="s">
        <v>512</v>
      </c>
      <c r="I1276" s="14" t="s">
        <v>284</v>
      </c>
    </row>
    <row r="1277" spans="1:9">
      <c r="A1277" s="14" t="s">
        <v>156</v>
      </c>
      <c r="C1277">
        <v>70316</v>
      </c>
      <c r="D1277">
        <v>70316</v>
      </c>
      <c r="E1277">
        <v>1</v>
      </c>
      <c r="F1277">
        <v>204</v>
      </c>
      <c r="G1277" s="14" t="s">
        <v>166</v>
      </c>
      <c r="H1277" s="14" t="s">
        <v>399</v>
      </c>
      <c r="I1277" s="14" t="s">
        <v>233</v>
      </c>
    </row>
    <row r="1278" spans="1:9">
      <c r="A1278" s="14" t="s">
        <v>156</v>
      </c>
      <c r="B1278" s="14" t="s">
        <v>154</v>
      </c>
      <c r="C1278">
        <v>70316</v>
      </c>
      <c r="D1278">
        <v>70315</v>
      </c>
      <c r="E1278">
        <v>0</v>
      </c>
      <c r="F1278">
        <v>203</v>
      </c>
      <c r="G1278" s="14" t="s">
        <v>168</v>
      </c>
      <c r="H1278" s="14" t="s">
        <v>499</v>
      </c>
      <c r="I1278" s="14" t="s">
        <v>338</v>
      </c>
    </row>
    <row r="1279" spans="1:9">
      <c r="A1279" s="14" t="s">
        <v>156</v>
      </c>
      <c r="B1279" s="14" t="s">
        <v>163</v>
      </c>
      <c r="C1279">
        <v>70355</v>
      </c>
      <c r="D1279">
        <v>70355</v>
      </c>
      <c r="E1279">
        <v>1</v>
      </c>
      <c r="F1279">
        <v>210</v>
      </c>
      <c r="G1279" s="14" t="s">
        <v>158</v>
      </c>
      <c r="H1279" s="14" t="s">
        <v>490</v>
      </c>
      <c r="I1279" s="14" t="s">
        <v>243</v>
      </c>
    </row>
    <row r="1280" spans="1:9">
      <c r="A1280" s="14" t="s">
        <v>156</v>
      </c>
      <c r="B1280" s="14" t="s">
        <v>150</v>
      </c>
      <c r="C1280">
        <v>70385</v>
      </c>
      <c r="D1280">
        <v>70385</v>
      </c>
      <c r="E1280">
        <v>1</v>
      </c>
      <c r="F1280">
        <v>216</v>
      </c>
      <c r="G1280" s="14" t="s">
        <v>158</v>
      </c>
      <c r="H1280" s="14" t="s">
        <v>527</v>
      </c>
      <c r="I1280" s="14" t="s">
        <v>283</v>
      </c>
    </row>
    <row r="1281" spans="1:9">
      <c r="A1281" s="14" t="s">
        <v>156</v>
      </c>
      <c r="B1281" s="14" t="s">
        <v>154</v>
      </c>
      <c r="C1281">
        <v>70439</v>
      </c>
      <c r="D1281">
        <v>70439</v>
      </c>
      <c r="E1281">
        <v>1</v>
      </c>
      <c r="F1281">
        <v>200</v>
      </c>
      <c r="G1281" s="14" t="s">
        <v>158</v>
      </c>
      <c r="H1281" s="14" t="s">
        <v>523</v>
      </c>
      <c r="I1281" s="14" t="s">
        <v>283</v>
      </c>
    </row>
    <row r="1282" spans="1:9">
      <c r="A1282" s="14" t="s">
        <v>156</v>
      </c>
      <c r="B1282" s="14" t="s">
        <v>164</v>
      </c>
      <c r="C1282">
        <v>70527</v>
      </c>
      <c r="D1282">
        <v>70527</v>
      </c>
      <c r="E1282">
        <v>1</v>
      </c>
      <c r="F1282">
        <v>176</v>
      </c>
      <c r="G1282" s="14" t="s">
        <v>158</v>
      </c>
      <c r="H1282" s="14" t="s">
        <v>499</v>
      </c>
      <c r="I1282" s="14" t="s">
        <v>284</v>
      </c>
    </row>
    <row r="1283" spans="1:9">
      <c r="A1283" s="14" t="s">
        <v>156</v>
      </c>
      <c r="B1283" s="14" t="s">
        <v>164</v>
      </c>
      <c r="C1283">
        <v>70824</v>
      </c>
      <c r="D1283">
        <v>70824</v>
      </c>
      <c r="E1283">
        <v>1</v>
      </c>
      <c r="F1283">
        <v>212</v>
      </c>
      <c r="G1283" s="14" t="s">
        <v>151</v>
      </c>
      <c r="H1283" s="14" t="s">
        <v>500</v>
      </c>
      <c r="I1283" s="14" t="s">
        <v>338</v>
      </c>
    </row>
    <row r="1284" spans="1:9">
      <c r="A1284" s="14" t="s">
        <v>156</v>
      </c>
      <c r="C1284">
        <v>71279</v>
      </c>
      <c r="D1284">
        <v>71279</v>
      </c>
      <c r="E1284">
        <v>1</v>
      </c>
      <c r="F1284">
        <v>196</v>
      </c>
      <c r="G1284" s="14" t="s">
        <v>166</v>
      </c>
      <c r="H1284" s="14" t="s">
        <v>435</v>
      </c>
      <c r="I1284" s="14" t="s">
        <v>249</v>
      </c>
    </row>
    <row r="1285" spans="1:9">
      <c r="A1285" s="14" t="s">
        <v>156</v>
      </c>
      <c r="B1285" s="14" t="s">
        <v>154</v>
      </c>
      <c r="C1285">
        <v>71279</v>
      </c>
      <c r="D1285">
        <v>71278</v>
      </c>
      <c r="E1285">
        <v>0</v>
      </c>
      <c r="F1285">
        <v>194</v>
      </c>
      <c r="G1285" s="14" t="s">
        <v>168</v>
      </c>
      <c r="H1285" s="14" t="s">
        <v>508</v>
      </c>
      <c r="I1285" s="14" t="s">
        <v>284</v>
      </c>
    </row>
    <row r="1286" spans="1:9">
      <c r="A1286" s="14" t="s">
        <v>156</v>
      </c>
      <c r="B1286" s="14" t="s">
        <v>154</v>
      </c>
      <c r="C1286">
        <v>71389</v>
      </c>
      <c r="D1286">
        <v>71389</v>
      </c>
      <c r="E1286">
        <v>1</v>
      </c>
      <c r="F1286">
        <v>239</v>
      </c>
      <c r="G1286" s="14" t="s">
        <v>158</v>
      </c>
      <c r="H1286" s="14" t="s">
        <v>435</v>
      </c>
      <c r="I1286" s="14" t="s">
        <v>244</v>
      </c>
    </row>
    <row r="1287" spans="1:9">
      <c r="A1287" s="14" t="s">
        <v>156</v>
      </c>
      <c r="B1287" s="14" t="s">
        <v>154</v>
      </c>
      <c r="C1287">
        <v>71592</v>
      </c>
      <c r="D1287">
        <v>71592</v>
      </c>
      <c r="E1287">
        <v>1</v>
      </c>
      <c r="F1287">
        <v>223</v>
      </c>
      <c r="G1287" s="14" t="s">
        <v>151</v>
      </c>
      <c r="H1287" s="14" t="s">
        <v>508</v>
      </c>
      <c r="I1287" s="14" t="s">
        <v>338</v>
      </c>
    </row>
    <row r="1288" spans="1:9">
      <c r="A1288" s="14" t="s">
        <v>156</v>
      </c>
      <c r="B1288" s="14" t="s">
        <v>154</v>
      </c>
      <c r="C1288">
        <v>71619</v>
      </c>
      <c r="D1288">
        <v>71619</v>
      </c>
      <c r="E1288">
        <v>1</v>
      </c>
      <c r="F1288">
        <v>238</v>
      </c>
      <c r="G1288" s="14" t="s">
        <v>151</v>
      </c>
      <c r="H1288" s="14" t="s">
        <v>515</v>
      </c>
      <c r="I1288" s="14" t="s">
        <v>338</v>
      </c>
    </row>
    <row r="1289" spans="1:9">
      <c r="A1289" s="14" t="s">
        <v>156</v>
      </c>
      <c r="B1289" s="14" t="s">
        <v>163</v>
      </c>
      <c r="C1289">
        <v>71652</v>
      </c>
      <c r="D1289">
        <v>71652</v>
      </c>
      <c r="E1289">
        <v>1</v>
      </c>
      <c r="F1289">
        <v>242</v>
      </c>
      <c r="G1289" s="14" t="s">
        <v>151</v>
      </c>
      <c r="H1289" s="14" t="s">
        <v>523</v>
      </c>
      <c r="I1289" s="14" t="s">
        <v>284</v>
      </c>
    </row>
    <row r="1290" spans="1:9">
      <c r="A1290" s="14" t="s">
        <v>156</v>
      </c>
      <c r="B1290" s="14" t="s">
        <v>163</v>
      </c>
      <c r="C1290">
        <v>71761</v>
      </c>
      <c r="D1290">
        <v>71761</v>
      </c>
      <c r="E1290">
        <v>1</v>
      </c>
      <c r="F1290">
        <v>250</v>
      </c>
      <c r="G1290" s="14" t="s">
        <v>151</v>
      </c>
      <c r="H1290" s="14" t="s">
        <v>495</v>
      </c>
      <c r="I1290" s="14" t="s">
        <v>245</v>
      </c>
    </row>
    <row r="1291" spans="1:9">
      <c r="A1291" s="14" t="s">
        <v>156</v>
      </c>
      <c r="B1291" s="14" t="s">
        <v>150</v>
      </c>
      <c r="C1291">
        <v>71817</v>
      </c>
      <c r="D1291">
        <v>71817</v>
      </c>
      <c r="E1291">
        <v>1</v>
      </c>
      <c r="F1291">
        <v>238</v>
      </c>
      <c r="G1291" s="14" t="s">
        <v>151</v>
      </c>
      <c r="H1291" s="14" t="s">
        <v>523</v>
      </c>
      <c r="I1291" s="14" t="s">
        <v>284</v>
      </c>
    </row>
    <row r="1292" spans="1:9">
      <c r="A1292" s="14" t="s">
        <v>156</v>
      </c>
      <c r="B1292" s="14" t="s">
        <v>150</v>
      </c>
      <c r="C1292">
        <v>72147</v>
      </c>
      <c r="D1292">
        <v>72147</v>
      </c>
      <c r="E1292">
        <v>1</v>
      </c>
      <c r="F1292">
        <v>223</v>
      </c>
      <c r="G1292" s="14" t="s">
        <v>158</v>
      </c>
      <c r="H1292" s="14" t="s">
        <v>537</v>
      </c>
      <c r="I1292" s="14" t="s">
        <v>375</v>
      </c>
    </row>
    <row r="1293" spans="1:9">
      <c r="A1293" s="14" t="s">
        <v>156</v>
      </c>
      <c r="B1293" s="14" t="s">
        <v>150</v>
      </c>
      <c r="C1293">
        <v>72243</v>
      </c>
      <c r="D1293">
        <v>72243</v>
      </c>
      <c r="E1293">
        <v>1</v>
      </c>
      <c r="F1293">
        <v>232</v>
      </c>
      <c r="G1293" s="14" t="s">
        <v>151</v>
      </c>
      <c r="H1293" s="14" t="s">
        <v>522</v>
      </c>
      <c r="I1293" s="14" t="s">
        <v>284</v>
      </c>
    </row>
    <row r="1294" spans="1:9">
      <c r="A1294" s="14" t="s">
        <v>156</v>
      </c>
      <c r="B1294" s="14" t="s">
        <v>154</v>
      </c>
      <c r="C1294">
        <v>72329</v>
      </c>
      <c r="D1294">
        <v>72329</v>
      </c>
      <c r="E1294">
        <v>1</v>
      </c>
      <c r="F1294">
        <v>243</v>
      </c>
      <c r="G1294" s="14" t="s">
        <v>158</v>
      </c>
      <c r="H1294" s="14" t="s">
        <v>540</v>
      </c>
      <c r="I1294" s="14" t="s">
        <v>375</v>
      </c>
    </row>
    <row r="1295" spans="1:9">
      <c r="A1295" s="14" t="s">
        <v>156</v>
      </c>
      <c r="B1295" s="14" t="s">
        <v>150</v>
      </c>
      <c r="C1295">
        <v>72566</v>
      </c>
      <c r="D1295">
        <v>72566</v>
      </c>
      <c r="E1295">
        <v>1</v>
      </c>
      <c r="F1295">
        <v>274</v>
      </c>
      <c r="G1295" s="14" t="s">
        <v>158</v>
      </c>
      <c r="H1295" s="14" t="s">
        <v>529</v>
      </c>
      <c r="I1295" s="14" t="s">
        <v>284</v>
      </c>
    </row>
    <row r="1296" spans="1:9">
      <c r="A1296" s="14" t="s">
        <v>156</v>
      </c>
      <c r="B1296" s="14" t="s">
        <v>150</v>
      </c>
      <c r="C1296">
        <v>72605</v>
      </c>
      <c r="D1296">
        <v>72605</v>
      </c>
      <c r="E1296">
        <v>1</v>
      </c>
      <c r="F1296">
        <v>296</v>
      </c>
      <c r="G1296" s="14" t="s">
        <v>151</v>
      </c>
      <c r="H1296" s="14" t="s">
        <v>539</v>
      </c>
      <c r="I1296" s="14" t="s">
        <v>283</v>
      </c>
    </row>
    <row r="1297" spans="1:9">
      <c r="A1297" s="14" t="s">
        <v>156</v>
      </c>
      <c r="B1297" s="14" t="s">
        <v>154</v>
      </c>
      <c r="C1297">
        <v>72657</v>
      </c>
      <c r="D1297">
        <v>72657</v>
      </c>
      <c r="E1297">
        <v>1</v>
      </c>
      <c r="F1297">
        <v>285</v>
      </c>
      <c r="G1297" s="14" t="s">
        <v>158</v>
      </c>
      <c r="H1297" s="14" t="s">
        <v>530</v>
      </c>
      <c r="I1297" s="14" t="s">
        <v>284</v>
      </c>
    </row>
    <row r="1298" spans="1:9">
      <c r="A1298" s="14" t="s">
        <v>156</v>
      </c>
      <c r="B1298" s="14" t="s">
        <v>150</v>
      </c>
      <c r="C1298">
        <v>72772</v>
      </c>
      <c r="D1298">
        <v>72772</v>
      </c>
      <c r="E1298">
        <v>1</v>
      </c>
      <c r="F1298">
        <v>248</v>
      </c>
      <c r="G1298" s="14" t="s">
        <v>158</v>
      </c>
      <c r="H1298" s="14" t="s">
        <v>452</v>
      </c>
      <c r="I1298" s="14" t="s">
        <v>225</v>
      </c>
    </row>
    <row r="1299" spans="1:9">
      <c r="A1299" s="14" t="s">
        <v>156</v>
      </c>
      <c r="B1299" s="14" t="s">
        <v>154</v>
      </c>
      <c r="C1299">
        <v>72879</v>
      </c>
      <c r="D1299">
        <v>72879</v>
      </c>
      <c r="E1299">
        <v>1</v>
      </c>
      <c r="F1299">
        <v>253</v>
      </c>
      <c r="G1299" s="14" t="s">
        <v>151</v>
      </c>
      <c r="H1299" s="14" t="s">
        <v>503</v>
      </c>
      <c r="I1299" s="14" t="s">
        <v>243</v>
      </c>
    </row>
    <row r="1300" spans="1:9">
      <c r="A1300" s="14" t="s">
        <v>156</v>
      </c>
      <c r="B1300" s="14" t="s">
        <v>150</v>
      </c>
      <c r="C1300">
        <v>72893</v>
      </c>
      <c r="D1300">
        <v>72893</v>
      </c>
      <c r="E1300">
        <v>1</v>
      </c>
      <c r="F1300">
        <v>253</v>
      </c>
      <c r="G1300" s="14" t="s">
        <v>151</v>
      </c>
      <c r="H1300" s="14" t="s">
        <v>517</v>
      </c>
      <c r="I1300" s="14" t="s">
        <v>338</v>
      </c>
    </row>
    <row r="1301" spans="1:9">
      <c r="A1301" s="14" t="s">
        <v>156</v>
      </c>
      <c r="B1301" s="14" t="s">
        <v>163</v>
      </c>
      <c r="C1301">
        <v>73201</v>
      </c>
      <c r="D1301">
        <v>73201</v>
      </c>
      <c r="E1301">
        <v>1</v>
      </c>
      <c r="F1301">
        <v>238</v>
      </c>
      <c r="G1301" s="14" t="s">
        <v>151</v>
      </c>
      <c r="H1301" s="14" t="s">
        <v>523</v>
      </c>
      <c r="I1301" s="14" t="s">
        <v>284</v>
      </c>
    </row>
    <row r="1302" spans="1:9">
      <c r="A1302" s="14" t="s">
        <v>156</v>
      </c>
      <c r="B1302" s="14" t="s">
        <v>154</v>
      </c>
      <c r="C1302">
        <v>73285</v>
      </c>
      <c r="D1302">
        <v>73285</v>
      </c>
      <c r="E1302">
        <v>1</v>
      </c>
      <c r="F1302">
        <v>208</v>
      </c>
      <c r="G1302" s="14" t="s">
        <v>158</v>
      </c>
      <c r="H1302" s="14" t="s">
        <v>499</v>
      </c>
      <c r="I1302" s="14" t="s">
        <v>338</v>
      </c>
    </row>
    <row r="1303" spans="1:9">
      <c r="A1303" s="14" t="s">
        <v>156</v>
      </c>
      <c r="B1303" s="14" t="s">
        <v>163</v>
      </c>
      <c r="C1303">
        <v>73321</v>
      </c>
      <c r="D1303">
        <v>73321</v>
      </c>
      <c r="E1303">
        <v>1</v>
      </c>
      <c r="F1303">
        <v>193</v>
      </c>
      <c r="G1303" s="14" t="s">
        <v>158</v>
      </c>
      <c r="H1303" s="14" t="s">
        <v>522</v>
      </c>
      <c r="I1303" s="14" t="s">
        <v>283</v>
      </c>
    </row>
    <row r="1304" spans="1:9">
      <c r="A1304" s="14" t="s">
        <v>156</v>
      </c>
      <c r="B1304" s="14" t="s">
        <v>150</v>
      </c>
      <c r="C1304">
        <v>73403</v>
      </c>
      <c r="D1304">
        <v>73403</v>
      </c>
      <c r="E1304">
        <v>1</v>
      </c>
      <c r="F1304">
        <v>214</v>
      </c>
      <c r="G1304" s="14" t="s">
        <v>158</v>
      </c>
      <c r="H1304" s="14" t="s">
        <v>527</v>
      </c>
      <c r="I1304" s="14" t="s">
        <v>283</v>
      </c>
    </row>
    <row r="1305" spans="1:9">
      <c r="A1305" s="14" t="s">
        <v>156</v>
      </c>
      <c r="B1305" s="14" t="s">
        <v>154</v>
      </c>
      <c r="C1305">
        <v>73422</v>
      </c>
      <c r="D1305">
        <v>73422</v>
      </c>
      <c r="E1305">
        <v>1</v>
      </c>
      <c r="F1305">
        <v>213</v>
      </c>
      <c r="G1305" s="14" t="s">
        <v>158</v>
      </c>
      <c r="H1305" s="14" t="s">
        <v>482</v>
      </c>
      <c r="I1305" s="14" t="s">
        <v>245</v>
      </c>
    </row>
    <row r="1306" spans="1:9">
      <c r="A1306" s="14" t="s">
        <v>156</v>
      </c>
      <c r="B1306" s="14" t="s">
        <v>154</v>
      </c>
      <c r="C1306">
        <v>73450</v>
      </c>
      <c r="D1306">
        <v>73450</v>
      </c>
      <c r="E1306">
        <v>1</v>
      </c>
      <c r="F1306">
        <v>231</v>
      </c>
      <c r="G1306" s="14" t="s">
        <v>158</v>
      </c>
      <c r="H1306" s="14" t="s">
        <v>529</v>
      </c>
      <c r="I1306" s="14" t="s">
        <v>283</v>
      </c>
    </row>
    <row r="1307" spans="1:9">
      <c r="A1307" s="14" t="s">
        <v>156</v>
      </c>
      <c r="B1307" s="14" t="s">
        <v>154</v>
      </c>
      <c r="C1307">
        <v>73600</v>
      </c>
      <c r="D1307">
        <v>73600</v>
      </c>
      <c r="E1307">
        <v>1</v>
      </c>
      <c r="F1307">
        <v>245</v>
      </c>
      <c r="G1307" s="14" t="s">
        <v>158</v>
      </c>
      <c r="H1307" s="14" t="s">
        <v>500</v>
      </c>
      <c r="I1307" s="14" t="s">
        <v>243</v>
      </c>
    </row>
    <row r="1308" spans="1:9">
      <c r="A1308" s="14" t="s">
        <v>156</v>
      </c>
      <c r="B1308" s="14" t="s">
        <v>164</v>
      </c>
      <c r="C1308">
        <v>73756</v>
      </c>
      <c r="D1308">
        <v>73756</v>
      </c>
      <c r="E1308">
        <v>1</v>
      </c>
      <c r="F1308">
        <v>207</v>
      </c>
      <c r="G1308" s="14" t="s">
        <v>151</v>
      </c>
      <c r="H1308" s="14" t="s">
        <v>515</v>
      </c>
      <c r="I1308" s="14" t="s">
        <v>284</v>
      </c>
    </row>
    <row r="1309" spans="1:9">
      <c r="A1309" s="14" t="s">
        <v>156</v>
      </c>
      <c r="B1309" s="14" t="s">
        <v>154</v>
      </c>
      <c r="C1309">
        <v>73801</v>
      </c>
      <c r="D1309">
        <v>73800</v>
      </c>
      <c r="E1309">
        <v>0</v>
      </c>
      <c r="F1309">
        <v>202</v>
      </c>
      <c r="G1309" s="14" t="s">
        <v>168</v>
      </c>
      <c r="H1309" s="14" t="s">
        <v>523</v>
      </c>
      <c r="I1309" s="14" t="s">
        <v>283</v>
      </c>
    </row>
    <row r="1310" spans="1:9">
      <c r="A1310" s="14" t="s">
        <v>156</v>
      </c>
      <c r="C1310">
        <v>73997</v>
      </c>
      <c r="D1310">
        <v>73997</v>
      </c>
      <c r="E1310">
        <v>1</v>
      </c>
      <c r="F1310">
        <v>187</v>
      </c>
      <c r="G1310" s="14" t="s">
        <v>166</v>
      </c>
      <c r="H1310" s="14" t="s">
        <v>470</v>
      </c>
      <c r="I1310" s="14" t="s">
        <v>245</v>
      </c>
    </row>
    <row r="1311" spans="1:9">
      <c r="A1311" s="14" t="s">
        <v>156</v>
      </c>
      <c r="B1311" s="14" t="s">
        <v>150</v>
      </c>
      <c r="C1311">
        <v>73997</v>
      </c>
      <c r="D1311">
        <v>73996</v>
      </c>
      <c r="E1311">
        <v>0</v>
      </c>
      <c r="F1311">
        <v>186</v>
      </c>
      <c r="G1311" s="14" t="s">
        <v>168</v>
      </c>
      <c r="H1311" s="14" t="s">
        <v>519</v>
      </c>
      <c r="I1311" s="14" t="s">
        <v>283</v>
      </c>
    </row>
    <row r="1312" spans="1:9">
      <c r="A1312" s="14" t="s">
        <v>156</v>
      </c>
      <c r="B1312" s="14" t="s">
        <v>150</v>
      </c>
      <c r="C1312">
        <v>74144</v>
      </c>
      <c r="D1312">
        <v>74144</v>
      </c>
      <c r="E1312">
        <v>1</v>
      </c>
      <c r="F1312">
        <v>186</v>
      </c>
      <c r="G1312" s="14" t="s">
        <v>158</v>
      </c>
      <c r="H1312" s="14" t="s">
        <v>442</v>
      </c>
      <c r="I1312" s="14" t="s">
        <v>231</v>
      </c>
    </row>
    <row r="1313" spans="1:9">
      <c r="A1313" s="14" t="s">
        <v>156</v>
      </c>
      <c r="B1313" s="14" t="s">
        <v>164</v>
      </c>
      <c r="C1313">
        <v>74150</v>
      </c>
      <c r="D1313">
        <v>74150</v>
      </c>
      <c r="E1313">
        <v>1</v>
      </c>
      <c r="F1313">
        <v>183</v>
      </c>
      <c r="G1313" s="14" t="s">
        <v>158</v>
      </c>
      <c r="H1313" s="14" t="s">
        <v>441</v>
      </c>
      <c r="I1313" s="14" t="s">
        <v>231</v>
      </c>
    </row>
    <row r="1314" spans="1:9">
      <c r="A1314" s="14" t="s">
        <v>156</v>
      </c>
      <c r="B1314" s="14" t="s">
        <v>163</v>
      </c>
      <c r="C1314">
        <v>74271</v>
      </c>
      <c r="D1314">
        <v>74271</v>
      </c>
      <c r="E1314">
        <v>1</v>
      </c>
      <c r="F1314">
        <v>189</v>
      </c>
      <c r="G1314" s="14" t="s">
        <v>158</v>
      </c>
      <c r="H1314" s="14" t="s">
        <v>445</v>
      </c>
      <c r="I1314" s="14" t="s">
        <v>231</v>
      </c>
    </row>
    <row r="1315" spans="1:9">
      <c r="A1315" s="14" t="s">
        <v>156</v>
      </c>
      <c r="B1315" s="14" t="s">
        <v>163</v>
      </c>
      <c r="C1315">
        <v>74463</v>
      </c>
      <c r="D1315">
        <v>74463</v>
      </c>
      <c r="E1315">
        <v>1</v>
      </c>
      <c r="F1315">
        <v>191</v>
      </c>
      <c r="G1315" s="14" t="s">
        <v>158</v>
      </c>
      <c r="H1315" s="14" t="s">
        <v>522</v>
      </c>
      <c r="I1315" s="14" t="s">
        <v>283</v>
      </c>
    </row>
    <row r="1316" spans="1:9">
      <c r="A1316" s="14" t="s">
        <v>156</v>
      </c>
      <c r="B1316" s="14" t="s">
        <v>150</v>
      </c>
      <c r="C1316">
        <v>74514</v>
      </c>
      <c r="D1316">
        <v>74514</v>
      </c>
      <c r="E1316">
        <v>1</v>
      </c>
      <c r="F1316">
        <v>221</v>
      </c>
      <c r="G1316" s="14" t="s">
        <v>158</v>
      </c>
      <c r="H1316" s="14" t="s">
        <v>495</v>
      </c>
      <c r="I1316" s="14" t="s">
        <v>243</v>
      </c>
    </row>
    <row r="1317" spans="1:9">
      <c r="A1317" s="14" t="s">
        <v>156</v>
      </c>
      <c r="B1317" s="14" t="s">
        <v>154</v>
      </c>
      <c r="C1317">
        <v>74617</v>
      </c>
      <c r="D1317">
        <v>74617</v>
      </c>
      <c r="E1317">
        <v>1</v>
      </c>
      <c r="F1317">
        <v>223</v>
      </c>
      <c r="G1317" s="14" t="s">
        <v>158</v>
      </c>
      <c r="H1317" s="14" t="s">
        <v>519</v>
      </c>
      <c r="I1317" s="14" t="s">
        <v>284</v>
      </c>
    </row>
    <row r="1318" spans="1:9">
      <c r="A1318" s="14" t="s">
        <v>156</v>
      </c>
      <c r="B1318" s="14" t="s">
        <v>163</v>
      </c>
      <c r="C1318">
        <v>74625</v>
      </c>
      <c r="D1318">
        <v>74625</v>
      </c>
      <c r="E1318">
        <v>1</v>
      </c>
      <c r="F1318">
        <v>220</v>
      </c>
      <c r="G1318" s="14" t="s">
        <v>158</v>
      </c>
      <c r="H1318" s="14" t="s">
        <v>519</v>
      </c>
      <c r="I1318" s="14" t="s">
        <v>284</v>
      </c>
    </row>
    <row r="1319" spans="1:9">
      <c r="A1319" s="14" t="s">
        <v>156</v>
      </c>
      <c r="B1319" s="14" t="s">
        <v>154</v>
      </c>
      <c r="C1319">
        <v>74643</v>
      </c>
      <c r="D1319">
        <v>74643</v>
      </c>
      <c r="E1319">
        <v>1</v>
      </c>
      <c r="F1319">
        <v>210</v>
      </c>
      <c r="G1319" s="14" t="s">
        <v>158</v>
      </c>
      <c r="H1319" s="14" t="s">
        <v>515</v>
      </c>
      <c r="I1319" s="14" t="s">
        <v>284</v>
      </c>
    </row>
    <row r="1320" spans="1:9">
      <c r="A1320" s="14" t="s">
        <v>156</v>
      </c>
      <c r="B1320" s="14" t="s">
        <v>150</v>
      </c>
      <c r="C1320">
        <v>75729</v>
      </c>
      <c r="D1320">
        <v>75729</v>
      </c>
      <c r="E1320">
        <v>1</v>
      </c>
      <c r="F1320">
        <v>258</v>
      </c>
      <c r="G1320" s="14" t="s">
        <v>158</v>
      </c>
      <c r="H1320" s="14" t="s">
        <v>508</v>
      </c>
      <c r="I1320" s="14" t="s">
        <v>243</v>
      </c>
    </row>
    <row r="1321" spans="1:9">
      <c r="A1321" s="14" t="s">
        <v>156</v>
      </c>
      <c r="B1321" s="14" t="s">
        <v>150</v>
      </c>
      <c r="C1321">
        <v>76067</v>
      </c>
      <c r="D1321">
        <v>76067</v>
      </c>
      <c r="E1321">
        <v>1</v>
      </c>
      <c r="F1321">
        <v>272</v>
      </c>
      <c r="G1321" s="14" t="s">
        <v>151</v>
      </c>
      <c r="H1321" s="14" t="s">
        <v>544</v>
      </c>
      <c r="I1321" s="14" t="s">
        <v>375</v>
      </c>
    </row>
    <row r="1322" spans="1:9">
      <c r="A1322" s="14" t="s">
        <v>156</v>
      </c>
      <c r="B1322" s="14" t="s">
        <v>154</v>
      </c>
      <c r="C1322">
        <v>76349</v>
      </c>
      <c r="D1322">
        <v>76349</v>
      </c>
      <c r="E1322">
        <v>1</v>
      </c>
      <c r="F1322">
        <v>254</v>
      </c>
      <c r="G1322" s="14" t="s">
        <v>158</v>
      </c>
      <c r="H1322" s="14" t="s">
        <v>525</v>
      </c>
      <c r="I1322" s="14" t="s">
        <v>284</v>
      </c>
    </row>
    <row r="1323" spans="1:9">
      <c r="A1323" s="14" t="s">
        <v>156</v>
      </c>
      <c r="B1323" s="14" t="s">
        <v>164</v>
      </c>
      <c r="C1323">
        <v>76934</v>
      </c>
      <c r="D1323">
        <v>76934</v>
      </c>
      <c r="E1323">
        <v>1</v>
      </c>
      <c r="F1323">
        <v>296</v>
      </c>
      <c r="G1323" s="14" t="s">
        <v>158</v>
      </c>
      <c r="H1323" s="14" t="s">
        <v>539</v>
      </c>
      <c r="I1323" s="14" t="s">
        <v>283</v>
      </c>
    </row>
    <row r="1324" spans="1:9">
      <c r="A1324" s="14" t="s">
        <v>156</v>
      </c>
      <c r="B1324" s="14" t="s">
        <v>154</v>
      </c>
      <c r="C1324">
        <v>76994</v>
      </c>
      <c r="D1324">
        <v>76994</v>
      </c>
      <c r="E1324">
        <v>1</v>
      </c>
      <c r="F1324">
        <v>302</v>
      </c>
      <c r="G1324" s="14" t="s">
        <v>158</v>
      </c>
      <c r="H1324" s="14" t="s">
        <v>500</v>
      </c>
      <c r="I1324" s="14" t="s">
        <v>230</v>
      </c>
    </row>
    <row r="1325" spans="1:9">
      <c r="A1325" s="14" t="s">
        <v>156</v>
      </c>
      <c r="B1325" s="14" t="s">
        <v>154</v>
      </c>
      <c r="C1325">
        <v>77222</v>
      </c>
      <c r="D1325">
        <v>77222</v>
      </c>
      <c r="E1325">
        <v>1</v>
      </c>
      <c r="F1325">
        <v>304</v>
      </c>
      <c r="G1325" s="14" t="s">
        <v>158</v>
      </c>
      <c r="H1325" s="14" t="s">
        <v>481</v>
      </c>
      <c r="I1325" s="14" t="s">
        <v>250</v>
      </c>
    </row>
    <row r="1326" spans="1:9">
      <c r="A1326" s="14" t="s">
        <v>156</v>
      </c>
      <c r="B1326" s="14" t="s">
        <v>150</v>
      </c>
      <c r="C1326">
        <v>77272</v>
      </c>
      <c r="D1326">
        <v>77272</v>
      </c>
      <c r="E1326">
        <v>1</v>
      </c>
      <c r="F1326">
        <v>313</v>
      </c>
      <c r="G1326" s="14" t="s">
        <v>158</v>
      </c>
      <c r="H1326" s="14" t="s">
        <v>497</v>
      </c>
      <c r="I1326" s="14" t="s">
        <v>237</v>
      </c>
    </row>
    <row r="1327" spans="1:9">
      <c r="A1327" s="14" t="s">
        <v>156</v>
      </c>
      <c r="B1327" s="14" t="s">
        <v>150</v>
      </c>
      <c r="C1327">
        <v>77291</v>
      </c>
      <c r="D1327">
        <v>77291</v>
      </c>
      <c r="E1327">
        <v>1</v>
      </c>
      <c r="F1327">
        <v>315</v>
      </c>
      <c r="G1327" s="14" t="s">
        <v>158</v>
      </c>
      <c r="H1327" s="14" t="s">
        <v>535</v>
      </c>
      <c r="I1327" s="14" t="s">
        <v>284</v>
      </c>
    </row>
    <row r="1328" spans="1:9">
      <c r="A1328" s="14" t="s">
        <v>156</v>
      </c>
      <c r="B1328" s="14" t="s">
        <v>150</v>
      </c>
      <c r="C1328">
        <v>77293</v>
      </c>
      <c r="D1328">
        <v>77293</v>
      </c>
      <c r="E1328">
        <v>1</v>
      </c>
      <c r="F1328">
        <v>317</v>
      </c>
      <c r="G1328" s="14" t="s">
        <v>158</v>
      </c>
      <c r="H1328" s="14" t="s">
        <v>497</v>
      </c>
      <c r="I1328" s="14" t="s">
        <v>237</v>
      </c>
    </row>
    <row r="1329" spans="1:9">
      <c r="A1329" s="14" t="s">
        <v>156</v>
      </c>
      <c r="B1329" s="14" t="s">
        <v>150</v>
      </c>
      <c r="C1329">
        <v>77352</v>
      </c>
      <c r="D1329">
        <v>77352</v>
      </c>
      <c r="E1329">
        <v>1</v>
      </c>
      <c r="F1329">
        <v>330</v>
      </c>
      <c r="G1329" s="14" t="s">
        <v>158</v>
      </c>
      <c r="H1329" s="14" t="s">
        <v>525</v>
      </c>
      <c r="I1329" s="14" t="s">
        <v>243</v>
      </c>
    </row>
    <row r="1330" spans="1:9">
      <c r="A1330" s="14" t="s">
        <v>156</v>
      </c>
      <c r="B1330" s="14" t="s">
        <v>154</v>
      </c>
      <c r="C1330">
        <v>77451</v>
      </c>
      <c r="D1330">
        <v>77450</v>
      </c>
      <c r="E1330">
        <v>0</v>
      </c>
      <c r="F1330">
        <v>319</v>
      </c>
      <c r="G1330" s="14" t="s">
        <v>168</v>
      </c>
      <c r="H1330" s="14" t="s">
        <v>535</v>
      </c>
      <c r="I1330" s="14" t="s">
        <v>284</v>
      </c>
    </row>
    <row r="1331" spans="1:9">
      <c r="A1331" s="14" t="s">
        <v>156</v>
      </c>
      <c r="B1331" s="14" t="s">
        <v>150</v>
      </c>
      <c r="C1331">
        <v>77625</v>
      </c>
      <c r="D1331">
        <v>77624</v>
      </c>
      <c r="E1331">
        <v>0</v>
      </c>
      <c r="F1331">
        <v>323</v>
      </c>
      <c r="G1331" s="14" t="s">
        <v>168</v>
      </c>
      <c r="H1331" s="14" t="s">
        <v>491</v>
      </c>
      <c r="I1331" s="14" t="s">
        <v>231</v>
      </c>
    </row>
    <row r="1332" spans="1:9">
      <c r="A1332" s="14" t="s">
        <v>156</v>
      </c>
      <c r="B1332" s="14" t="s">
        <v>154</v>
      </c>
      <c r="C1332">
        <v>77686</v>
      </c>
      <c r="D1332">
        <v>77686</v>
      </c>
      <c r="E1332">
        <v>1</v>
      </c>
      <c r="F1332">
        <v>350</v>
      </c>
      <c r="G1332" s="14" t="s">
        <v>151</v>
      </c>
      <c r="H1332" s="14" t="s">
        <v>527</v>
      </c>
      <c r="I1332" s="14" t="s">
        <v>243</v>
      </c>
    </row>
    <row r="1333" spans="1:9">
      <c r="A1333" s="14" t="s">
        <v>156</v>
      </c>
      <c r="C1333">
        <v>77869</v>
      </c>
      <c r="D1333">
        <v>77869</v>
      </c>
      <c r="E1333">
        <v>1</v>
      </c>
      <c r="F1333">
        <v>358</v>
      </c>
      <c r="G1333" s="14" t="s">
        <v>166</v>
      </c>
      <c r="H1333" s="14" t="s">
        <v>499</v>
      </c>
      <c r="I1333" s="14" t="s">
        <v>231</v>
      </c>
    </row>
    <row r="1334" spans="1:9">
      <c r="A1334" s="14" t="s">
        <v>156</v>
      </c>
      <c r="B1334" s="14" t="s">
        <v>154</v>
      </c>
      <c r="C1334">
        <v>77869</v>
      </c>
      <c r="D1334">
        <v>77868</v>
      </c>
      <c r="E1334">
        <v>0</v>
      </c>
      <c r="F1334">
        <v>357</v>
      </c>
      <c r="G1334" s="14" t="s">
        <v>168</v>
      </c>
      <c r="H1334" s="14" t="s">
        <v>523</v>
      </c>
      <c r="I1334" s="14" t="s">
        <v>245</v>
      </c>
    </row>
    <row r="1335" spans="1:9">
      <c r="A1335" s="14" t="s">
        <v>156</v>
      </c>
      <c r="B1335" s="14" t="s">
        <v>164</v>
      </c>
      <c r="C1335">
        <v>77936</v>
      </c>
      <c r="D1335">
        <v>77936</v>
      </c>
      <c r="E1335">
        <v>1</v>
      </c>
      <c r="F1335">
        <v>385</v>
      </c>
      <c r="G1335" s="14" t="s">
        <v>158</v>
      </c>
      <c r="H1335" s="14" t="s">
        <v>479</v>
      </c>
      <c r="I1335" s="14" t="s">
        <v>244</v>
      </c>
    </row>
    <row r="1336" spans="1:9">
      <c r="A1336" s="14" t="s">
        <v>156</v>
      </c>
      <c r="B1336" s="14" t="s">
        <v>164</v>
      </c>
      <c r="C1336">
        <v>77959</v>
      </c>
      <c r="D1336">
        <v>77959</v>
      </c>
      <c r="E1336">
        <v>1</v>
      </c>
      <c r="F1336">
        <v>398</v>
      </c>
      <c r="G1336" s="14" t="s">
        <v>158</v>
      </c>
      <c r="H1336" s="14" t="s">
        <v>534</v>
      </c>
      <c r="I1336" s="14" t="s">
        <v>243</v>
      </c>
    </row>
    <row r="1337" spans="1:9">
      <c r="A1337" s="14" t="s">
        <v>156</v>
      </c>
      <c r="B1337" s="14" t="s">
        <v>154</v>
      </c>
      <c r="C1337">
        <v>77984</v>
      </c>
      <c r="D1337">
        <v>77984</v>
      </c>
      <c r="E1337">
        <v>1</v>
      </c>
      <c r="F1337">
        <v>399</v>
      </c>
      <c r="G1337" s="14" t="s">
        <v>151</v>
      </c>
      <c r="H1337" s="14" t="s">
        <v>544</v>
      </c>
      <c r="I1337" s="14" t="s">
        <v>284</v>
      </c>
    </row>
    <row r="1338" spans="1:9">
      <c r="A1338" s="14" t="s">
        <v>156</v>
      </c>
      <c r="B1338" s="14" t="s">
        <v>154</v>
      </c>
      <c r="C1338">
        <v>78010</v>
      </c>
      <c r="D1338">
        <v>78010</v>
      </c>
      <c r="E1338">
        <v>1</v>
      </c>
      <c r="F1338">
        <v>413</v>
      </c>
      <c r="G1338" s="14" t="s">
        <v>151</v>
      </c>
      <c r="H1338" s="14" t="s">
        <v>525</v>
      </c>
      <c r="I1338" s="14" t="s">
        <v>230</v>
      </c>
    </row>
    <row r="1339" spans="1:9">
      <c r="A1339" s="14" t="s">
        <v>156</v>
      </c>
      <c r="B1339" s="14" t="s">
        <v>150</v>
      </c>
      <c r="C1339">
        <v>78041</v>
      </c>
      <c r="D1339">
        <v>78041</v>
      </c>
      <c r="E1339">
        <v>1</v>
      </c>
      <c r="F1339">
        <v>410</v>
      </c>
      <c r="G1339" s="14" t="s">
        <v>151</v>
      </c>
      <c r="H1339" s="14" t="s">
        <v>534</v>
      </c>
      <c r="I1339" s="14" t="s">
        <v>243</v>
      </c>
    </row>
    <row r="1340" spans="1:9">
      <c r="A1340" s="14" t="s">
        <v>156</v>
      </c>
      <c r="B1340" s="14" t="s">
        <v>154</v>
      </c>
      <c r="C1340">
        <v>78064</v>
      </c>
      <c r="D1340">
        <v>78064</v>
      </c>
      <c r="E1340">
        <v>1</v>
      </c>
      <c r="F1340">
        <v>409</v>
      </c>
      <c r="G1340" s="14" t="s">
        <v>158</v>
      </c>
      <c r="H1340" s="14" t="s">
        <v>539</v>
      </c>
      <c r="I1340" s="14" t="s">
        <v>338</v>
      </c>
    </row>
    <row r="1341" spans="1:9">
      <c r="A1341" s="14" t="s">
        <v>156</v>
      </c>
      <c r="B1341" s="14" t="s">
        <v>164</v>
      </c>
      <c r="C1341">
        <v>78068</v>
      </c>
      <c r="D1341">
        <v>78068</v>
      </c>
      <c r="E1341">
        <v>1</v>
      </c>
      <c r="F1341">
        <v>408</v>
      </c>
      <c r="G1341" s="14" t="s">
        <v>158</v>
      </c>
      <c r="H1341" s="14" t="s">
        <v>523</v>
      </c>
      <c r="I1341" s="14" t="s">
        <v>230</v>
      </c>
    </row>
    <row r="1342" spans="1:9">
      <c r="A1342" s="14" t="s">
        <v>156</v>
      </c>
      <c r="B1342" s="14" t="s">
        <v>163</v>
      </c>
      <c r="C1342">
        <v>78102</v>
      </c>
      <c r="D1342">
        <v>78102</v>
      </c>
      <c r="E1342">
        <v>1</v>
      </c>
      <c r="F1342">
        <v>402</v>
      </c>
      <c r="G1342" s="14" t="s">
        <v>158</v>
      </c>
      <c r="H1342" s="14" t="s">
        <v>529</v>
      </c>
      <c r="I1342" s="14" t="s">
        <v>245</v>
      </c>
    </row>
    <row r="1343" spans="1:9">
      <c r="A1343" s="14" t="s">
        <v>156</v>
      </c>
      <c r="B1343" s="14" t="s">
        <v>154</v>
      </c>
      <c r="C1343">
        <v>78123</v>
      </c>
      <c r="D1343">
        <v>78123</v>
      </c>
      <c r="E1343">
        <v>1</v>
      </c>
      <c r="F1343">
        <v>403</v>
      </c>
      <c r="G1343" s="14" t="s">
        <v>158</v>
      </c>
      <c r="H1343" s="14" t="s">
        <v>544</v>
      </c>
      <c r="I1343" s="14" t="s">
        <v>284</v>
      </c>
    </row>
    <row r="1344" spans="1:9">
      <c r="A1344" s="14" t="s">
        <v>156</v>
      </c>
      <c r="B1344" s="14" t="s">
        <v>154</v>
      </c>
      <c r="C1344">
        <v>78129</v>
      </c>
      <c r="D1344">
        <v>78129</v>
      </c>
      <c r="E1344">
        <v>1</v>
      </c>
      <c r="F1344">
        <v>402</v>
      </c>
      <c r="G1344" s="14" t="s">
        <v>151</v>
      </c>
      <c r="H1344" s="14" t="s">
        <v>512</v>
      </c>
      <c r="I1344" s="14" t="s">
        <v>231</v>
      </c>
    </row>
    <row r="1345" spans="1:9">
      <c r="A1345" s="14" t="s">
        <v>156</v>
      </c>
      <c r="B1345" s="14" t="s">
        <v>150</v>
      </c>
      <c r="C1345">
        <v>78131</v>
      </c>
      <c r="D1345">
        <v>78131</v>
      </c>
      <c r="E1345">
        <v>1</v>
      </c>
      <c r="F1345">
        <v>398</v>
      </c>
      <c r="G1345" s="14" t="s">
        <v>151</v>
      </c>
      <c r="H1345" s="14" t="s">
        <v>534</v>
      </c>
      <c r="I1345" s="14" t="s">
        <v>243</v>
      </c>
    </row>
    <row r="1346" spans="1:9">
      <c r="A1346" s="14" t="s">
        <v>156</v>
      </c>
      <c r="B1346" s="14" t="s">
        <v>154</v>
      </c>
      <c r="C1346">
        <v>78242</v>
      </c>
      <c r="D1346">
        <v>78242</v>
      </c>
      <c r="E1346">
        <v>1</v>
      </c>
      <c r="F1346">
        <v>403</v>
      </c>
      <c r="G1346" s="14" t="s">
        <v>158</v>
      </c>
      <c r="H1346" s="14" t="s">
        <v>512</v>
      </c>
      <c r="I1346" s="14" t="s">
        <v>231</v>
      </c>
    </row>
    <row r="1347" spans="1:9">
      <c r="A1347" s="14" t="s">
        <v>156</v>
      </c>
      <c r="B1347" s="14" t="s">
        <v>154</v>
      </c>
      <c r="C1347">
        <v>78260</v>
      </c>
      <c r="D1347">
        <v>78260</v>
      </c>
      <c r="E1347">
        <v>1</v>
      </c>
      <c r="F1347">
        <v>423</v>
      </c>
      <c r="G1347" s="14" t="s">
        <v>158</v>
      </c>
      <c r="H1347" s="14" t="s">
        <v>535</v>
      </c>
      <c r="I1347" s="14" t="s">
        <v>243</v>
      </c>
    </row>
    <row r="1348" spans="1:9">
      <c r="A1348" s="14" t="s">
        <v>156</v>
      </c>
      <c r="B1348" s="14" t="s">
        <v>163</v>
      </c>
      <c r="C1348">
        <v>78450</v>
      </c>
      <c r="D1348">
        <v>78450</v>
      </c>
      <c r="E1348">
        <v>1</v>
      </c>
      <c r="F1348">
        <v>437</v>
      </c>
      <c r="G1348" s="14" t="s">
        <v>151</v>
      </c>
      <c r="H1348" s="14" t="s">
        <v>540</v>
      </c>
      <c r="I1348" s="14" t="s">
        <v>338</v>
      </c>
    </row>
    <row r="1349" spans="1:9">
      <c r="A1349" s="14" t="s">
        <v>156</v>
      </c>
      <c r="B1349" s="14" t="s">
        <v>154</v>
      </c>
      <c r="C1349">
        <v>78955</v>
      </c>
      <c r="D1349">
        <v>78955</v>
      </c>
      <c r="E1349">
        <v>1</v>
      </c>
      <c r="F1349">
        <v>505</v>
      </c>
      <c r="G1349" s="14" t="s">
        <v>158</v>
      </c>
      <c r="H1349" s="14" t="s">
        <v>525</v>
      </c>
      <c r="I1349" s="14" t="s">
        <v>231</v>
      </c>
    </row>
    <row r="1350" spans="1:9">
      <c r="A1350" s="14" t="s">
        <v>156</v>
      </c>
      <c r="B1350" s="14" t="s">
        <v>154</v>
      </c>
      <c r="C1350">
        <v>78974</v>
      </c>
      <c r="D1350">
        <v>78974</v>
      </c>
      <c r="E1350">
        <v>1</v>
      </c>
      <c r="F1350">
        <v>512</v>
      </c>
      <c r="G1350" s="14" t="s">
        <v>158</v>
      </c>
      <c r="H1350" s="14" t="s">
        <v>508</v>
      </c>
      <c r="I1350" s="14" t="s">
        <v>239</v>
      </c>
    </row>
    <row r="1351" spans="1:9">
      <c r="A1351" s="14" t="s">
        <v>156</v>
      </c>
      <c r="B1351" s="14" t="s">
        <v>150</v>
      </c>
      <c r="C1351">
        <v>78992</v>
      </c>
      <c r="D1351">
        <v>78992</v>
      </c>
      <c r="E1351">
        <v>1</v>
      </c>
      <c r="F1351">
        <v>502</v>
      </c>
      <c r="G1351" s="14" t="s">
        <v>158</v>
      </c>
      <c r="H1351" s="14" t="s">
        <v>546</v>
      </c>
      <c r="I1351" s="14" t="s">
        <v>338</v>
      </c>
    </row>
    <row r="1352" spans="1:9">
      <c r="A1352" s="14" t="s">
        <v>156</v>
      </c>
      <c r="B1352" s="14" t="s">
        <v>154</v>
      </c>
      <c r="C1352">
        <v>79208</v>
      </c>
      <c r="D1352">
        <v>79208</v>
      </c>
      <c r="E1352">
        <v>1</v>
      </c>
      <c r="F1352">
        <v>594</v>
      </c>
      <c r="G1352" s="14" t="s">
        <v>158</v>
      </c>
      <c r="H1352" s="14" t="s">
        <v>503</v>
      </c>
      <c r="I1352" s="14" t="s">
        <v>242</v>
      </c>
    </row>
    <row r="1353" spans="1:9">
      <c r="A1353" s="14" t="s">
        <v>156</v>
      </c>
      <c r="B1353" s="14" t="s">
        <v>163</v>
      </c>
      <c r="C1353">
        <v>79214</v>
      </c>
      <c r="D1353">
        <v>79214</v>
      </c>
      <c r="E1353">
        <v>1</v>
      </c>
      <c r="F1353">
        <v>573</v>
      </c>
      <c r="G1353" s="14" t="s">
        <v>151</v>
      </c>
      <c r="H1353" s="14" t="s">
        <v>549</v>
      </c>
      <c r="I1353" s="14" t="s">
        <v>338</v>
      </c>
    </row>
    <row r="1354" spans="1:9">
      <c r="A1354" s="14" t="s">
        <v>156</v>
      </c>
      <c r="B1354" s="14" t="s">
        <v>150</v>
      </c>
      <c r="C1354">
        <v>79403</v>
      </c>
      <c r="D1354">
        <v>79403</v>
      </c>
      <c r="E1354">
        <v>1</v>
      </c>
      <c r="F1354">
        <v>498</v>
      </c>
      <c r="G1354" s="14" t="s">
        <v>151</v>
      </c>
      <c r="H1354" s="14" t="s">
        <v>529</v>
      </c>
      <c r="I1354" s="14" t="s">
        <v>237</v>
      </c>
    </row>
    <row r="1355" spans="1:9">
      <c r="A1355" s="14" t="s">
        <v>156</v>
      </c>
      <c r="B1355" s="14" t="s">
        <v>154</v>
      </c>
      <c r="C1355">
        <v>79458</v>
      </c>
      <c r="D1355">
        <v>79458</v>
      </c>
      <c r="E1355">
        <v>1</v>
      </c>
      <c r="F1355">
        <v>501</v>
      </c>
      <c r="G1355" s="14" t="s">
        <v>158</v>
      </c>
      <c r="H1355" s="14" t="s">
        <v>540</v>
      </c>
      <c r="I1355" s="14" t="s">
        <v>243</v>
      </c>
    </row>
    <row r="1356" spans="1:9">
      <c r="A1356" s="14" t="s">
        <v>156</v>
      </c>
      <c r="B1356" s="14" t="s">
        <v>163</v>
      </c>
      <c r="C1356">
        <v>79595</v>
      </c>
      <c r="D1356">
        <v>79595</v>
      </c>
      <c r="E1356">
        <v>1</v>
      </c>
      <c r="F1356">
        <v>452</v>
      </c>
      <c r="G1356" s="14" t="s">
        <v>151</v>
      </c>
      <c r="H1356" s="14" t="s">
        <v>544</v>
      </c>
      <c r="I1356" s="14" t="s">
        <v>338</v>
      </c>
    </row>
    <row r="1357" spans="1:9">
      <c r="A1357" s="14" t="s">
        <v>156</v>
      </c>
      <c r="B1357" s="14" t="s">
        <v>150</v>
      </c>
      <c r="C1357">
        <v>79614</v>
      </c>
      <c r="D1357">
        <v>79614</v>
      </c>
      <c r="E1357">
        <v>1</v>
      </c>
      <c r="F1357">
        <v>432</v>
      </c>
      <c r="G1357" s="14" t="s">
        <v>158</v>
      </c>
      <c r="H1357" s="14" t="s">
        <v>546</v>
      </c>
      <c r="I1357" s="14" t="s">
        <v>284</v>
      </c>
    </row>
    <row r="1358" spans="1:9">
      <c r="A1358" s="14" t="s">
        <v>156</v>
      </c>
      <c r="B1358" s="14" t="s">
        <v>154</v>
      </c>
      <c r="C1358">
        <v>79709</v>
      </c>
      <c r="D1358">
        <v>79709</v>
      </c>
      <c r="E1358">
        <v>1</v>
      </c>
      <c r="F1358">
        <v>425</v>
      </c>
      <c r="G1358" s="14" t="s">
        <v>158</v>
      </c>
      <c r="H1358" s="14" t="s">
        <v>460</v>
      </c>
      <c r="I1358" s="14" t="s">
        <v>238</v>
      </c>
    </row>
    <row r="1359" spans="1:9">
      <c r="A1359" s="14" t="s">
        <v>156</v>
      </c>
      <c r="B1359" s="14" t="s">
        <v>164</v>
      </c>
      <c r="C1359">
        <v>80015</v>
      </c>
      <c r="D1359">
        <v>80015</v>
      </c>
      <c r="E1359">
        <v>1</v>
      </c>
      <c r="F1359">
        <v>378</v>
      </c>
      <c r="G1359" s="14" t="s">
        <v>151</v>
      </c>
      <c r="H1359" s="14" t="s">
        <v>548</v>
      </c>
      <c r="I1359" s="14" t="s">
        <v>283</v>
      </c>
    </row>
    <row r="1360" spans="1:9">
      <c r="A1360" s="14" t="s">
        <v>156</v>
      </c>
      <c r="B1360" s="14" t="s">
        <v>154</v>
      </c>
      <c r="C1360">
        <v>80077</v>
      </c>
      <c r="D1360">
        <v>80077</v>
      </c>
      <c r="E1360">
        <v>1</v>
      </c>
      <c r="F1360">
        <v>371</v>
      </c>
      <c r="G1360" s="14" t="s">
        <v>151</v>
      </c>
      <c r="H1360" s="14" t="s">
        <v>540</v>
      </c>
      <c r="I1360" s="14" t="s">
        <v>284</v>
      </c>
    </row>
    <row r="1361" spans="1:9">
      <c r="A1361" s="14" t="s">
        <v>156</v>
      </c>
      <c r="B1361" s="14" t="s">
        <v>163</v>
      </c>
      <c r="C1361">
        <v>80151</v>
      </c>
      <c r="D1361">
        <v>80151</v>
      </c>
      <c r="E1361">
        <v>1</v>
      </c>
      <c r="F1361">
        <v>375</v>
      </c>
      <c r="G1361" s="14" t="s">
        <v>151</v>
      </c>
      <c r="H1361" s="14" t="s">
        <v>515</v>
      </c>
      <c r="I1361" s="14" t="s">
        <v>237</v>
      </c>
    </row>
    <row r="1362" spans="1:9">
      <c r="A1362" s="14" t="s">
        <v>156</v>
      </c>
      <c r="B1362" s="14" t="s">
        <v>154</v>
      </c>
      <c r="C1362">
        <v>80221</v>
      </c>
      <c r="D1362">
        <v>80221</v>
      </c>
      <c r="E1362">
        <v>1</v>
      </c>
      <c r="F1362">
        <v>380</v>
      </c>
      <c r="G1362" s="14" t="s">
        <v>151</v>
      </c>
      <c r="H1362" s="14" t="s">
        <v>548</v>
      </c>
      <c r="I1362" s="14" t="s">
        <v>283</v>
      </c>
    </row>
    <row r="1363" spans="1:9">
      <c r="A1363" s="14" t="s">
        <v>156</v>
      </c>
      <c r="B1363" s="14" t="s">
        <v>154</v>
      </c>
      <c r="C1363">
        <v>80383</v>
      </c>
      <c r="D1363">
        <v>80383</v>
      </c>
      <c r="E1363">
        <v>1</v>
      </c>
      <c r="F1363">
        <v>385</v>
      </c>
      <c r="G1363" s="14" t="s">
        <v>151</v>
      </c>
      <c r="H1363" s="14" t="s">
        <v>540</v>
      </c>
      <c r="I1363" s="14" t="s">
        <v>284</v>
      </c>
    </row>
    <row r="1364" spans="1:9">
      <c r="A1364" s="14" t="s">
        <v>156</v>
      </c>
      <c r="B1364" s="14" t="s">
        <v>154</v>
      </c>
      <c r="C1364">
        <v>80469</v>
      </c>
      <c r="D1364">
        <v>80469</v>
      </c>
      <c r="E1364">
        <v>1</v>
      </c>
      <c r="F1364">
        <v>344</v>
      </c>
      <c r="G1364" s="14" t="s">
        <v>151</v>
      </c>
      <c r="H1364" s="14" t="s">
        <v>464</v>
      </c>
      <c r="I1364" s="14" t="s">
        <v>240</v>
      </c>
    </row>
    <row r="1365" spans="1:9">
      <c r="A1365" s="14" t="s">
        <v>156</v>
      </c>
      <c r="B1365" s="14" t="s">
        <v>150</v>
      </c>
      <c r="C1365">
        <v>80591</v>
      </c>
      <c r="D1365">
        <v>80591</v>
      </c>
      <c r="E1365">
        <v>1</v>
      </c>
      <c r="F1365">
        <v>326</v>
      </c>
      <c r="G1365" s="14" t="s">
        <v>151</v>
      </c>
      <c r="H1365" s="14" t="s">
        <v>549</v>
      </c>
      <c r="I1365" s="14" t="s">
        <v>375</v>
      </c>
    </row>
    <row r="1366" spans="1:9">
      <c r="A1366" s="14" t="s">
        <v>156</v>
      </c>
      <c r="B1366" s="14" t="s">
        <v>150</v>
      </c>
      <c r="C1366">
        <v>80744</v>
      </c>
      <c r="D1366">
        <v>80744</v>
      </c>
      <c r="E1366">
        <v>1</v>
      </c>
      <c r="F1366">
        <v>305</v>
      </c>
      <c r="G1366" s="14" t="s">
        <v>158</v>
      </c>
      <c r="H1366" s="14" t="s">
        <v>534</v>
      </c>
      <c r="I1366" s="14" t="s">
        <v>284</v>
      </c>
    </row>
    <row r="1367" spans="1:9">
      <c r="A1367" s="14" t="s">
        <v>156</v>
      </c>
      <c r="B1367" s="14" t="s">
        <v>164</v>
      </c>
      <c r="C1367">
        <v>80792</v>
      </c>
      <c r="D1367">
        <v>80792</v>
      </c>
      <c r="E1367">
        <v>1</v>
      </c>
      <c r="F1367">
        <v>301</v>
      </c>
      <c r="G1367" s="14" t="s">
        <v>158</v>
      </c>
      <c r="H1367" s="14" t="s">
        <v>491</v>
      </c>
      <c r="I1367" s="14" t="s">
        <v>237</v>
      </c>
    </row>
    <row r="1368" spans="1:9">
      <c r="A1368" s="14" t="s">
        <v>156</v>
      </c>
      <c r="B1368" s="14" t="s">
        <v>163</v>
      </c>
      <c r="C1368">
        <v>80971</v>
      </c>
      <c r="D1368">
        <v>80971</v>
      </c>
      <c r="E1368">
        <v>1</v>
      </c>
      <c r="F1368">
        <v>315</v>
      </c>
      <c r="G1368" s="14" t="s">
        <v>151</v>
      </c>
      <c r="H1368" s="14" t="s">
        <v>535</v>
      </c>
      <c r="I1368" s="14" t="s">
        <v>284</v>
      </c>
    </row>
    <row r="1369" spans="1:9">
      <c r="A1369" s="14" t="s">
        <v>156</v>
      </c>
      <c r="B1369" s="14" t="s">
        <v>150</v>
      </c>
      <c r="C1369">
        <v>80980</v>
      </c>
      <c r="D1369">
        <v>80980</v>
      </c>
      <c r="E1369">
        <v>1</v>
      </c>
      <c r="F1369">
        <v>308</v>
      </c>
      <c r="G1369" s="14" t="s">
        <v>151</v>
      </c>
      <c r="H1369" s="14" t="s">
        <v>535</v>
      </c>
      <c r="I1369" s="14" t="s">
        <v>284</v>
      </c>
    </row>
    <row r="1370" spans="1:9">
      <c r="A1370" s="14" t="s">
        <v>156</v>
      </c>
      <c r="B1370" s="14" t="s">
        <v>163</v>
      </c>
      <c r="C1370">
        <v>81020</v>
      </c>
      <c r="D1370">
        <v>81020</v>
      </c>
      <c r="E1370">
        <v>1</v>
      </c>
      <c r="F1370">
        <v>290</v>
      </c>
      <c r="G1370" s="14" t="s">
        <v>151</v>
      </c>
      <c r="H1370" s="14" t="s">
        <v>530</v>
      </c>
      <c r="I1370" s="14" t="s">
        <v>284</v>
      </c>
    </row>
    <row r="1371" spans="1:9">
      <c r="A1371" s="14" t="s">
        <v>156</v>
      </c>
      <c r="B1371" s="14" t="s">
        <v>154</v>
      </c>
      <c r="C1371">
        <v>81193</v>
      </c>
      <c r="D1371">
        <v>81193</v>
      </c>
      <c r="E1371">
        <v>1</v>
      </c>
      <c r="F1371">
        <v>303</v>
      </c>
      <c r="G1371" s="14" t="s">
        <v>158</v>
      </c>
      <c r="H1371" s="14" t="s">
        <v>522</v>
      </c>
      <c r="I1371" s="14" t="s">
        <v>243</v>
      </c>
    </row>
    <row r="1372" spans="1:9">
      <c r="A1372" s="14" t="s">
        <v>156</v>
      </c>
      <c r="B1372" s="14" t="s">
        <v>154</v>
      </c>
      <c r="C1372">
        <v>81207</v>
      </c>
      <c r="D1372">
        <v>81207</v>
      </c>
      <c r="E1372">
        <v>1</v>
      </c>
      <c r="F1372">
        <v>297</v>
      </c>
      <c r="G1372" s="14" t="s">
        <v>151</v>
      </c>
      <c r="H1372" s="14" t="s">
        <v>519</v>
      </c>
      <c r="I1372" s="14" t="s">
        <v>243</v>
      </c>
    </row>
    <row r="1373" spans="1:9">
      <c r="A1373" s="14" t="s">
        <v>156</v>
      </c>
      <c r="B1373" s="14" t="s">
        <v>163</v>
      </c>
      <c r="C1373">
        <v>81361</v>
      </c>
      <c r="D1373">
        <v>81361</v>
      </c>
      <c r="E1373">
        <v>1</v>
      </c>
      <c r="F1373">
        <v>293</v>
      </c>
      <c r="G1373" s="14" t="s">
        <v>151</v>
      </c>
      <c r="H1373" s="14" t="s">
        <v>534</v>
      </c>
      <c r="I1373" s="14" t="s">
        <v>284</v>
      </c>
    </row>
    <row r="1374" spans="1:9">
      <c r="A1374" s="14" t="s">
        <v>156</v>
      </c>
      <c r="B1374" s="14" t="s">
        <v>150</v>
      </c>
      <c r="C1374">
        <v>81368</v>
      </c>
      <c r="D1374">
        <v>81368</v>
      </c>
      <c r="E1374">
        <v>1</v>
      </c>
      <c r="F1374">
        <v>290</v>
      </c>
      <c r="G1374" s="14" t="s">
        <v>158</v>
      </c>
      <c r="H1374" s="14" t="s">
        <v>546</v>
      </c>
      <c r="I1374" s="14" t="s">
        <v>375</v>
      </c>
    </row>
    <row r="1375" spans="1:9">
      <c r="A1375" s="14" t="s">
        <v>156</v>
      </c>
      <c r="B1375" s="14" t="s">
        <v>150</v>
      </c>
      <c r="C1375">
        <v>81490</v>
      </c>
      <c r="D1375">
        <v>81490</v>
      </c>
      <c r="E1375">
        <v>1</v>
      </c>
      <c r="F1375">
        <v>287</v>
      </c>
      <c r="G1375" s="14" t="s">
        <v>151</v>
      </c>
      <c r="H1375" s="14" t="s">
        <v>546</v>
      </c>
      <c r="I1375" s="14" t="s">
        <v>375</v>
      </c>
    </row>
    <row r="1376" spans="1:9">
      <c r="A1376" s="14" t="s">
        <v>156</v>
      </c>
      <c r="B1376" s="14" t="s">
        <v>154</v>
      </c>
      <c r="C1376">
        <v>81713</v>
      </c>
      <c r="D1376">
        <v>81713</v>
      </c>
      <c r="E1376">
        <v>1</v>
      </c>
      <c r="F1376">
        <v>296</v>
      </c>
      <c r="G1376" s="14" t="s">
        <v>158</v>
      </c>
      <c r="H1376" s="14" t="s">
        <v>534</v>
      </c>
      <c r="I1376" s="14" t="s">
        <v>284</v>
      </c>
    </row>
    <row r="1377" spans="1:9">
      <c r="A1377" s="14" t="s">
        <v>156</v>
      </c>
      <c r="B1377" s="14" t="s">
        <v>154</v>
      </c>
      <c r="C1377">
        <v>81759</v>
      </c>
      <c r="D1377">
        <v>81759</v>
      </c>
      <c r="E1377">
        <v>1</v>
      </c>
      <c r="F1377">
        <v>275</v>
      </c>
      <c r="G1377" s="14" t="s">
        <v>151</v>
      </c>
      <c r="H1377" s="14" t="s">
        <v>523</v>
      </c>
      <c r="I1377" s="14" t="s">
        <v>338</v>
      </c>
    </row>
    <row r="1378" spans="1:9">
      <c r="A1378" s="14" t="s">
        <v>156</v>
      </c>
      <c r="B1378" s="14" t="s">
        <v>154</v>
      </c>
      <c r="C1378">
        <v>81788</v>
      </c>
      <c r="D1378">
        <v>81788</v>
      </c>
      <c r="E1378">
        <v>1</v>
      </c>
      <c r="F1378">
        <v>255</v>
      </c>
      <c r="G1378" s="14" t="s">
        <v>151</v>
      </c>
      <c r="H1378" s="14" t="s">
        <v>540</v>
      </c>
      <c r="I1378" s="14" t="s">
        <v>375</v>
      </c>
    </row>
    <row r="1379" spans="1:9">
      <c r="A1379" s="14" t="s">
        <v>156</v>
      </c>
      <c r="B1379" s="14" t="s">
        <v>164</v>
      </c>
      <c r="C1379">
        <v>81833</v>
      </c>
      <c r="D1379">
        <v>81833</v>
      </c>
      <c r="E1379">
        <v>1</v>
      </c>
      <c r="F1379">
        <v>277</v>
      </c>
      <c r="G1379" s="14" t="s">
        <v>151</v>
      </c>
      <c r="H1379" s="14" t="s">
        <v>529</v>
      </c>
      <c r="I1379" s="14" t="s">
        <v>284</v>
      </c>
    </row>
    <row r="1380" spans="1:9">
      <c r="A1380" s="14" t="s">
        <v>156</v>
      </c>
      <c r="B1380" s="14" t="s">
        <v>154</v>
      </c>
      <c r="C1380">
        <v>81899</v>
      </c>
      <c r="D1380">
        <v>81899</v>
      </c>
      <c r="E1380">
        <v>1</v>
      </c>
      <c r="F1380">
        <v>274</v>
      </c>
      <c r="G1380" s="14" t="s">
        <v>158</v>
      </c>
      <c r="H1380" s="14" t="s">
        <v>522</v>
      </c>
      <c r="I1380" s="14" t="s">
        <v>338</v>
      </c>
    </row>
    <row r="1381" spans="1:9">
      <c r="A1381" s="14" t="s">
        <v>156</v>
      </c>
      <c r="B1381" s="14" t="s">
        <v>150</v>
      </c>
      <c r="C1381">
        <v>81945</v>
      </c>
      <c r="D1381">
        <v>81945</v>
      </c>
      <c r="E1381">
        <v>1</v>
      </c>
      <c r="F1381">
        <v>285</v>
      </c>
      <c r="G1381" s="14" t="s">
        <v>158</v>
      </c>
      <c r="H1381" s="14" t="s">
        <v>537</v>
      </c>
      <c r="I1381" s="14" t="s">
        <v>283</v>
      </c>
    </row>
    <row r="1382" spans="1:9">
      <c r="A1382" s="14" t="s">
        <v>156</v>
      </c>
      <c r="B1382" s="14" t="s">
        <v>164</v>
      </c>
      <c r="C1382">
        <v>82058</v>
      </c>
      <c r="D1382">
        <v>82058</v>
      </c>
      <c r="E1382">
        <v>1</v>
      </c>
      <c r="F1382">
        <v>285</v>
      </c>
      <c r="G1382" s="14" t="s">
        <v>151</v>
      </c>
      <c r="H1382" s="14" t="s">
        <v>530</v>
      </c>
      <c r="I1382" s="14" t="s">
        <v>284</v>
      </c>
    </row>
    <row r="1383" spans="1:9">
      <c r="A1383" s="14" t="s">
        <v>156</v>
      </c>
      <c r="B1383" s="14" t="s">
        <v>150</v>
      </c>
      <c r="C1383">
        <v>82087</v>
      </c>
      <c r="D1383">
        <v>82087</v>
      </c>
      <c r="E1383">
        <v>1</v>
      </c>
      <c r="F1383">
        <v>286</v>
      </c>
      <c r="G1383" s="14" t="s">
        <v>151</v>
      </c>
      <c r="H1383" s="14" t="s">
        <v>530</v>
      </c>
      <c r="I1383" s="14" t="s">
        <v>284</v>
      </c>
    </row>
    <row r="1384" spans="1:9">
      <c r="A1384" s="14" t="s">
        <v>156</v>
      </c>
      <c r="B1384" s="14" t="s">
        <v>154</v>
      </c>
      <c r="C1384">
        <v>82407</v>
      </c>
      <c r="D1384">
        <v>82406</v>
      </c>
      <c r="E1384">
        <v>0</v>
      </c>
      <c r="F1384">
        <v>253</v>
      </c>
      <c r="G1384" s="14" t="s">
        <v>168</v>
      </c>
      <c r="H1384" s="14" t="s">
        <v>471</v>
      </c>
      <c r="I1384" s="14" t="s">
        <v>231</v>
      </c>
    </row>
    <row r="1385" spans="1:9">
      <c r="A1385" s="14" t="s">
        <v>156</v>
      </c>
      <c r="B1385" s="14" t="s">
        <v>163</v>
      </c>
      <c r="C1385">
        <v>82468</v>
      </c>
      <c r="D1385">
        <v>82468</v>
      </c>
      <c r="E1385">
        <v>1</v>
      </c>
      <c r="F1385">
        <v>251</v>
      </c>
      <c r="G1385" s="14" t="s">
        <v>158</v>
      </c>
      <c r="H1385" s="14" t="s">
        <v>525</v>
      </c>
      <c r="I1385" s="14" t="s">
        <v>284</v>
      </c>
    </row>
    <row r="1386" spans="1:9">
      <c r="A1386" s="14" t="s">
        <v>156</v>
      </c>
      <c r="B1386" s="14" t="s">
        <v>150</v>
      </c>
      <c r="C1386">
        <v>82470</v>
      </c>
      <c r="D1386">
        <v>82470</v>
      </c>
      <c r="E1386">
        <v>1</v>
      </c>
      <c r="F1386">
        <v>249</v>
      </c>
      <c r="G1386" s="14" t="s">
        <v>158</v>
      </c>
      <c r="H1386" s="14" t="s">
        <v>525</v>
      </c>
      <c r="I1386" s="14" t="s">
        <v>284</v>
      </c>
    </row>
    <row r="1387" spans="1:9">
      <c r="A1387" s="14" t="s">
        <v>156</v>
      </c>
      <c r="B1387" s="14" t="s">
        <v>164</v>
      </c>
      <c r="C1387">
        <v>82499</v>
      </c>
      <c r="D1387">
        <v>82499</v>
      </c>
      <c r="E1387">
        <v>1</v>
      </c>
      <c r="F1387">
        <v>234</v>
      </c>
      <c r="G1387" s="14" t="s">
        <v>151</v>
      </c>
      <c r="H1387" s="14" t="s">
        <v>522</v>
      </c>
      <c r="I1387" s="14" t="s">
        <v>284</v>
      </c>
    </row>
    <row r="1388" spans="1:9">
      <c r="A1388" s="14" t="s">
        <v>156</v>
      </c>
      <c r="B1388" s="14" t="s">
        <v>150</v>
      </c>
      <c r="C1388">
        <v>82888</v>
      </c>
      <c r="D1388">
        <v>82888</v>
      </c>
      <c r="E1388">
        <v>1</v>
      </c>
      <c r="F1388">
        <v>259</v>
      </c>
      <c r="G1388" s="14" t="s">
        <v>158</v>
      </c>
      <c r="H1388" s="14" t="s">
        <v>535</v>
      </c>
      <c r="I1388" s="14" t="s">
        <v>283</v>
      </c>
    </row>
    <row r="1389" spans="1:9">
      <c r="A1389" s="14" t="s">
        <v>156</v>
      </c>
      <c r="B1389" s="14" t="s">
        <v>154</v>
      </c>
      <c r="C1389">
        <v>83072</v>
      </c>
      <c r="D1389">
        <v>83072</v>
      </c>
      <c r="E1389">
        <v>1</v>
      </c>
      <c r="F1389">
        <v>250</v>
      </c>
      <c r="G1389" s="14" t="s">
        <v>151</v>
      </c>
      <c r="H1389" s="14" t="s">
        <v>534</v>
      </c>
      <c r="I1389" s="14" t="s">
        <v>283</v>
      </c>
    </row>
    <row r="1390" spans="1:9">
      <c r="A1390" s="14" t="s">
        <v>156</v>
      </c>
      <c r="B1390" s="14" t="s">
        <v>150</v>
      </c>
      <c r="C1390">
        <v>83152</v>
      </c>
      <c r="D1390">
        <v>83152</v>
      </c>
      <c r="E1390">
        <v>1</v>
      </c>
      <c r="F1390">
        <v>279</v>
      </c>
      <c r="G1390" s="14" t="s">
        <v>151</v>
      </c>
      <c r="H1390" s="14" t="s">
        <v>546</v>
      </c>
      <c r="I1390" s="14" t="s">
        <v>375</v>
      </c>
    </row>
    <row r="1391" spans="1:9">
      <c r="A1391" s="14" t="s">
        <v>156</v>
      </c>
      <c r="B1391" s="14" t="s">
        <v>150</v>
      </c>
      <c r="C1391">
        <v>83152</v>
      </c>
      <c r="D1391">
        <v>83152</v>
      </c>
      <c r="E1391">
        <v>1</v>
      </c>
      <c r="F1391">
        <v>279</v>
      </c>
      <c r="G1391" s="14" t="s">
        <v>151</v>
      </c>
      <c r="H1391" s="14" t="s">
        <v>546</v>
      </c>
      <c r="I1391" s="14" t="s">
        <v>375</v>
      </c>
    </row>
    <row r="1392" spans="1:9">
      <c r="A1392" s="14" t="s">
        <v>156</v>
      </c>
      <c r="B1392" s="14" t="s">
        <v>150</v>
      </c>
      <c r="C1392">
        <v>83348</v>
      </c>
      <c r="D1392">
        <v>83348</v>
      </c>
      <c r="E1392">
        <v>1</v>
      </c>
      <c r="F1392">
        <v>243</v>
      </c>
      <c r="G1392" s="14" t="s">
        <v>158</v>
      </c>
      <c r="H1392" s="14" t="s">
        <v>515</v>
      </c>
      <c r="I1392" s="14" t="s">
        <v>338</v>
      </c>
    </row>
    <row r="1393" spans="1:9">
      <c r="A1393" s="14" t="s">
        <v>156</v>
      </c>
      <c r="B1393" s="14" t="s">
        <v>150</v>
      </c>
      <c r="C1393">
        <v>83420</v>
      </c>
      <c r="D1393">
        <v>83420</v>
      </c>
      <c r="E1393">
        <v>1</v>
      </c>
      <c r="F1393">
        <v>238</v>
      </c>
      <c r="G1393" s="14" t="s">
        <v>158</v>
      </c>
      <c r="H1393" s="14" t="s">
        <v>523</v>
      </c>
      <c r="I1393" s="14" t="s">
        <v>284</v>
      </c>
    </row>
    <row r="1394" spans="1:9">
      <c r="A1394" s="14" t="s">
        <v>156</v>
      </c>
      <c r="B1394" s="14" t="s">
        <v>150</v>
      </c>
      <c r="C1394">
        <v>83426</v>
      </c>
      <c r="D1394">
        <v>83426</v>
      </c>
      <c r="E1394">
        <v>1</v>
      </c>
      <c r="F1394">
        <v>245</v>
      </c>
      <c r="G1394" s="14" t="s">
        <v>158</v>
      </c>
      <c r="H1394" s="14" t="s">
        <v>534</v>
      </c>
      <c r="I1394" s="14" t="s">
        <v>283</v>
      </c>
    </row>
    <row r="1395" spans="1:9">
      <c r="A1395" s="14" t="s">
        <v>156</v>
      </c>
      <c r="B1395" s="14" t="s">
        <v>163</v>
      </c>
      <c r="C1395">
        <v>83485</v>
      </c>
      <c r="D1395">
        <v>83485</v>
      </c>
      <c r="E1395">
        <v>1</v>
      </c>
      <c r="F1395">
        <v>273</v>
      </c>
      <c r="G1395" s="14" t="s">
        <v>151</v>
      </c>
      <c r="H1395" s="14" t="s">
        <v>432</v>
      </c>
      <c r="I1395" s="14" t="s">
        <v>233</v>
      </c>
    </row>
    <row r="1396" spans="1:9">
      <c r="A1396" s="14" t="s">
        <v>156</v>
      </c>
      <c r="B1396" s="14" t="s">
        <v>163</v>
      </c>
      <c r="C1396">
        <v>83576</v>
      </c>
      <c r="D1396">
        <v>83576</v>
      </c>
      <c r="E1396">
        <v>1</v>
      </c>
      <c r="F1396">
        <v>280</v>
      </c>
      <c r="G1396" s="14" t="s">
        <v>158</v>
      </c>
      <c r="H1396" s="14" t="s">
        <v>523</v>
      </c>
      <c r="I1396" s="14" t="s">
        <v>338</v>
      </c>
    </row>
    <row r="1397" spans="1:9">
      <c r="A1397" s="14" t="s">
        <v>156</v>
      </c>
      <c r="B1397" s="14" t="s">
        <v>154</v>
      </c>
      <c r="C1397">
        <v>83645</v>
      </c>
      <c r="D1397">
        <v>83644</v>
      </c>
      <c r="E1397">
        <v>0</v>
      </c>
      <c r="F1397">
        <v>255</v>
      </c>
      <c r="G1397" s="14" t="s">
        <v>133</v>
      </c>
      <c r="H1397" s="14" t="s">
        <v>534</v>
      </c>
      <c r="I1397" s="14" t="s">
        <v>283</v>
      </c>
    </row>
    <row r="1398" spans="1:9">
      <c r="A1398" s="14" t="s">
        <v>156</v>
      </c>
      <c r="B1398" s="14" t="s">
        <v>164</v>
      </c>
      <c r="C1398">
        <v>108788</v>
      </c>
      <c r="D1398">
        <v>108788</v>
      </c>
      <c r="E1398">
        <v>1</v>
      </c>
      <c r="F1398">
        <v>626</v>
      </c>
      <c r="G1398" s="14" t="s">
        <v>151</v>
      </c>
      <c r="H1398" s="14" t="s">
        <v>537</v>
      </c>
      <c r="I1398" s="14" t="s">
        <v>237</v>
      </c>
    </row>
    <row r="1399" spans="1:9">
      <c r="A1399" s="14" t="s">
        <v>156</v>
      </c>
      <c r="B1399" s="14" t="s">
        <v>163</v>
      </c>
      <c r="C1399">
        <v>108841</v>
      </c>
      <c r="D1399">
        <v>108841</v>
      </c>
      <c r="E1399">
        <v>1</v>
      </c>
      <c r="F1399">
        <v>566</v>
      </c>
      <c r="G1399" s="14" t="s">
        <v>158</v>
      </c>
      <c r="H1399" s="14" t="s">
        <v>527</v>
      </c>
      <c r="I1399" s="14" t="s">
        <v>250</v>
      </c>
    </row>
    <row r="1400" spans="1:9">
      <c r="A1400" s="14" t="s">
        <v>156</v>
      </c>
      <c r="B1400" s="14" t="s">
        <v>154</v>
      </c>
      <c r="C1400">
        <v>108897</v>
      </c>
      <c r="D1400">
        <v>108897</v>
      </c>
      <c r="E1400">
        <v>1</v>
      </c>
      <c r="F1400">
        <v>558</v>
      </c>
      <c r="G1400" s="14" t="s">
        <v>151</v>
      </c>
      <c r="H1400" s="14" t="s">
        <v>499</v>
      </c>
      <c r="I1400" s="14" t="s">
        <v>242</v>
      </c>
    </row>
    <row r="1401" spans="1:9">
      <c r="A1401" s="14" t="s">
        <v>156</v>
      </c>
      <c r="B1401" s="14" t="s">
        <v>164</v>
      </c>
      <c r="C1401">
        <v>109544</v>
      </c>
      <c r="D1401">
        <v>109544</v>
      </c>
      <c r="E1401">
        <v>1</v>
      </c>
      <c r="F1401">
        <v>451</v>
      </c>
      <c r="G1401" s="14" t="s">
        <v>158</v>
      </c>
      <c r="H1401" s="14" t="s">
        <v>519</v>
      </c>
      <c r="I1401" s="14" t="s">
        <v>231</v>
      </c>
    </row>
    <row r="1402" spans="1:9">
      <c r="A1402" s="14" t="s">
        <v>156</v>
      </c>
      <c r="B1402" s="14" t="s">
        <v>164</v>
      </c>
      <c r="C1402">
        <v>109600</v>
      </c>
      <c r="D1402">
        <v>109600</v>
      </c>
      <c r="E1402">
        <v>1</v>
      </c>
      <c r="F1402">
        <v>414</v>
      </c>
      <c r="G1402" s="14" t="s">
        <v>151</v>
      </c>
      <c r="H1402" s="14" t="s">
        <v>481</v>
      </c>
      <c r="I1402" s="14" t="s">
        <v>240</v>
      </c>
    </row>
    <row r="1403" spans="1:9">
      <c r="A1403" s="14" t="s">
        <v>156</v>
      </c>
      <c r="B1403" s="14" t="s">
        <v>150</v>
      </c>
      <c r="C1403">
        <v>109693</v>
      </c>
      <c r="D1403">
        <v>109693</v>
      </c>
      <c r="E1403">
        <v>1</v>
      </c>
      <c r="F1403">
        <v>382</v>
      </c>
      <c r="G1403" s="14" t="s">
        <v>151</v>
      </c>
      <c r="H1403" s="14" t="s">
        <v>515</v>
      </c>
      <c r="I1403" s="14" t="s">
        <v>237</v>
      </c>
    </row>
    <row r="1404" spans="1:9">
      <c r="A1404" s="14" t="s">
        <v>156</v>
      </c>
      <c r="B1404" s="14" t="s">
        <v>150</v>
      </c>
      <c r="C1404">
        <v>109737</v>
      </c>
      <c r="D1404">
        <v>109736</v>
      </c>
      <c r="E1404">
        <v>0</v>
      </c>
      <c r="F1404">
        <v>374</v>
      </c>
      <c r="G1404" s="14" t="s">
        <v>168</v>
      </c>
      <c r="H1404" s="14" t="s">
        <v>460</v>
      </c>
      <c r="I1404" s="14" t="s">
        <v>236</v>
      </c>
    </row>
    <row r="1405" spans="1:9">
      <c r="A1405" s="14" t="s">
        <v>156</v>
      </c>
      <c r="B1405" s="14" t="s">
        <v>150</v>
      </c>
      <c r="C1405">
        <v>110305</v>
      </c>
      <c r="D1405">
        <v>110304</v>
      </c>
      <c r="E1405">
        <v>0</v>
      </c>
      <c r="F1405">
        <v>317</v>
      </c>
      <c r="G1405" s="14" t="s">
        <v>168</v>
      </c>
      <c r="H1405" s="14" t="s">
        <v>529</v>
      </c>
      <c r="I1405" s="14" t="s">
        <v>338</v>
      </c>
    </row>
    <row r="1406" spans="1:9">
      <c r="A1406" s="14" t="s">
        <v>156</v>
      </c>
      <c r="B1406" s="14" t="s">
        <v>163</v>
      </c>
      <c r="C1406">
        <v>110332</v>
      </c>
      <c r="D1406">
        <v>110332</v>
      </c>
      <c r="E1406">
        <v>1</v>
      </c>
      <c r="F1406">
        <v>324</v>
      </c>
      <c r="G1406" s="14" t="s">
        <v>151</v>
      </c>
      <c r="H1406" s="14" t="s">
        <v>535</v>
      </c>
      <c r="I1406" s="14" t="s">
        <v>284</v>
      </c>
    </row>
    <row r="1407" spans="1:9">
      <c r="A1407" s="14" t="s">
        <v>156</v>
      </c>
      <c r="B1407" s="14" t="s">
        <v>150</v>
      </c>
      <c r="C1407">
        <v>110382</v>
      </c>
      <c r="D1407">
        <v>110382</v>
      </c>
      <c r="E1407">
        <v>1</v>
      </c>
      <c r="F1407">
        <v>323</v>
      </c>
      <c r="G1407" s="14" t="s">
        <v>151</v>
      </c>
      <c r="H1407" s="14" t="s">
        <v>535</v>
      </c>
      <c r="I1407" s="14" t="s">
        <v>284</v>
      </c>
    </row>
    <row r="1408" spans="1:9">
      <c r="A1408" s="14" t="s">
        <v>156</v>
      </c>
      <c r="B1408" s="14" t="s">
        <v>154</v>
      </c>
      <c r="C1408">
        <v>110499</v>
      </c>
      <c r="D1408">
        <v>110499</v>
      </c>
      <c r="E1408">
        <v>1</v>
      </c>
      <c r="F1408">
        <v>287</v>
      </c>
      <c r="G1408" s="14" t="s">
        <v>151</v>
      </c>
      <c r="H1408" s="14" t="s">
        <v>539</v>
      </c>
      <c r="I1408" s="14" t="s">
        <v>283</v>
      </c>
    </row>
    <row r="1409" spans="1:9">
      <c r="A1409" s="14" t="s">
        <v>156</v>
      </c>
      <c r="B1409" s="14" t="s">
        <v>154</v>
      </c>
      <c r="C1409">
        <v>110555</v>
      </c>
      <c r="D1409">
        <v>110555</v>
      </c>
      <c r="E1409">
        <v>1</v>
      </c>
      <c r="F1409">
        <v>274</v>
      </c>
      <c r="G1409" s="14" t="s">
        <v>151</v>
      </c>
      <c r="H1409" s="14" t="s">
        <v>515</v>
      </c>
      <c r="I1409" s="14" t="s">
        <v>243</v>
      </c>
    </row>
    <row r="1410" spans="1:9">
      <c r="A1410" s="14" t="s">
        <v>156</v>
      </c>
      <c r="B1410" s="14" t="s">
        <v>150</v>
      </c>
      <c r="C1410">
        <v>110681</v>
      </c>
      <c r="D1410">
        <v>110681</v>
      </c>
      <c r="E1410">
        <v>1</v>
      </c>
      <c r="F1410">
        <v>285</v>
      </c>
      <c r="G1410" s="14" t="s">
        <v>158</v>
      </c>
      <c r="H1410" s="14" t="s">
        <v>523</v>
      </c>
      <c r="I1410" s="14" t="s">
        <v>338</v>
      </c>
    </row>
    <row r="1411" spans="1:9">
      <c r="A1411" s="14" t="s">
        <v>156</v>
      </c>
      <c r="C1411">
        <v>110839</v>
      </c>
      <c r="D1411">
        <v>110839</v>
      </c>
      <c r="E1411">
        <v>1</v>
      </c>
      <c r="F1411">
        <v>320</v>
      </c>
      <c r="G1411" s="14" t="s">
        <v>166</v>
      </c>
      <c r="H1411" s="14" t="s">
        <v>430</v>
      </c>
      <c r="I1411" s="14" t="s">
        <v>238</v>
      </c>
    </row>
    <row r="1412" spans="1:9">
      <c r="A1412" s="14" t="s">
        <v>156</v>
      </c>
      <c r="B1412" s="14" t="s">
        <v>150</v>
      </c>
      <c r="C1412">
        <v>110839</v>
      </c>
      <c r="D1412">
        <v>110838</v>
      </c>
      <c r="E1412">
        <v>0</v>
      </c>
      <c r="F1412">
        <v>316</v>
      </c>
      <c r="G1412" s="14" t="s">
        <v>168</v>
      </c>
      <c r="H1412" s="14" t="s">
        <v>523</v>
      </c>
      <c r="I1412" s="14" t="s">
        <v>243</v>
      </c>
    </row>
    <row r="1413" spans="1:9">
      <c r="A1413" s="14" t="s">
        <v>156</v>
      </c>
      <c r="B1413" s="14" t="s">
        <v>154</v>
      </c>
      <c r="C1413">
        <v>111021</v>
      </c>
      <c r="D1413">
        <v>111021</v>
      </c>
      <c r="E1413">
        <v>1</v>
      </c>
      <c r="F1413">
        <v>298</v>
      </c>
      <c r="G1413" s="14" t="s">
        <v>158</v>
      </c>
      <c r="H1413" s="14" t="s">
        <v>534</v>
      </c>
      <c r="I1413" s="14" t="s">
        <v>284</v>
      </c>
    </row>
    <row r="1414" spans="1:9">
      <c r="A1414" s="14" t="s">
        <v>156</v>
      </c>
      <c r="B1414" s="14" t="s">
        <v>163</v>
      </c>
      <c r="C1414">
        <v>111063</v>
      </c>
      <c r="D1414">
        <v>111063</v>
      </c>
      <c r="E1414">
        <v>1</v>
      </c>
      <c r="F1414">
        <v>296</v>
      </c>
      <c r="G1414" s="14" t="s">
        <v>151</v>
      </c>
      <c r="H1414" s="14" t="s">
        <v>519</v>
      </c>
      <c r="I1414" s="14" t="s">
        <v>243</v>
      </c>
    </row>
    <row r="1415" spans="1:9">
      <c r="A1415" s="14" t="s">
        <v>156</v>
      </c>
      <c r="B1415" s="14" t="s">
        <v>150</v>
      </c>
      <c r="C1415">
        <v>111119</v>
      </c>
      <c r="D1415">
        <v>111118</v>
      </c>
      <c r="E1415">
        <v>0</v>
      </c>
      <c r="F1415">
        <v>294</v>
      </c>
      <c r="G1415" s="14" t="s">
        <v>168</v>
      </c>
      <c r="H1415" s="14" t="s">
        <v>525</v>
      </c>
      <c r="I1415" s="14" t="s">
        <v>338</v>
      </c>
    </row>
    <row r="1416" spans="1:9">
      <c r="A1416" s="14" t="s">
        <v>156</v>
      </c>
      <c r="B1416" s="14" t="s">
        <v>150</v>
      </c>
      <c r="C1416">
        <v>111134</v>
      </c>
      <c r="D1416">
        <v>111134</v>
      </c>
      <c r="E1416">
        <v>1</v>
      </c>
      <c r="F1416">
        <v>299</v>
      </c>
      <c r="G1416" s="14" t="s">
        <v>151</v>
      </c>
      <c r="H1416" s="14" t="s">
        <v>539</v>
      </c>
      <c r="I1416" s="14" t="s">
        <v>283</v>
      </c>
    </row>
    <row r="1417" spans="1:9">
      <c r="A1417" s="14" t="s">
        <v>156</v>
      </c>
      <c r="B1417" s="14" t="s">
        <v>150</v>
      </c>
      <c r="C1417">
        <v>111142</v>
      </c>
      <c r="D1417">
        <v>111141</v>
      </c>
      <c r="E1417">
        <v>0</v>
      </c>
      <c r="F1417">
        <v>295</v>
      </c>
      <c r="G1417" s="14" t="s">
        <v>168</v>
      </c>
      <c r="H1417" s="14" t="s">
        <v>519</v>
      </c>
      <c r="I1417" s="14" t="s">
        <v>243</v>
      </c>
    </row>
    <row r="1418" spans="1:9">
      <c r="A1418" s="14" t="s">
        <v>156</v>
      </c>
      <c r="B1418" s="14" t="s">
        <v>164</v>
      </c>
      <c r="C1418">
        <v>111196</v>
      </c>
      <c r="D1418">
        <v>111196</v>
      </c>
      <c r="E1418">
        <v>1</v>
      </c>
      <c r="F1418">
        <v>318</v>
      </c>
      <c r="G1418" s="14" t="s">
        <v>151</v>
      </c>
      <c r="H1418" s="14" t="s">
        <v>508</v>
      </c>
      <c r="I1418" s="14" t="s">
        <v>230</v>
      </c>
    </row>
    <row r="1419" spans="1:9">
      <c r="A1419" s="14" t="s">
        <v>156</v>
      </c>
      <c r="B1419" s="14" t="s">
        <v>163</v>
      </c>
      <c r="C1419">
        <v>111245</v>
      </c>
      <c r="D1419">
        <v>111245</v>
      </c>
      <c r="E1419">
        <v>1</v>
      </c>
      <c r="F1419">
        <v>338</v>
      </c>
      <c r="G1419" s="14" t="s">
        <v>158</v>
      </c>
      <c r="H1419" s="14" t="s">
        <v>549</v>
      </c>
      <c r="I1419" s="14" t="s">
        <v>375</v>
      </c>
    </row>
    <row r="1420" spans="1:9">
      <c r="A1420" s="14" t="s">
        <v>156</v>
      </c>
      <c r="C1420">
        <v>111845</v>
      </c>
      <c r="D1420">
        <v>111845</v>
      </c>
      <c r="E1420">
        <v>1</v>
      </c>
      <c r="F1420">
        <v>245</v>
      </c>
      <c r="G1420" s="14" t="s">
        <v>166</v>
      </c>
      <c r="H1420" s="14" t="s">
        <v>477</v>
      </c>
      <c r="I1420" s="14" t="s">
        <v>237</v>
      </c>
    </row>
    <row r="1421" spans="1:9">
      <c r="A1421" s="14" t="s">
        <v>156</v>
      </c>
      <c r="B1421" s="14" t="s">
        <v>150</v>
      </c>
      <c r="C1421">
        <v>111845</v>
      </c>
      <c r="D1421">
        <v>111844</v>
      </c>
      <c r="E1421">
        <v>0</v>
      </c>
      <c r="F1421">
        <v>243</v>
      </c>
      <c r="G1421" s="14" t="s">
        <v>168</v>
      </c>
      <c r="H1421" s="14" t="s">
        <v>491</v>
      </c>
      <c r="I1421" s="14" t="s">
        <v>245</v>
      </c>
    </row>
    <row r="1422" spans="1:9">
      <c r="A1422" s="14" t="s">
        <v>156</v>
      </c>
      <c r="B1422" s="14" t="s">
        <v>154</v>
      </c>
      <c r="C1422">
        <v>112929</v>
      </c>
      <c r="D1422">
        <v>112929</v>
      </c>
      <c r="E1422">
        <v>1</v>
      </c>
      <c r="F1422">
        <v>212</v>
      </c>
      <c r="G1422" s="14" t="s">
        <v>158</v>
      </c>
      <c r="H1422" s="14" t="s">
        <v>525</v>
      </c>
      <c r="I1422" s="14" t="s">
        <v>283</v>
      </c>
    </row>
    <row r="1423" spans="1:9">
      <c r="A1423" s="14" t="s">
        <v>156</v>
      </c>
      <c r="B1423" s="14" t="s">
        <v>164</v>
      </c>
      <c r="C1423">
        <v>113011</v>
      </c>
      <c r="D1423">
        <v>113011</v>
      </c>
      <c r="E1423">
        <v>1</v>
      </c>
      <c r="F1423">
        <v>188</v>
      </c>
      <c r="G1423" s="14" t="s">
        <v>158</v>
      </c>
      <c r="H1423" s="14" t="s">
        <v>481</v>
      </c>
      <c r="I1423" s="14" t="s">
        <v>243</v>
      </c>
    </row>
    <row r="1424" spans="1:9">
      <c r="A1424" s="14" t="s">
        <v>156</v>
      </c>
      <c r="B1424" s="14" t="s">
        <v>150</v>
      </c>
      <c r="C1424">
        <v>113108</v>
      </c>
      <c r="D1424">
        <v>113108</v>
      </c>
      <c r="E1424">
        <v>1</v>
      </c>
      <c r="F1424">
        <v>190</v>
      </c>
      <c r="G1424" s="14" t="s">
        <v>151</v>
      </c>
      <c r="H1424" s="14" t="s">
        <v>491</v>
      </c>
      <c r="I1424" s="14" t="s">
        <v>338</v>
      </c>
    </row>
    <row r="1425" spans="1:9">
      <c r="A1425" s="14" t="s">
        <v>156</v>
      </c>
      <c r="B1425" s="14" t="s">
        <v>150</v>
      </c>
      <c r="C1425">
        <v>113179</v>
      </c>
      <c r="D1425">
        <v>113178</v>
      </c>
      <c r="E1425">
        <v>0</v>
      </c>
      <c r="F1425">
        <v>204</v>
      </c>
      <c r="G1425" s="14" t="s">
        <v>168</v>
      </c>
      <c r="H1425" s="14" t="s">
        <v>515</v>
      </c>
      <c r="I1425" s="14" t="s">
        <v>284</v>
      </c>
    </row>
    <row r="1426" spans="1:9">
      <c r="A1426" s="14" t="s">
        <v>156</v>
      </c>
      <c r="B1426" s="14" t="s">
        <v>163</v>
      </c>
      <c r="C1426">
        <v>113198</v>
      </c>
      <c r="D1426">
        <v>113198</v>
      </c>
      <c r="E1426">
        <v>1</v>
      </c>
      <c r="F1426">
        <v>220</v>
      </c>
      <c r="G1426" s="14" t="s">
        <v>151</v>
      </c>
      <c r="H1426" s="14" t="s">
        <v>484</v>
      </c>
      <c r="I1426" s="14" t="s">
        <v>245</v>
      </c>
    </row>
    <row r="1427" spans="1:9">
      <c r="A1427" s="14" t="s">
        <v>156</v>
      </c>
      <c r="B1427" s="14" t="s">
        <v>167</v>
      </c>
      <c r="C1427">
        <v>114103</v>
      </c>
      <c r="D1427">
        <v>114104</v>
      </c>
      <c r="E1427">
        <v>2</v>
      </c>
      <c r="F1427" t="s">
        <v>193</v>
      </c>
      <c r="G1427" s="14" t="s">
        <v>171</v>
      </c>
      <c r="H1427" s="14" t="s">
        <v>194</v>
      </c>
      <c r="I1427" s="14" t="s">
        <v>245</v>
      </c>
    </row>
    <row r="1428" spans="1:9">
      <c r="A1428" s="14" t="s">
        <v>156</v>
      </c>
      <c r="B1428" s="14" t="s">
        <v>150</v>
      </c>
      <c r="C1428">
        <v>115965</v>
      </c>
      <c r="D1428">
        <v>115965</v>
      </c>
      <c r="E1428">
        <v>1</v>
      </c>
      <c r="F1428">
        <v>179</v>
      </c>
      <c r="G1428" s="14" t="s">
        <v>158</v>
      </c>
      <c r="H1428" s="14" t="s">
        <v>517</v>
      </c>
      <c r="I1428" s="14" t="s">
        <v>283</v>
      </c>
    </row>
    <row r="1429" spans="1:9">
      <c r="A1429" s="14" t="s">
        <v>156</v>
      </c>
      <c r="B1429" s="14" t="s">
        <v>164</v>
      </c>
      <c r="C1429">
        <v>116227</v>
      </c>
      <c r="D1429">
        <v>116227</v>
      </c>
      <c r="E1429">
        <v>1</v>
      </c>
      <c r="F1429">
        <v>175</v>
      </c>
      <c r="G1429" s="14" t="s">
        <v>151</v>
      </c>
      <c r="H1429" s="14" t="s">
        <v>515</v>
      </c>
      <c r="I1429" s="14" t="s">
        <v>283</v>
      </c>
    </row>
    <row r="1430" spans="1:9">
      <c r="A1430" s="14" t="s">
        <v>156</v>
      </c>
      <c r="B1430" s="14" t="s">
        <v>154</v>
      </c>
      <c r="C1430">
        <v>116256</v>
      </c>
      <c r="D1430">
        <v>116256</v>
      </c>
      <c r="E1430">
        <v>1</v>
      </c>
      <c r="F1430">
        <v>166</v>
      </c>
      <c r="G1430" s="14" t="s">
        <v>151</v>
      </c>
      <c r="H1430" s="14" t="s">
        <v>482</v>
      </c>
      <c r="I1430" s="14" t="s">
        <v>338</v>
      </c>
    </row>
    <row r="1431" spans="1:9">
      <c r="A1431" s="14" t="s">
        <v>156</v>
      </c>
      <c r="B1431" s="14" t="s">
        <v>164</v>
      </c>
      <c r="C1431">
        <v>116286</v>
      </c>
      <c r="D1431">
        <v>116286</v>
      </c>
      <c r="E1431">
        <v>1</v>
      </c>
      <c r="F1431">
        <v>175</v>
      </c>
      <c r="G1431" s="14" t="s">
        <v>151</v>
      </c>
      <c r="H1431" s="14" t="s">
        <v>499</v>
      </c>
      <c r="I1431" s="14" t="s">
        <v>284</v>
      </c>
    </row>
    <row r="1432" spans="1:9">
      <c r="A1432" s="14" t="s">
        <v>156</v>
      </c>
      <c r="B1432" s="14" t="s">
        <v>154</v>
      </c>
      <c r="C1432">
        <v>116288</v>
      </c>
      <c r="D1432">
        <v>116288</v>
      </c>
      <c r="E1432">
        <v>1</v>
      </c>
      <c r="F1432">
        <v>177</v>
      </c>
      <c r="G1432" s="14" t="s">
        <v>158</v>
      </c>
      <c r="H1432" s="14" t="s">
        <v>485</v>
      </c>
      <c r="I1432" s="14" t="s">
        <v>338</v>
      </c>
    </row>
    <row r="1433" spans="1:9">
      <c r="A1433" s="14" t="s">
        <v>156</v>
      </c>
      <c r="B1433" s="14" t="s">
        <v>150</v>
      </c>
      <c r="C1433">
        <v>116319</v>
      </c>
      <c r="D1433">
        <v>116319</v>
      </c>
      <c r="E1433">
        <v>1</v>
      </c>
      <c r="F1433">
        <v>187</v>
      </c>
      <c r="G1433" s="14" t="s">
        <v>151</v>
      </c>
      <c r="H1433" s="14" t="s">
        <v>503</v>
      </c>
      <c r="I1433" s="14" t="s">
        <v>284</v>
      </c>
    </row>
    <row r="1434" spans="1:9">
      <c r="A1434" s="14" t="s">
        <v>156</v>
      </c>
      <c r="B1434" s="14" t="s">
        <v>163</v>
      </c>
      <c r="C1434">
        <v>116867</v>
      </c>
      <c r="D1434">
        <v>116867</v>
      </c>
      <c r="E1434">
        <v>1</v>
      </c>
      <c r="F1434">
        <v>200</v>
      </c>
      <c r="G1434" s="14" t="s">
        <v>158</v>
      </c>
      <c r="H1434" s="14" t="s">
        <v>523</v>
      </c>
      <c r="I1434" s="14" t="s">
        <v>283</v>
      </c>
    </row>
    <row r="1435" spans="1:9">
      <c r="A1435" s="14" t="s">
        <v>156</v>
      </c>
      <c r="B1435" s="14" t="s">
        <v>150</v>
      </c>
      <c r="C1435">
        <v>116951</v>
      </c>
      <c r="D1435">
        <v>116951</v>
      </c>
      <c r="E1435">
        <v>1</v>
      </c>
      <c r="F1435">
        <v>201</v>
      </c>
      <c r="G1435" s="14" t="s">
        <v>158</v>
      </c>
      <c r="H1435" s="14" t="s">
        <v>512</v>
      </c>
      <c r="I1435" s="14" t="s">
        <v>284</v>
      </c>
    </row>
    <row r="1436" spans="1:9">
      <c r="A1436" s="14" t="s">
        <v>156</v>
      </c>
      <c r="B1436" s="14" t="s">
        <v>150</v>
      </c>
      <c r="C1436">
        <v>117144</v>
      </c>
      <c r="D1436">
        <v>117144</v>
      </c>
      <c r="E1436">
        <v>1</v>
      </c>
      <c r="F1436">
        <v>187</v>
      </c>
      <c r="G1436" s="14" t="s">
        <v>158</v>
      </c>
      <c r="H1436" s="14" t="s">
        <v>519</v>
      </c>
      <c r="I1436" s="14" t="s">
        <v>283</v>
      </c>
    </row>
    <row r="1437" spans="1:9">
      <c r="A1437" s="14" t="s">
        <v>156</v>
      </c>
      <c r="C1437">
        <v>117155</v>
      </c>
      <c r="D1437">
        <v>117155</v>
      </c>
      <c r="E1437">
        <v>1</v>
      </c>
      <c r="F1437">
        <v>177</v>
      </c>
      <c r="G1437" s="14" t="s">
        <v>166</v>
      </c>
      <c r="H1437" s="14" t="s">
        <v>517</v>
      </c>
      <c r="I1437" s="14" t="s">
        <v>283</v>
      </c>
    </row>
    <row r="1438" spans="1:9">
      <c r="A1438" s="14" t="s">
        <v>156</v>
      </c>
      <c r="B1438" s="14" t="s">
        <v>154</v>
      </c>
      <c r="C1438">
        <v>117344</v>
      </c>
      <c r="D1438">
        <v>117344</v>
      </c>
      <c r="E1438">
        <v>1</v>
      </c>
      <c r="F1438">
        <v>206</v>
      </c>
      <c r="G1438" s="14" t="s">
        <v>158</v>
      </c>
      <c r="H1438" s="14" t="s">
        <v>408</v>
      </c>
      <c r="I1438" s="14" t="s">
        <v>242</v>
      </c>
    </row>
    <row r="1439" spans="1:9">
      <c r="A1439" s="14" t="s">
        <v>156</v>
      </c>
      <c r="B1439" s="14" t="s">
        <v>163</v>
      </c>
      <c r="C1439">
        <v>117632</v>
      </c>
      <c r="D1439">
        <v>117632</v>
      </c>
      <c r="E1439">
        <v>1</v>
      </c>
      <c r="F1439">
        <v>165</v>
      </c>
      <c r="G1439" s="14" t="s">
        <v>151</v>
      </c>
      <c r="H1439" s="14" t="s">
        <v>461</v>
      </c>
      <c r="I1439" s="14" t="s">
        <v>245</v>
      </c>
    </row>
    <row r="1440" spans="1:9">
      <c r="A1440" s="14" t="s">
        <v>156</v>
      </c>
      <c r="B1440" s="14" t="s">
        <v>150</v>
      </c>
      <c r="C1440">
        <v>117658</v>
      </c>
      <c r="D1440">
        <v>117658</v>
      </c>
      <c r="E1440">
        <v>1</v>
      </c>
      <c r="F1440">
        <v>178</v>
      </c>
      <c r="G1440" s="14" t="s">
        <v>158</v>
      </c>
      <c r="H1440" s="14" t="s">
        <v>499</v>
      </c>
      <c r="I1440" s="14" t="s">
        <v>284</v>
      </c>
    </row>
    <row r="1441" spans="1:9">
      <c r="A1441" s="14" t="s">
        <v>156</v>
      </c>
      <c r="B1441" s="14" t="s">
        <v>163</v>
      </c>
      <c r="C1441">
        <v>117786</v>
      </c>
      <c r="D1441">
        <v>117786</v>
      </c>
      <c r="E1441">
        <v>1</v>
      </c>
      <c r="F1441">
        <v>200</v>
      </c>
      <c r="G1441" s="14" t="s">
        <v>158</v>
      </c>
      <c r="H1441" s="14" t="s">
        <v>523</v>
      </c>
      <c r="I1441" s="14" t="s">
        <v>283</v>
      </c>
    </row>
    <row r="1442" spans="1:9">
      <c r="A1442" s="14" t="s">
        <v>156</v>
      </c>
      <c r="B1442" s="14" t="s">
        <v>150</v>
      </c>
      <c r="C1442">
        <v>117790</v>
      </c>
      <c r="D1442">
        <v>117790</v>
      </c>
      <c r="E1442">
        <v>1</v>
      </c>
      <c r="F1442">
        <v>202</v>
      </c>
      <c r="G1442" s="14" t="s">
        <v>158</v>
      </c>
      <c r="H1442" s="14" t="s">
        <v>485</v>
      </c>
      <c r="I1442" s="14" t="s">
        <v>243</v>
      </c>
    </row>
    <row r="1443" spans="1:9">
      <c r="A1443" s="14" t="s">
        <v>156</v>
      </c>
      <c r="B1443" s="14" t="s">
        <v>150</v>
      </c>
      <c r="C1443">
        <v>117929</v>
      </c>
      <c r="D1443">
        <v>117929</v>
      </c>
      <c r="E1443">
        <v>1</v>
      </c>
      <c r="F1443">
        <v>190</v>
      </c>
      <c r="G1443" s="14" t="s">
        <v>158</v>
      </c>
      <c r="H1443" s="14" t="s">
        <v>471</v>
      </c>
      <c r="I1443" s="14" t="s">
        <v>245</v>
      </c>
    </row>
    <row r="1444" spans="1:9">
      <c r="A1444" s="14" t="s">
        <v>156</v>
      </c>
      <c r="B1444" s="14" t="s">
        <v>150</v>
      </c>
      <c r="C1444">
        <v>117939</v>
      </c>
      <c r="D1444">
        <v>117939</v>
      </c>
      <c r="E1444">
        <v>1</v>
      </c>
      <c r="F1444">
        <v>192</v>
      </c>
      <c r="G1444" s="14" t="s">
        <v>151</v>
      </c>
      <c r="H1444" s="14" t="s">
        <v>495</v>
      </c>
      <c r="I1444" s="14" t="s">
        <v>338</v>
      </c>
    </row>
    <row r="1445" spans="1:9">
      <c r="A1445" s="14" t="s">
        <v>156</v>
      </c>
      <c r="B1445" s="14" t="s">
        <v>154</v>
      </c>
      <c r="C1445">
        <v>117978</v>
      </c>
      <c r="D1445">
        <v>117978</v>
      </c>
      <c r="E1445">
        <v>1</v>
      </c>
      <c r="F1445">
        <v>199</v>
      </c>
      <c r="G1445" s="14" t="s">
        <v>158</v>
      </c>
      <c r="H1445" s="14" t="s">
        <v>424</v>
      </c>
      <c r="I1445" s="14" t="s">
        <v>239</v>
      </c>
    </row>
    <row r="1446" spans="1:9">
      <c r="A1446" s="14" t="s">
        <v>156</v>
      </c>
      <c r="B1446" s="14" t="s">
        <v>154</v>
      </c>
      <c r="C1446">
        <v>117992</v>
      </c>
      <c r="D1446">
        <v>117992</v>
      </c>
      <c r="E1446">
        <v>1</v>
      </c>
      <c r="F1446">
        <v>196</v>
      </c>
      <c r="G1446" s="14" t="s">
        <v>151</v>
      </c>
      <c r="H1446" s="14" t="s">
        <v>474</v>
      </c>
      <c r="I1446" s="14" t="s">
        <v>245</v>
      </c>
    </row>
    <row r="1447" spans="1:9">
      <c r="A1447" s="14" t="s">
        <v>156</v>
      </c>
      <c r="B1447" s="14" t="s">
        <v>154</v>
      </c>
      <c r="C1447">
        <v>118096</v>
      </c>
      <c r="D1447">
        <v>118096</v>
      </c>
      <c r="E1447">
        <v>1</v>
      </c>
      <c r="F1447">
        <v>208</v>
      </c>
      <c r="G1447" s="14" t="s">
        <v>151</v>
      </c>
      <c r="H1447" s="14" t="s">
        <v>535</v>
      </c>
      <c r="I1447" s="14" t="s">
        <v>375</v>
      </c>
    </row>
    <row r="1448" spans="1:9">
      <c r="A1448" s="14" t="s">
        <v>156</v>
      </c>
      <c r="B1448" s="14" t="s">
        <v>163</v>
      </c>
      <c r="C1448">
        <v>118124</v>
      </c>
      <c r="D1448">
        <v>118124</v>
      </c>
      <c r="E1448">
        <v>1</v>
      </c>
      <c r="F1448">
        <v>210</v>
      </c>
      <c r="G1448" s="14" t="s">
        <v>151</v>
      </c>
      <c r="H1448" s="14" t="s">
        <v>446</v>
      </c>
      <c r="I1448" s="14" t="s">
        <v>250</v>
      </c>
    </row>
    <row r="1449" spans="1:9">
      <c r="A1449" s="14" t="s">
        <v>156</v>
      </c>
      <c r="B1449" s="14" t="s">
        <v>164</v>
      </c>
      <c r="C1449">
        <v>118146</v>
      </c>
      <c r="D1449">
        <v>118146</v>
      </c>
      <c r="E1449">
        <v>1</v>
      </c>
      <c r="F1449">
        <v>207</v>
      </c>
      <c r="G1449" s="14" t="s">
        <v>151</v>
      </c>
      <c r="H1449" s="14" t="s">
        <v>470</v>
      </c>
      <c r="I1449" s="14" t="s">
        <v>230</v>
      </c>
    </row>
    <row r="1450" spans="1:9">
      <c r="A1450" s="14" t="s">
        <v>156</v>
      </c>
      <c r="B1450" s="14" t="s">
        <v>163</v>
      </c>
      <c r="C1450">
        <v>118210</v>
      </c>
      <c r="D1450">
        <v>118210</v>
      </c>
      <c r="E1450">
        <v>1</v>
      </c>
      <c r="F1450">
        <v>175</v>
      </c>
      <c r="G1450" s="14" t="s">
        <v>151</v>
      </c>
      <c r="H1450" s="14" t="s">
        <v>466</v>
      </c>
      <c r="I1450" s="14" t="s">
        <v>245</v>
      </c>
    </row>
    <row r="1451" spans="1:9">
      <c r="A1451" s="14" t="s">
        <v>156</v>
      </c>
      <c r="B1451" s="14" t="s">
        <v>164</v>
      </c>
      <c r="C1451">
        <v>118291</v>
      </c>
      <c r="D1451">
        <v>118291</v>
      </c>
      <c r="E1451">
        <v>1</v>
      </c>
      <c r="F1451">
        <v>183</v>
      </c>
      <c r="G1451" s="14" t="s">
        <v>151</v>
      </c>
      <c r="H1451" s="14" t="s">
        <v>519</v>
      </c>
      <c r="I1451" s="14" t="s">
        <v>283</v>
      </c>
    </row>
    <row r="1452" spans="1:9">
      <c r="A1452" s="14" t="s">
        <v>156</v>
      </c>
      <c r="B1452" s="14" t="s">
        <v>162</v>
      </c>
      <c r="C1452">
        <v>118343</v>
      </c>
      <c r="D1452">
        <v>118342</v>
      </c>
      <c r="E1452">
        <v>0</v>
      </c>
      <c r="F1452">
        <v>207</v>
      </c>
      <c r="G1452" s="14" t="s">
        <v>168</v>
      </c>
      <c r="H1452" s="14" t="s">
        <v>486</v>
      </c>
      <c r="I1452" s="14" t="s">
        <v>243</v>
      </c>
    </row>
    <row r="1453" spans="1:9">
      <c r="A1453" s="14" t="s">
        <v>156</v>
      </c>
      <c r="B1453" s="14" t="s">
        <v>150</v>
      </c>
      <c r="C1453">
        <v>118363</v>
      </c>
      <c r="D1453">
        <v>118363</v>
      </c>
      <c r="E1453">
        <v>1</v>
      </c>
      <c r="F1453">
        <v>220</v>
      </c>
      <c r="G1453" s="14" t="s">
        <v>158</v>
      </c>
      <c r="H1453" s="14" t="s">
        <v>477</v>
      </c>
      <c r="I1453" s="14" t="s">
        <v>230</v>
      </c>
    </row>
    <row r="1454" spans="1:9">
      <c r="A1454" s="14" t="s">
        <v>156</v>
      </c>
      <c r="B1454" s="14" t="s">
        <v>150</v>
      </c>
      <c r="C1454">
        <v>118406</v>
      </c>
      <c r="D1454">
        <v>118406</v>
      </c>
      <c r="E1454">
        <v>1</v>
      </c>
      <c r="F1454">
        <v>196</v>
      </c>
      <c r="G1454" s="14" t="s">
        <v>151</v>
      </c>
      <c r="H1454" s="14" t="s">
        <v>508</v>
      </c>
      <c r="I1454" s="14" t="s">
        <v>284</v>
      </c>
    </row>
    <row r="1455" spans="1:9">
      <c r="A1455" s="14" t="s">
        <v>156</v>
      </c>
      <c r="B1455" s="14" t="s">
        <v>163</v>
      </c>
      <c r="C1455">
        <v>118682</v>
      </c>
      <c r="D1455">
        <v>118682</v>
      </c>
      <c r="E1455">
        <v>1</v>
      </c>
      <c r="F1455">
        <v>200</v>
      </c>
      <c r="G1455" s="14" t="s">
        <v>158</v>
      </c>
      <c r="H1455" s="14" t="s">
        <v>523</v>
      </c>
      <c r="I1455" s="14" t="s">
        <v>283</v>
      </c>
    </row>
    <row r="1456" spans="1:9">
      <c r="A1456" s="14" t="s">
        <v>156</v>
      </c>
      <c r="B1456" s="14" t="s">
        <v>163</v>
      </c>
      <c r="C1456">
        <v>118701</v>
      </c>
      <c r="D1456">
        <v>118701</v>
      </c>
      <c r="E1456">
        <v>1</v>
      </c>
      <c r="F1456">
        <v>202</v>
      </c>
      <c r="G1456" s="14" t="s">
        <v>158</v>
      </c>
      <c r="H1456" s="14" t="s">
        <v>512</v>
      </c>
      <c r="I1456" s="14" t="s">
        <v>284</v>
      </c>
    </row>
    <row r="1457" spans="1:9">
      <c r="A1457" s="14" t="s">
        <v>156</v>
      </c>
      <c r="B1457" s="14" t="s">
        <v>154</v>
      </c>
      <c r="C1457">
        <v>118714</v>
      </c>
      <c r="D1457">
        <v>118714</v>
      </c>
      <c r="E1457">
        <v>1</v>
      </c>
      <c r="F1457">
        <v>188</v>
      </c>
      <c r="G1457" s="14" t="s">
        <v>151</v>
      </c>
      <c r="H1457" s="14" t="s">
        <v>481</v>
      </c>
      <c r="I1457" s="14" t="s">
        <v>243</v>
      </c>
    </row>
    <row r="1458" spans="1:9">
      <c r="A1458" s="14" t="s">
        <v>156</v>
      </c>
      <c r="B1458" s="14" t="s">
        <v>164</v>
      </c>
      <c r="C1458">
        <v>118734</v>
      </c>
      <c r="D1458">
        <v>118734</v>
      </c>
      <c r="E1458">
        <v>1</v>
      </c>
      <c r="F1458">
        <v>187</v>
      </c>
      <c r="G1458" s="14" t="s">
        <v>158</v>
      </c>
      <c r="H1458" s="14" t="s">
        <v>519</v>
      </c>
      <c r="I1458" s="14" t="s">
        <v>283</v>
      </c>
    </row>
    <row r="1459" spans="1:9">
      <c r="A1459" s="14" t="s">
        <v>156</v>
      </c>
      <c r="B1459" s="14" t="s">
        <v>154</v>
      </c>
      <c r="C1459">
        <v>118873</v>
      </c>
      <c r="D1459">
        <v>118873</v>
      </c>
      <c r="E1459">
        <v>1</v>
      </c>
      <c r="F1459">
        <v>183</v>
      </c>
      <c r="G1459" s="14" t="s">
        <v>158</v>
      </c>
      <c r="H1459" s="14" t="s">
        <v>490</v>
      </c>
      <c r="I1459" s="14" t="s">
        <v>338</v>
      </c>
    </row>
    <row r="1460" spans="1:9">
      <c r="A1460" s="14" t="s">
        <v>156</v>
      </c>
      <c r="B1460" s="14" t="s">
        <v>163</v>
      </c>
      <c r="C1460">
        <v>118902</v>
      </c>
      <c r="D1460">
        <v>118902</v>
      </c>
      <c r="E1460">
        <v>1</v>
      </c>
      <c r="F1460">
        <v>179</v>
      </c>
      <c r="G1460" s="14" t="s">
        <v>151</v>
      </c>
      <c r="H1460" s="14" t="s">
        <v>486</v>
      </c>
      <c r="I1460" s="14" t="s">
        <v>338</v>
      </c>
    </row>
    <row r="1461" spans="1:9">
      <c r="A1461" s="14" t="s">
        <v>156</v>
      </c>
      <c r="B1461" s="14" t="s">
        <v>150</v>
      </c>
      <c r="C1461">
        <v>119417</v>
      </c>
      <c r="D1461">
        <v>119417</v>
      </c>
      <c r="E1461">
        <v>1</v>
      </c>
      <c r="F1461">
        <v>218</v>
      </c>
      <c r="G1461" s="14" t="s">
        <v>151</v>
      </c>
      <c r="H1461" s="14" t="s">
        <v>517</v>
      </c>
      <c r="I1461" s="14" t="s">
        <v>284</v>
      </c>
    </row>
    <row r="1462" spans="1:9">
      <c r="A1462" s="14" t="s">
        <v>156</v>
      </c>
      <c r="B1462" s="14" t="s">
        <v>154</v>
      </c>
      <c r="C1462">
        <v>119454</v>
      </c>
      <c r="D1462">
        <v>119454</v>
      </c>
      <c r="E1462">
        <v>1</v>
      </c>
      <c r="F1462">
        <v>234</v>
      </c>
      <c r="G1462" s="14" t="s">
        <v>158</v>
      </c>
      <c r="H1462" s="14" t="s">
        <v>522</v>
      </c>
      <c r="I1462" s="14" t="s">
        <v>284</v>
      </c>
    </row>
    <row r="1463" spans="1:9">
      <c r="A1463" s="14" t="s">
        <v>156</v>
      </c>
      <c r="B1463" s="14" t="s">
        <v>154</v>
      </c>
      <c r="C1463">
        <v>119460</v>
      </c>
      <c r="D1463">
        <v>119460</v>
      </c>
      <c r="E1463">
        <v>1</v>
      </c>
      <c r="F1463">
        <v>228</v>
      </c>
      <c r="G1463" s="14" t="s">
        <v>151</v>
      </c>
      <c r="H1463" s="14" t="s">
        <v>529</v>
      </c>
      <c r="I1463" s="14" t="s">
        <v>283</v>
      </c>
    </row>
    <row r="1464" spans="1:9">
      <c r="A1464" s="14" t="s">
        <v>156</v>
      </c>
      <c r="B1464" s="14" t="s">
        <v>163</v>
      </c>
      <c r="C1464">
        <v>119463</v>
      </c>
      <c r="D1464">
        <v>119463</v>
      </c>
      <c r="E1464">
        <v>1</v>
      </c>
      <c r="F1464">
        <v>230</v>
      </c>
      <c r="G1464" s="14" t="s">
        <v>158</v>
      </c>
      <c r="H1464" s="14" t="s">
        <v>481</v>
      </c>
      <c r="I1464" s="14" t="s">
        <v>230</v>
      </c>
    </row>
    <row r="1465" spans="1:9">
      <c r="A1465" s="14" t="s">
        <v>156</v>
      </c>
      <c r="B1465" s="14" t="s">
        <v>154</v>
      </c>
      <c r="C1465">
        <v>119601</v>
      </c>
      <c r="D1465">
        <v>119601</v>
      </c>
      <c r="E1465">
        <v>1</v>
      </c>
      <c r="F1465">
        <v>193</v>
      </c>
      <c r="G1465" s="14" t="s">
        <v>151</v>
      </c>
      <c r="H1465" s="14" t="s">
        <v>530</v>
      </c>
      <c r="I1465" s="14" t="s">
        <v>375</v>
      </c>
    </row>
    <row r="1466" spans="1:9">
      <c r="A1466" s="14" t="s">
        <v>156</v>
      </c>
      <c r="B1466" s="14" t="s">
        <v>154</v>
      </c>
      <c r="C1466">
        <v>119734</v>
      </c>
      <c r="D1466">
        <v>119734</v>
      </c>
      <c r="E1466">
        <v>1</v>
      </c>
      <c r="F1466">
        <v>215</v>
      </c>
      <c r="G1466" s="14" t="s">
        <v>158</v>
      </c>
      <c r="H1466" s="14" t="s">
        <v>500</v>
      </c>
      <c r="I1466" s="14" t="s">
        <v>338</v>
      </c>
    </row>
    <row r="1467" spans="1:9">
      <c r="A1467" s="14" t="s">
        <v>156</v>
      </c>
      <c r="B1467" s="14" t="s">
        <v>163</v>
      </c>
      <c r="C1467">
        <v>119823</v>
      </c>
      <c r="D1467">
        <v>119823</v>
      </c>
      <c r="E1467">
        <v>1</v>
      </c>
      <c r="F1467">
        <v>208</v>
      </c>
      <c r="G1467" s="14" t="s">
        <v>158</v>
      </c>
      <c r="H1467" s="14" t="s">
        <v>499</v>
      </c>
      <c r="I1467" s="14" t="s">
        <v>338</v>
      </c>
    </row>
    <row r="1468" spans="1:9">
      <c r="A1468" s="14" t="s">
        <v>156</v>
      </c>
      <c r="B1468" s="14" t="s">
        <v>154</v>
      </c>
      <c r="C1468">
        <v>119914</v>
      </c>
      <c r="D1468">
        <v>119913</v>
      </c>
      <c r="E1468">
        <v>0</v>
      </c>
      <c r="F1468">
        <v>195</v>
      </c>
      <c r="G1468" s="14" t="s">
        <v>168</v>
      </c>
      <c r="H1468" s="14" t="s">
        <v>530</v>
      </c>
      <c r="I1468" s="14" t="s">
        <v>375</v>
      </c>
    </row>
    <row r="1469" spans="1:9">
      <c r="A1469" s="14" t="s">
        <v>156</v>
      </c>
      <c r="B1469" s="14" t="s">
        <v>150</v>
      </c>
      <c r="C1469">
        <v>119979</v>
      </c>
      <c r="D1469">
        <v>119979</v>
      </c>
      <c r="E1469">
        <v>1</v>
      </c>
      <c r="F1469">
        <v>212</v>
      </c>
      <c r="G1469" s="14" t="s">
        <v>151</v>
      </c>
      <c r="H1469" s="14" t="s">
        <v>525</v>
      </c>
      <c r="I1469" s="14" t="s">
        <v>283</v>
      </c>
    </row>
    <row r="1470" spans="1:9">
      <c r="A1470" s="14" t="s">
        <v>156</v>
      </c>
      <c r="B1470" s="14" t="s">
        <v>150</v>
      </c>
      <c r="C1470">
        <v>120078</v>
      </c>
      <c r="D1470">
        <v>120078</v>
      </c>
      <c r="E1470">
        <v>1</v>
      </c>
      <c r="F1470">
        <v>208</v>
      </c>
      <c r="G1470" s="14" t="s">
        <v>151</v>
      </c>
      <c r="H1470" s="14" t="s">
        <v>499</v>
      </c>
      <c r="I1470" s="14" t="s">
        <v>338</v>
      </c>
    </row>
    <row r="1471" spans="1:9">
      <c r="A1471" s="14" t="s">
        <v>156</v>
      </c>
      <c r="B1471" s="14" t="s">
        <v>154</v>
      </c>
      <c r="C1471">
        <v>120603</v>
      </c>
      <c r="D1471">
        <v>120603</v>
      </c>
      <c r="E1471">
        <v>1</v>
      </c>
      <c r="F1471">
        <v>219</v>
      </c>
      <c r="G1471" s="14" t="s">
        <v>151</v>
      </c>
      <c r="H1471" s="14" t="s">
        <v>474</v>
      </c>
      <c r="I1471" s="14" t="s">
        <v>230</v>
      </c>
    </row>
    <row r="1472" spans="1:9">
      <c r="A1472" s="14" t="s">
        <v>156</v>
      </c>
      <c r="B1472" s="14" t="s">
        <v>150</v>
      </c>
      <c r="C1472">
        <v>120962</v>
      </c>
      <c r="D1472">
        <v>120962</v>
      </c>
      <c r="E1472">
        <v>1</v>
      </c>
      <c r="F1472">
        <v>241</v>
      </c>
      <c r="G1472" s="14" t="s">
        <v>151</v>
      </c>
      <c r="H1472" s="14" t="s">
        <v>523</v>
      </c>
      <c r="I1472" s="14" t="s">
        <v>284</v>
      </c>
    </row>
    <row r="1473" spans="1:9">
      <c r="A1473" s="14" t="s">
        <v>156</v>
      </c>
      <c r="B1473" s="14" t="s">
        <v>154</v>
      </c>
      <c r="C1473">
        <v>120977</v>
      </c>
      <c r="D1473">
        <v>120977</v>
      </c>
      <c r="E1473">
        <v>1</v>
      </c>
      <c r="F1473">
        <v>229</v>
      </c>
      <c r="G1473" s="14" t="s">
        <v>158</v>
      </c>
      <c r="H1473" s="14" t="s">
        <v>522</v>
      </c>
      <c r="I1473" s="14" t="s">
        <v>284</v>
      </c>
    </row>
    <row r="1474" spans="1:9">
      <c r="A1474" s="14" t="s">
        <v>156</v>
      </c>
      <c r="B1474" s="14" t="s">
        <v>163</v>
      </c>
      <c r="C1474">
        <v>121008</v>
      </c>
      <c r="D1474">
        <v>121008</v>
      </c>
      <c r="E1474">
        <v>1</v>
      </c>
      <c r="F1474">
        <v>228</v>
      </c>
      <c r="G1474" s="14" t="s">
        <v>151</v>
      </c>
      <c r="H1474" s="14" t="s">
        <v>486</v>
      </c>
      <c r="I1474" s="14" t="s">
        <v>245</v>
      </c>
    </row>
    <row r="1475" spans="1:9">
      <c r="A1475" s="14" t="s">
        <v>156</v>
      </c>
      <c r="B1475" s="14" t="s">
        <v>164</v>
      </c>
      <c r="C1475">
        <v>121109</v>
      </c>
      <c r="D1475">
        <v>121109</v>
      </c>
      <c r="E1475">
        <v>1</v>
      </c>
      <c r="F1475">
        <v>243</v>
      </c>
      <c r="G1475" s="14" t="s">
        <v>151</v>
      </c>
      <c r="H1475" s="14" t="s">
        <v>540</v>
      </c>
      <c r="I1475" s="14" t="s">
        <v>375</v>
      </c>
    </row>
    <row r="1476" spans="1:9">
      <c r="A1476" s="14" t="s">
        <v>156</v>
      </c>
      <c r="B1476" s="14" t="s">
        <v>164</v>
      </c>
      <c r="C1476">
        <v>121206</v>
      </c>
      <c r="D1476">
        <v>121206</v>
      </c>
      <c r="E1476">
        <v>1</v>
      </c>
      <c r="F1476">
        <v>250</v>
      </c>
      <c r="G1476" s="14" t="s">
        <v>158</v>
      </c>
      <c r="H1476" s="14" t="s">
        <v>534</v>
      </c>
      <c r="I1476" s="14" t="s">
        <v>283</v>
      </c>
    </row>
    <row r="1477" spans="1:9">
      <c r="A1477" s="14" t="s">
        <v>156</v>
      </c>
      <c r="B1477" s="14" t="s">
        <v>204</v>
      </c>
      <c r="C1477">
        <v>121312</v>
      </c>
      <c r="D1477">
        <v>121314</v>
      </c>
      <c r="E1477">
        <v>2</v>
      </c>
      <c r="F1477" t="s">
        <v>205</v>
      </c>
      <c r="G1477" s="14" t="s">
        <v>171</v>
      </c>
      <c r="H1477" s="14" t="s">
        <v>206</v>
      </c>
      <c r="I1477" s="14" t="s">
        <v>338</v>
      </c>
    </row>
    <row r="1478" spans="1:9">
      <c r="A1478" s="14" t="s">
        <v>156</v>
      </c>
      <c r="B1478" s="14" t="s">
        <v>163</v>
      </c>
      <c r="C1478">
        <v>121314</v>
      </c>
      <c r="D1478">
        <v>121314</v>
      </c>
      <c r="E1478">
        <v>1</v>
      </c>
      <c r="F1478">
        <v>252</v>
      </c>
      <c r="G1478" s="14" t="s">
        <v>158</v>
      </c>
      <c r="H1478" s="14" t="s">
        <v>517</v>
      </c>
      <c r="I1478" s="14" t="s">
        <v>338</v>
      </c>
    </row>
    <row r="1479" spans="1:9">
      <c r="A1479" s="14" t="s">
        <v>156</v>
      </c>
      <c r="B1479" s="14" t="s">
        <v>154</v>
      </c>
      <c r="C1479">
        <v>121366</v>
      </c>
      <c r="D1479">
        <v>121366</v>
      </c>
      <c r="E1479">
        <v>1</v>
      </c>
      <c r="F1479">
        <v>242</v>
      </c>
      <c r="G1479" s="14" t="s">
        <v>151</v>
      </c>
      <c r="H1479" s="14" t="s">
        <v>462</v>
      </c>
      <c r="I1479" s="14" t="s">
        <v>250</v>
      </c>
    </row>
    <row r="1480" spans="1:9">
      <c r="A1480" s="14" t="s">
        <v>156</v>
      </c>
      <c r="C1480">
        <v>121554</v>
      </c>
      <c r="D1480">
        <v>121554</v>
      </c>
      <c r="E1480">
        <v>1</v>
      </c>
      <c r="F1480">
        <v>246</v>
      </c>
      <c r="G1480" s="14" t="s">
        <v>166</v>
      </c>
      <c r="H1480" s="14" t="s">
        <v>428</v>
      </c>
      <c r="I1480" s="14" t="s">
        <v>242</v>
      </c>
    </row>
    <row r="1481" spans="1:9">
      <c r="A1481" s="14" t="s">
        <v>156</v>
      </c>
      <c r="B1481" s="14" t="s">
        <v>150</v>
      </c>
      <c r="C1481">
        <v>121554</v>
      </c>
      <c r="D1481">
        <v>121553</v>
      </c>
      <c r="E1481">
        <v>0</v>
      </c>
      <c r="F1481">
        <v>244</v>
      </c>
      <c r="G1481" s="14" t="s">
        <v>168</v>
      </c>
      <c r="H1481" s="14" t="s">
        <v>523</v>
      </c>
      <c r="I1481" s="14" t="s">
        <v>284</v>
      </c>
    </row>
    <row r="1482" spans="1:9">
      <c r="A1482" s="14" t="s">
        <v>156</v>
      </c>
      <c r="B1482" s="14" t="s">
        <v>164</v>
      </c>
      <c r="C1482">
        <v>122987</v>
      </c>
      <c r="D1482">
        <v>122987</v>
      </c>
      <c r="E1482">
        <v>1</v>
      </c>
      <c r="F1482">
        <v>426</v>
      </c>
      <c r="G1482" s="14" t="s">
        <v>151</v>
      </c>
      <c r="H1482" s="14" t="s">
        <v>535</v>
      </c>
      <c r="I1482" s="14" t="s">
        <v>243</v>
      </c>
    </row>
    <row r="1483" spans="1:9">
      <c r="A1483" s="14" t="s">
        <v>156</v>
      </c>
      <c r="B1483" s="14" t="s">
        <v>150</v>
      </c>
      <c r="C1483">
        <v>123158</v>
      </c>
      <c r="D1483">
        <v>123157</v>
      </c>
      <c r="E1483">
        <v>0</v>
      </c>
      <c r="F1483">
        <v>466</v>
      </c>
      <c r="G1483" s="14" t="s">
        <v>168</v>
      </c>
      <c r="H1483" s="14" t="s">
        <v>550</v>
      </c>
      <c r="I1483" s="14" t="s">
        <v>283</v>
      </c>
    </row>
    <row r="1484" spans="1:9">
      <c r="A1484" s="14" t="s">
        <v>156</v>
      </c>
      <c r="B1484" s="14" t="s">
        <v>154</v>
      </c>
      <c r="C1484">
        <v>123348</v>
      </c>
      <c r="D1484">
        <v>123348</v>
      </c>
      <c r="E1484">
        <v>1</v>
      </c>
      <c r="F1484">
        <v>382</v>
      </c>
      <c r="G1484" s="14" t="s">
        <v>151</v>
      </c>
      <c r="H1484" s="14" t="s">
        <v>461</v>
      </c>
      <c r="I1484" s="14" t="s">
        <v>236</v>
      </c>
    </row>
    <row r="1485" spans="1:9">
      <c r="A1485" s="14" t="s">
        <v>156</v>
      </c>
      <c r="B1485" s="14" t="s">
        <v>163</v>
      </c>
      <c r="C1485">
        <v>123891</v>
      </c>
      <c r="D1485">
        <v>123891</v>
      </c>
      <c r="E1485">
        <v>1</v>
      </c>
      <c r="F1485">
        <v>360</v>
      </c>
      <c r="G1485" s="14" t="s">
        <v>151</v>
      </c>
      <c r="H1485" s="14" t="s">
        <v>546</v>
      </c>
      <c r="I1485" s="14" t="s">
        <v>283</v>
      </c>
    </row>
    <row r="1486" spans="1:9">
      <c r="A1486" s="14" t="s">
        <v>141</v>
      </c>
      <c r="B1486" s="14" t="s">
        <v>154</v>
      </c>
      <c r="C1486">
        <v>1631</v>
      </c>
      <c r="D1486">
        <v>1630</v>
      </c>
      <c r="E1486">
        <v>0</v>
      </c>
      <c r="F1486">
        <v>199</v>
      </c>
      <c r="G1486" s="14" t="s">
        <v>133</v>
      </c>
      <c r="H1486" s="14" t="s">
        <v>523</v>
      </c>
      <c r="I1486" s="14" t="s">
        <v>283</v>
      </c>
    </row>
    <row r="1487" spans="1:9">
      <c r="A1487" s="14" t="s">
        <v>141</v>
      </c>
      <c r="C1487">
        <v>1952</v>
      </c>
      <c r="D1487">
        <v>1952</v>
      </c>
      <c r="E1487">
        <v>1</v>
      </c>
      <c r="F1487">
        <v>221</v>
      </c>
      <c r="G1487" s="14" t="s">
        <v>166</v>
      </c>
      <c r="H1487" s="14" t="s">
        <v>439</v>
      </c>
      <c r="I1487" s="14" t="s">
        <v>225</v>
      </c>
    </row>
    <row r="1488" spans="1:9">
      <c r="A1488" s="14" t="s">
        <v>141</v>
      </c>
      <c r="B1488" s="14" t="s">
        <v>154</v>
      </c>
      <c r="C1488">
        <v>2288</v>
      </c>
      <c r="D1488">
        <v>2287</v>
      </c>
      <c r="E1488">
        <v>0</v>
      </c>
      <c r="F1488">
        <v>197</v>
      </c>
      <c r="G1488" s="14" t="s">
        <v>168</v>
      </c>
      <c r="H1488" s="14" t="s">
        <v>523</v>
      </c>
      <c r="I1488" s="14" t="s">
        <v>283</v>
      </c>
    </row>
    <row r="1489" spans="1:9">
      <c r="A1489" s="14" t="s">
        <v>141</v>
      </c>
      <c r="C1489">
        <v>4757</v>
      </c>
      <c r="D1489">
        <v>4757</v>
      </c>
      <c r="E1489">
        <v>1</v>
      </c>
      <c r="F1489">
        <v>197</v>
      </c>
      <c r="G1489" s="14" t="s">
        <v>166</v>
      </c>
      <c r="H1489" s="14" t="s">
        <v>369</v>
      </c>
      <c r="I1489" s="14" t="s">
        <v>234</v>
      </c>
    </row>
    <row r="1490" spans="1:9">
      <c r="A1490" s="14" t="s">
        <v>141</v>
      </c>
      <c r="B1490" s="14" t="s">
        <v>150</v>
      </c>
      <c r="C1490">
        <v>4757</v>
      </c>
      <c r="D1490">
        <v>4756</v>
      </c>
      <c r="E1490">
        <v>0</v>
      </c>
      <c r="F1490">
        <v>193</v>
      </c>
      <c r="G1490" s="14" t="s">
        <v>168</v>
      </c>
      <c r="H1490" s="14" t="s">
        <v>471</v>
      </c>
      <c r="I1490" s="14" t="s">
        <v>245</v>
      </c>
    </row>
    <row r="1491" spans="1:9">
      <c r="A1491" s="14" t="s">
        <v>141</v>
      </c>
      <c r="B1491" s="14" t="s">
        <v>154</v>
      </c>
      <c r="C1491">
        <v>12942</v>
      </c>
      <c r="D1491">
        <v>12941</v>
      </c>
      <c r="E1491">
        <v>0</v>
      </c>
      <c r="F1491">
        <v>194</v>
      </c>
      <c r="G1491" s="14" t="s">
        <v>168</v>
      </c>
      <c r="H1491" s="14" t="s">
        <v>474</v>
      </c>
      <c r="I1491" s="14" t="s">
        <v>245</v>
      </c>
    </row>
    <row r="1492" spans="1:9">
      <c r="A1492" s="14" t="s">
        <v>141</v>
      </c>
      <c r="B1492" s="14" t="s">
        <v>150</v>
      </c>
      <c r="C1492">
        <v>13630</v>
      </c>
      <c r="D1492">
        <v>13629</v>
      </c>
      <c r="E1492">
        <v>0</v>
      </c>
      <c r="F1492">
        <v>212</v>
      </c>
      <c r="G1492" s="14" t="s">
        <v>168</v>
      </c>
      <c r="H1492" s="14" t="s">
        <v>482</v>
      </c>
      <c r="I1492" s="14" t="s">
        <v>245</v>
      </c>
    </row>
    <row r="1493" spans="1:9">
      <c r="A1493" s="14" t="s">
        <v>141</v>
      </c>
      <c r="B1493" s="14" t="s">
        <v>150</v>
      </c>
      <c r="C1493">
        <v>18256</v>
      </c>
      <c r="D1493">
        <v>18255</v>
      </c>
      <c r="E1493">
        <v>0</v>
      </c>
      <c r="F1493">
        <v>179</v>
      </c>
      <c r="G1493" s="14" t="s">
        <v>168</v>
      </c>
      <c r="H1493" s="14" t="s">
        <v>499</v>
      </c>
      <c r="I1493" s="14" t="s">
        <v>284</v>
      </c>
    </row>
    <row r="1494" spans="1:9">
      <c r="A1494" s="14" t="s">
        <v>141</v>
      </c>
      <c r="C1494">
        <v>18679</v>
      </c>
      <c r="D1494">
        <v>18679</v>
      </c>
      <c r="E1494">
        <v>1</v>
      </c>
      <c r="F1494">
        <v>173</v>
      </c>
      <c r="G1494" s="14" t="s">
        <v>166</v>
      </c>
      <c r="H1494" s="14" t="s">
        <v>408</v>
      </c>
      <c r="I1494" s="14" t="s">
        <v>239</v>
      </c>
    </row>
    <row r="1495" spans="1:9">
      <c r="A1495" s="14" t="s">
        <v>141</v>
      </c>
      <c r="B1495" s="14" t="s">
        <v>150</v>
      </c>
      <c r="C1495">
        <v>18679</v>
      </c>
      <c r="D1495">
        <v>18678</v>
      </c>
      <c r="E1495">
        <v>0</v>
      </c>
      <c r="F1495">
        <v>168</v>
      </c>
      <c r="G1495" s="14" t="s">
        <v>168</v>
      </c>
      <c r="H1495" s="14" t="s">
        <v>428</v>
      </c>
      <c r="I1495" s="14" t="s">
        <v>250</v>
      </c>
    </row>
    <row r="1496" spans="1:9">
      <c r="A1496" s="14" t="s">
        <v>141</v>
      </c>
      <c r="B1496" s="14" t="s">
        <v>154</v>
      </c>
      <c r="C1496">
        <v>20673</v>
      </c>
      <c r="D1496">
        <v>20673</v>
      </c>
      <c r="E1496">
        <v>1</v>
      </c>
      <c r="F1496">
        <v>191</v>
      </c>
      <c r="G1496" s="14" t="s">
        <v>151</v>
      </c>
      <c r="H1496" s="14" t="s">
        <v>508</v>
      </c>
      <c r="I1496" s="14" t="s">
        <v>284</v>
      </c>
    </row>
    <row r="1497" spans="1:9">
      <c r="A1497" s="14" t="s">
        <v>141</v>
      </c>
      <c r="B1497" s="14" t="s">
        <v>154</v>
      </c>
      <c r="C1497">
        <v>25242</v>
      </c>
      <c r="D1497">
        <v>25241</v>
      </c>
      <c r="E1497">
        <v>0</v>
      </c>
      <c r="F1497">
        <v>172</v>
      </c>
      <c r="G1497" s="14" t="s">
        <v>168</v>
      </c>
      <c r="H1497" s="14" t="s">
        <v>484</v>
      </c>
      <c r="I1497" s="14" t="s">
        <v>338</v>
      </c>
    </row>
    <row r="1498" spans="1:9">
      <c r="A1498" s="14" t="s">
        <v>141</v>
      </c>
      <c r="B1498" s="14" t="s">
        <v>154</v>
      </c>
      <c r="C1498">
        <v>25621</v>
      </c>
      <c r="D1498">
        <v>25621</v>
      </c>
      <c r="E1498">
        <v>1</v>
      </c>
      <c r="F1498">
        <v>253</v>
      </c>
      <c r="G1498" s="14" t="s">
        <v>158</v>
      </c>
      <c r="H1498" s="14" t="s">
        <v>435</v>
      </c>
      <c r="I1498" s="14" t="s">
        <v>240</v>
      </c>
    </row>
    <row r="1499" spans="1:9">
      <c r="A1499" s="14" t="s">
        <v>141</v>
      </c>
      <c r="B1499" s="14" t="s">
        <v>163</v>
      </c>
      <c r="C1499">
        <v>25702</v>
      </c>
      <c r="D1499">
        <v>25702</v>
      </c>
      <c r="E1499">
        <v>1</v>
      </c>
      <c r="F1499">
        <v>286</v>
      </c>
      <c r="G1499" s="14" t="s">
        <v>151</v>
      </c>
      <c r="H1499" s="14" t="s">
        <v>490</v>
      </c>
      <c r="I1499" s="14" t="s">
        <v>237</v>
      </c>
    </row>
    <row r="1500" spans="1:9">
      <c r="A1500" s="14" t="s">
        <v>141</v>
      </c>
      <c r="B1500" s="14" t="s">
        <v>164</v>
      </c>
      <c r="C1500">
        <v>25776</v>
      </c>
      <c r="D1500">
        <v>25776</v>
      </c>
      <c r="E1500">
        <v>1</v>
      </c>
      <c r="F1500">
        <v>403</v>
      </c>
      <c r="G1500" s="14" t="s">
        <v>158</v>
      </c>
      <c r="H1500" s="14" t="s">
        <v>485</v>
      </c>
      <c r="I1500" s="14" t="s">
        <v>239</v>
      </c>
    </row>
    <row r="1501" spans="1:9">
      <c r="A1501" s="14" t="s">
        <v>141</v>
      </c>
      <c r="B1501" s="14" t="s">
        <v>150</v>
      </c>
      <c r="C1501">
        <v>25793</v>
      </c>
      <c r="D1501">
        <v>25793</v>
      </c>
      <c r="E1501">
        <v>1</v>
      </c>
      <c r="F1501">
        <v>381</v>
      </c>
      <c r="G1501" s="14" t="s">
        <v>158</v>
      </c>
      <c r="H1501" s="14" t="s">
        <v>525</v>
      </c>
      <c r="I1501" s="14" t="s">
        <v>245</v>
      </c>
    </row>
    <row r="1502" spans="1:9">
      <c r="A1502" s="14" t="s">
        <v>141</v>
      </c>
      <c r="B1502" s="14" t="s">
        <v>154</v>
      </c>
      <c r="C1502">
        <v>25809</v>
      </c>
      <c r="D1502">
        <v>25809</v>
      </c>
      <c r="E1502">
        <v>1</v>
      </c>
      <c r="F1502">
        <v>371</v>
      </c>
      <c r="G1502" s="14" t="s">
        <v>151</v>
      </c>
      <c r="H1502" s="14" t="s">
        <v>436</v>
      </c>
      <c r="I1502" s="14" t="s">
        <v>286</v>
      </c>
    </row>
    <row r="1503" spans="1:9">
      <c r="A1503" s="14" t="s">
        <v>141</v>
      </c>
      <c r="B1503" s="14" t="s">
        <v>154</v>
      </c>
      <c r="C1503">
        <v>26368</v>
      </c>
      <c r="D1503">
        <v>26367</v>
      </c>
      <c r="E1503">
        <v>0</v>
      </c>
      <c r="F1503">
        <v>188</v>
      </c>
      <c r="G1503" s="14" t="s">
        <v>168</v>
      </c>
      <c r="H1503" s="14" t="s">
        <v>470</v>
      </c>
      <c r="I1503" s="14" t="s">
        <v>245</v>
      </c>
    </row>
    <row r="1504" spans="1:9">
      <c r="A1504" s="14" t="s">
        <v>141</v>
      </c>
      <c r="B1504" s="14" t="s">
        <v>154</v>
      </c>
      <c r="C1504">
        <v>28308</v>
      </c>
      <c r="D1504">
        <v>28308</v>
      </c>
      <c r="E1504">
        <v>1</v>
      </c>
      <c r="F1504">
        <v>191</v>
      </c>
      <c r="G1504" s="14" t="s">
        <v>151</v>
      </c>
      <c r="H1504" s="14" t="s">
        <v>329</v>
      </c>
      <c r="I1504" s="14" t="s">
        <v>265</v>
      </c>
    </row>
    <row r="1505" spans="1:9">
      <c r="A1505" s="14" t="s">
        <v>141</v>
      </c>
      <c r="B1505" s="14" t="s">
        <v>154</v>
      </c>
      <c r="C1505">
        <v>28309</v>
      </c>
      <c r="D1505">
        <v>28308</v>
      </c>
      <c r="E1505">
        <v>0</v>
      </c>
      <c r="F1505">
        <v>188</v>
      </c>
      <c r="G1505" s="14" t="s">
        <v>168</v>
      </c>
      <c r="H1505" s="14" t="s">
        <v>418</v>
      </c>
      <c r="I1505" s="14" t="s">
        <v>239</v>
      </c>
    </row>
    <row r="1506" spans="1:9">
      <c r="A1506" s="14" t="s">
        <v>141</v>
      </c>
      <c r="B1506" s="14" t="s">
        <v>150</v>
      </c>
      <c r="C1506">
        <v>30114</v>
      </c>
      <c r="D1506">
        <v>30113</v>
      </c>
      <c r="E1506">
        <v>0</v>
      </c>
      <c r="F1506">
        <v>200</v>
      </c>
      <c r="G1506" s="14" t="s">
        <v>168</v>
      </c>
      <c r="H1506" s="14" t="s">
        <v>485</v>
      </c>
      <c r="I1506" s="14" t="s">
        <v>243</v>
      </c>
    </row>
    <row r="1507" spans="1:9">
      <c r="A1507" s="14" t="s">
        <v>141</v>
      </c>
      <c r="B1507" s="14" t="s">
        <v>154</v>
      </c>
      <c r="C1507">
        <v>31024</v>
      </c>
      <c r="D1507">
        <v>31024</v>
      </c>
      <c r="E1507">
        <v>1</v>
      </c>
      <c r="F1507">
        <v>228</v>
      </c>
      <c r="G1507" s="14" t="s">
        <v>158</v>
      </c>
      <c r="H1507" s="14" t="s">
        <v>529</v>
      </c>
      <c r="I1507" s="14" t="s">
        <v>283</v>
      </c>
    </row>
    <row r="1508" spans="1:9">
      <c r="A1508" s="14" t="s">
        <v>141</v>
      </c>
      <c r="B1508" s="14" t="s">
        <v>154</v>
      </c>
      <c r="C1508">
        <v>31195</v>
      </c>
      <c r="D1508">
        <v>31194</v>
      </c>
      <c r="E1508">
        <v>0</v>
      </c>
      <c r="F1508">
        <v>194</v>
      </c>
      <c r="G1508" s="14" t="s">
        <v>168</v>
      </c>
      <c r="H1508" s="14" t="s">
        <v>522</v>
      </c>
      <c r="I1508" s="14" t="s">
        <v>283</v>
      </c>
    </row>
    <row r="1509" spans="1:9">
      <c r="A1509" s="14" t="s">
        <v>141</v>
      </c>
      <c r="B1509" s="14" t="s">
        <v>150</v>
      </c>
      <c r="C1509">
        <v>34973</v>
      </c>
      <c r="D1509">
        <v>34972</v>
      </c>
      <c r="E1509">
        <v>0</v>
      </c>
      <c r="F1509">
        <v>189</v>
      </c>
      <c r="G1509" s="14" t="s">
        <v>168</v>
      </c>
      <c r="H1509" s="14" t="s">
        <v>522</v>
      </c>
      <c r="I1509" s="14" t="s">
        <v>283</v>
      </c>
    </row>
    <row r="1510" spans="1:9">
      <c r="A1510" s="14" t="s">
        <v>141</v>
      </c>
      <c r="B1510" s="14" t="s">
        <v>154</v>
      </c>
      <c r="C1510">
        <v>36303</v>
      </c>
      <c r="D1510">
        <v>36302</v>
      </c>
      <c r="E1510">
        <v>0</v>
      </c>
      <c r="F1510">
        <v>181</v>
      </c>
      <c r="G1510" s="14" t="s">
        <v>168</v>
      </c>
      <c r="H1510" s="14" t="s">
        <v>479</v>
      </c>
      <c r="I1510" s="14" t="s">
        <v>243</v>
      </c>
    </row>
    <row r="1511" spans="1:9">
      <c r="A1511" s="14" t="s">
        <v>141</v>
      </c>
      <c r="B1511" s="14" t="s">
        <v>154</v>
      </c>
      <c r="C1511">
        <v>41932</v>
      </c>
      <c r="D1511">
        <v>41931</v>
      </c>
      <c r="E1511">
        <v>0</v>
      </c>
      <c r="F1511">
        <v>202</v>
      </c>
      <c r="G1511" s="14" t="s">
        <v>168</v>
      </c>
      <c r="H1511" s="14" t="s">
        <v>381</v>
      </c>
      <c r="I1511" s="14" t="s">
        <v>280</v>
      </c>
    </row>
    <row r="1512" spans="1:9">
      <c r="A1512" s="14" t="s">
        <v>141</v>
      </c>
      <c r="B1512" s="14" t="s">
        <v>150</v>
      </c>
      <c r="C1512">
        <v>46731</v>
      </c>
      <c r="D1512">
        <v>46730</v>
      </c>
      <c r="E1512">
        <v>0</v>
      </c>
      <c r="F1512">
        <v>194</v>
      </c>
      <c r="G1512" s="14" t="s">
        <v>168</v>
      </c>
      <c r="H1512" s="14" t="s">
        <v>413</v>
      </c>
      <c r="I1512" s="14" t="s">
        <v>244</v>
      </c>
    </row>
    <row r="1513" spans="1:9">
      <c r="A1513" s="14" t="s">
        <v>141</v>
      </c>
      <c r="B1513" s="14" t="s">
        <v>150</v>
      </c>
      <c r="C1513">
        <v>49599</v>
      </c>
      <c r="D1513">
        <v>49599</v>
      </c>
      <c r="E1513">
        <v>1</v>
      </c>
      <c r="F1513">
        <v>172</v>
      </c>
      <c r="G1513" s="14" t="s">
        <v>151</v>
      </c>
      <c r="H1513" s="14" t="s">
        <v>527</v>
      </c>
      <c r="I1513" s="14" t="s">
        <v>375</v>
      </c>
    </row>
    <row r="1514" spans="1:9">
      <c r="A1514" s="14" t="s">
        <v>141</v>
      </c>
      <c r="C1514">
        <v>50276</v>
      </c>
      <c r="D1514">
        <v>50276</v>
      </c>
      <c r="E1514">
        <v>1</v>
      </c>
      <c r="F1514">
        <v>223</v>
      </c>
      <c r="G1514" s="14" t="s">
        <v>166</v>
      </c>
      <c r="H1514" s="14" t="s">
        <v>354</v>
      </c>
      <c r="I1514" s="14" t="s">
        <v>265</v>
      </c>
    </row>
    <row r="1515" spans="1:9">
      <c r="A1515" s="14" t="s">
        <v>141</v>
      </c>
      <c r="B1515" s="14" t="s">
        <v>154</v>
      </c>
      <c r="C1515">
        <v>50276</v>
      </c>
      <c r="D1515">
        <v>50275</v>
      </c>
      <c r="E1515">
        <v>0</v>
      </c>
      <c r="F1515">
        <v>221</v>
      </c>
      <c r="G1515" s="14" t="s">
        <v>168</v>
      </c>
      <c r="H1515" s="14" t="s">
        <v>445</v>
      </c>
      <c r="I1515" s="14" t="s">
        <v>249</v>
      </c>
    </row>
    <row r="1516" spans="1:9">
      <c r="A1516" s="14" t="s">
        <v>141</v>
      </c>
      <c r="B1516" s="14" t="s">
        <v>163</v>
      </c>
      <c r="C1516">
        <v>54499</v>
      </c>
      <c r="D1516">
        <v>54499</v>
      </c>
      <c r="E1516">
        <v>1</v>
      </c>
      <c r="F1516">
        <v>225</v>
      </c>
      <c r="G1516" s="14" t="s">
        <v>151</v>
      </c>
      <c r="H1516" s="14" t="s">
        <v>519</v>
      </c>
      <c r="I1516" s="14" t="s">
        <v>284</v>
      </c>
    </row>
    <row r="1517" spans="1:9">
      <c r="A1517" s="14" t="s">
        <v>141</v>
      </c>
      <c r="B1517" s="14" t="s">
        <v>154</v>
      </c>
      <c r="C1517">
        <v>54542</v>
      </c>
      <c r="D1517">
        <v>54541</v>
      </c>
      <c r="E1517">
        <v>0</v>
      </c>
      <c r="F1517">
        <v>192</v>
      </c>
      <c r="G1517" s="14" t="s">
        <v>168</v>
      </c>
      <c r="H1517" s="14" t="s">
        <v>482</v>
      </c>
      <c r="I1517" s="14" t="s">
        <v>243</v>
      </c>
    </row>
    <row r="1518" spans="1:9">
      <c r="A1518" s="14" t="s">
        <v>141</v>
      </c>
      <c r="B1518" s="14" t="s">
        <v>150</v>
      </c>
      <c r="C1518">
        <v>54680</v>
      </c>
      <c r="D1518">
        <v>54679</v>
      </c>
      <c r="E1518">
        <v>0</v>
      </c>
      <c r="F1518">
        <v>177</v>
      </c>
      <c r="G1518" s="14" t="s">
        <v>168</v>
      </c>
      <c r="H1518" s="14" t="s">
        <v>485</v>
      </c>
      <c r="I1518" s="14" t="s">
        <v>338</v>
      </c>
    </row>
    <row r="1519" spans="1:9">
      <c r="A1519" s="14" t="s">
        <v>141</v>
      </c>
      <c r="B1519" s="14" t="s">
        <v>154</v>
      </c>
      <c r="C1519">
        <v>59233</v>
      </c>
      <c r="D1519">
        <v>59232</v>
      </c>
      <c r="E1519">
        <v>0</v>
      </c>
      <c r="F1519">
        <v>165</v>
      </c>
      <c r="G1519" s="14" t="s">
        <v>168</v>
      </c>
      <c r="H1519" s="14" t="s">
        <v>470</v>
      </c>
      <c r="I1519" s="14" t="s">
        <v>243</v>
      </c>
    </row>
    <row r="1520" spans="1:9">
      <c r="A1520" s="14" t="s">
        <v>141</v>
      </c>
      <c r="B1520" s="14" t="s">
        <v>150</v>
      </c>
      <c r="C1520">
        <v>60429</v>
      </c>
      <c r="D1520">
        <v>60429</v>
      </c>
      <c r="E1520">
        <v>1</v>
      </c>
      <c r="F1520">
        <v>201</v>
      </c>
      <c r="G1520" s="14" t="s">
        <v>151</v>
      </c>
      <c r="H1520" s="14" t="s">
        <v>523</v>
      </c>
      <c r="I1520" s="14" t="s">
        <v>283</v>
      </c>
    </row>
    <row r="1521" spans="1:9">
      <c r="A1521" s="14" t="s">
        <v>141</v>
      </c>
      <c r="B1521" s="14" t="s">
        <v>150</v>
      </c>
      <c r="C1521">
        <v>60434</v>
      </c>
      <c r="D1521">
        <v>60434</v>
      </c>
      <c r="E1521">
        <v>1</v>
      </c>
      <c r="F1521">
        <v>199</v>
      </c>
      <c r="G1521" s="14" t="s">
        <v>151</v>
      </c>
      <c r="H1521" s="14" t="s">
        <v>523</v>
      </c>
      <c r="I1521" s="14" t="s">
        <v>283</v>
      </c>
    </row>
    <row r="1522" spans="1:9">
      <c r="A1522" s="14" t="s">
        <v>141</v>
      </c>
      <c r="B1522" s="14" t="s">
        <v>154</v>
      </c>
      <c r="C1522">
        <v>63062</v>
      </c>
      <c r="D1522">
        <v>63061</v>
      </c>
      <c r="E1522">
        <v>0</v>
      </c>
      <c r="F1522">
        <v>208</v>
      </c>
      <c r="G1522" s="14" t="s">
        <v>168</v>
      </c>
      <c r="H1522" s="14" t="s">
        <v>490</v>
      </c>
      <c r="I1522" s="14" t="s">
        <v>243</v>
      </c>
    </row>
    <row r="1523" spans="1:9">
      <c r="A1523" s="14" t="s">
        <v>141</v>
      </c>
      <c r="B1523" s="14" t="s">
        <v>154</v>
      </c>
      <c r="C1523">
        <v>65182</v>
      </c>
      <c r="D1523">
        <v>65181</v>
      </c>
      <c r="E1523">
        <v>0</v>
      </c>
      <c r="F1523">
        <v>245</v>
      </c>
      <c r="G1523" s="14" t="s">
        <v>168</v>
      </c>
      <c r="H1523" s="14" t="s">
        <v>437</v>
      </c>
      <c r="I1523" s="14" t="s">
        <v>244</v>
      </c>
    </row>
    <row r="1524" spans="1:9">
      <c r="A1524" s="14" t="s">
        <v>141</v>
      </c>
      <c r="C1524">
        <v>70310</v>
      </c>
      <c r="D1524">
        <v>70310</v>
      </c>
      <c r="E1524">
        <v>1</v>
      </c>
      <c r="F1524">
        <v>213</v>
      </c>
      <c r="G1524" s="14" t="s">
        <v>166</v>
      </c>
      <c r="H1524" s="14" t="s">
        <v>460</v>
      </c>
      <c r="I1524" s="14" t="s">
        <v>231</v>
      </c>
    </row>
    <row r="1525" spans="1:9">
      <c r="A1525" s="14" t="s">
        <v>141</v>
      </c>
      <c r="B1525" s="14" t="s">
        <v>154</v>
      </c>
      <c r="C1525">
        <v>70310</v>
      </c>
      <c r="D1525">
        <v>70309</v>
      </c>
      <c r="E1525">
        <v>0</v>
      </c>
      <c r="F1525">
        <v>212</v>
      </c>
      <c r="G1525" s="14" t="s">
        <v>168</v>
      </c>
      <c r="H1525" s="14" t="s">
        <v>482</v>
      </c>
      <c r="I1525" s="14" t="s">
        <v>245</v>
      </c>
    </row>
    <row r="1526" spans="1:9">
      <c r="A1526" s="14" t="s">
        <v>141</v>
      </c>
      <c r="B1526" s="14" t="s">
        <v>150</v>
      </c>
      <c r="C1526">
        <v>70920</v>
      </c>
      <c r="D1526">
        <v>70919</v>
      </c>
      <c r="E1526">
        <v>0</v>
      </c>
      <c r="F1526">
        <v>181</v>
      </c>
      <c r="G1526" s="14" t="s">
        <v>168</v>
      </c>
      <c r="H1526" s="14" t="s">
        <v>486</v>
      </c>
      <c r="I1526" s="14" t="s">
        <v>338</v>
      </c>
    </row>
    <row r="1527" spans="1:9">
      <c r="A1527" s="14" t="s">
        <v>141</v>
      </c>
      <c r="B1527" s="14" t="s">
        <v>154</v>
      </c>
      <c r="C1527">
        <v>71273</v>
      </c>
      <c r="D1527">
        <v>71272</v>
      </c>
      <c r="E1527">
        <v>0</v>
      </c>
      <c r="F1527">
        <v>199</v>
      </c>
      <c r="G1527" s="14" t="s">
        <v>168</v>
      </c>
      <c r="H1527" s="14" t="s">
        <v>497</v>
      </c>
      <c r="I1527" s="14" t="s">
        <v>338</v>
      </c>
    </row>
    <row r="1528" spans="1:9">
      <c r="A1528" s="14" t="s">
        <v>141</v>
      </c>
      <c r="B1528" s="14" t="s">
        <v>154</v>
      </c>
      <c r="C1528">
        <v>77862</v>
      </c>
      <c r="D1528">
        <v>77861</v>
      </c>
      <c r="E1528">
        <v>0</v>
      </c>
      <c r="F1528">
        <v>202</v>
      </c>
      <c r="G1528" s="14" t="s">
        <v>168</v>
      </c>
      <c r="H1528" s="14" t="s">
        <v>512</v>
      </c>
      <c r="I1528" s="14" t="s">
        <v>284</v>
      </c>
    </row>
    <row r="1529" spans="1:9">
      <c r="A1529" s="14" t="s">
        <v>141</v>
      </c>
      <c r="B1529" s="14" t="s">
        <v>154</v>
      </c>
      <c r="C1529">
        <v>79702</v>
      </c>
      <c r="D1529">
        <v>79702</v>
      </c>
      <c r="E1529">
        <v>1</v>
      </c>
      <c r="F1529">
        <v>229</v>
      </c>
      <c r="G1529" s="14" t="s">
        <v>158</v>
      </c>
      <c r="H1529" s="14" t="s">
        <v>486</v>
      </c>
      <c r="I1529" s="14" t="s">
        <v>245</v>
      </c>
    </row>
    <row r="1530" spans="1:9">
      <c r="A1530" s="14" t="s">
        <v>141</v>
      </c>
      <c r="B1530" s="14" t="s">
        <v>150</v>
      </c>
      <c r="C1530">
        <v>83078</v>
      </c>
      <c r="D1530">
        <v>83078</v>
      </c>
      <c r="E1530">
        <v>1</v>
      </c>
      <c r="F1530">
        <v>231</v>
      </c>
      <c r="G1530" s="14" t="s">
        <v>158</v>
      </c>
      <c r="H1530" s="14" t="s">
        <v>512</v>
      </c>
      <c r="I1530" s="14" t="s">
        <v>338</v>
      </c>
    </row>
    <row r="1531" spans="1:9">
      <c r="A1531" s="14" t="s">
        <v>141</v>
      </c>
      <c r="B1531" s="14" t="s">
        <v>150</v>
      </c>
      <c r="C1531">
        <v>109730</v>
      </c>
      <c r="D1531">
        <v>109729</v>
      </c>
      <c r="E1531">
        <v>0</v>
      </c>
      <c r="F1531">
        <v>232</v>
      </c>
      <c r="G1531" s="14" t="s">
        <v>168</v>
      </c>
      <c r="H1531" s="14" t="s">
        <v>409</v>
      </c>
      <c r="I1531" s="14" t="s">
        <v>236</v>
      </c>
    </row>
    <row r="1532" spans="1:9">
      <c r="A1532" s="14" t="s">
        <v>141</v>
      </c>
      <c r="B1532" s="14" t="s">
        <v>154</v>
      </c>
      <c r="C1532">
        <v>110228</v>
      </c>
      <c r="D1532">
        <v>110227</v>
      </c>
      <c r="E1532">
        <v>0</v>
      </c>
      <c r="F1532">
        <v>221</v>
      </c>
      <c r="G1532" s="14" t="s">
        <v>168</v>
      </c>
      <c r="H1532" s="14" t="s">
        <v>537</v>
      </c>
      <c r="I1532" s="14" t="s">
        <v>375</v>
      </c>
    </row>
    <row r="1533" spans="1:9">
      <c r="A1533" s="14" t="s">
        <v>141</v>
      </c>
      <c r="B1533" s="14" t="s">
        <v>150</v>
      </c>
      <c r="C1533">
        <v>110298</v>
      </c>
      <c r="D1533">
        <v>110297</v>
      </c>
      <c r="E1533">
        <v>0</v>
      </c>
      <c r="F1533">
        <v>246</v>
      </c>
      <c r="G1533" s="14" t="s">
        <v>168</v>
      </c>
      <c r="H1533" s="14" t="s">
        <v>517</v>
      </c>
      <c r="I1533" s="14" t="s">
        <v>338</v>
      </c>
    </row>
    <row r="1534" spans="1:9">
      <c r="A1534" s="14" t="s">
        <v>141</v>
      </c>
      <c r="B1534" s="14" t="s">
        <v>150</v>
      </c>
      <c r="C1534">
        <v>110832</v>
      </c>
      <c r="D1534">
        <v>110831</v>
      </c>
      <c r="E1534">
        <v>0</v>
      </c>
      <c r="F1534">
        <v>246</v>
      </c>
      <c r="G1534" s="14" t="s">
        <v>168</v>
      </c>
      <c r="H1534" s="14" t="s">
        <v>517</v>
      </c>
      <c r="I1534" s="14" t="s">
        <v>338</v>
      </c>
    </row>
    <row r="1535" spans="1:9">
      <c r="A1535" s="14" t="s">
        <v>141</v>
      </c>
      <c r="C1535">
        <v>111838</v>
      </c>
      <c r="D1535">
        <v>111838</v>
      </c>
      <c r="E1535">
        <v>1</v>
      </c>
      <c r="F1535">
        <v>214</v>
      </c>
      <c r="G1535" s="14" t="s">
        <v>166</v>
      </c>
      <c r="H1535" s="14" t="s">
        <v>466</v>
      </c>
      <c r="I1535" s="14" t="s">
        <v>237</v>
      </c>
    </row>
    <row r="1536" spans="1:9">
      <c r="A1536" s="14" t="s">
        <v>141</v>
      </c>
      <c r="B1536" s="14" t="s">
        <v>150</v>
      </c>
      <c r="C1536">
        <v>111838</v>
      </c>
      <c r="D1536">
        <v>111837</v>
      </c>
      <c r="E1536">
        <v>0</v>
      </c>
      <c r="F1536">
        <v>213</v>
      </c>
      <c r="G1536" s="14" t="s">
        <v>168</v>
      </c>
      <c r="H1536" s="14" t="s">
        <v>490</v>
      </c>
      <c r="I1536" s="14" t="s">
        <v>243</v>
      </c>
    </row>
    <row r="1537" spans="1:9">
      <c r="A1537" s="14" t="s">
        <v>141</v>
      </c>
      <c r="B1537" s="14" t="s">
        <v>154</v>
      </c>
      <c r="C1537">
        <v>113353</v>
      </c>
      <c r="D1537">
        <v>113353</v>
      </c>
      <c r="E1537">
        <v>1</v>
      </c>
      <c r="F1537">
        <v>244</v>
      </c>
      <c r="G1537" s="14" t="s">
        <v>158</v>
      </c>
      <c r="H1537" s="14" t="s">
        <v>540</v>
      </c>
      <c r="I1537" s="14" t="s">
        <v>375</v>
      </c>
    </row>
    <row r="1538" spans="1:9">
      <c r="A1538" s="14" t="s">
        <v>141</v>
      </c>
      <c r="B1538" s="14" t="s">
        <v>163</v>
      </c>
      <c r="C1538">
        <v>114335</v>
      </c>
      <c r="D1538">
        <v>114335</v>
      </c>
      <c r="E1538">
        <v>1</v>
      </c>
      <c r="F1538">
        <v>215</v>
      </c>
      <c r="G1538" s="14" t="s">
        <v>151</v>
      </c>
      <c r="H1538" s="14" t="s">
        <v>535</v>
      </c>
      <c r="I1538" s="14" t="s">
        <v>375</v>
      </c>
    </row>
    <row r="1539" spans="1:9">
      <c r="A1539" s="14" t="s">
        <v>141</v>
      </c>
      <c r="B1539" s="14" t="s">
        <v>154</v>
      </c>
      <c r="C1539">
        <v>114344</v>
      </c>
      <c r="D1539">
        <v>114344</v>
      </c>
      <c r="E1539">
        <v>1</v>
      </c>
      <c r="F1539">
        <v>212</v>
      </c>
      <c r="G1539" s="14" t="s">
        <v>151</v>
      </c>
      <c r="H1539" s="14" t="s">
        <v>535</v>
      </c>
      <c r="I1539" s="14" t="s">
        <v>375</v>
      </c>
    </row>
    <row r="1540" spans="1:9">
      <c r="A1540" s="14" t="s">
        <v>141</v>
      </c>
      <c r="B1540" s="14" t="s">
        <v>154</v>
      </c>
      <c r="C1540">
        <v>117337</v>
      </c>
      <c r="D1540">
        <v>117337</v>
      </c>
      <c r="E1540">
        <v>1</v>
      </c>
      <c r="F1540">
        <v>220</v>
      </c>
      <c r="G1540" s="14" t="s">
        <v>158</v>
      </c>
      <c r="H1540" s="14" t="s">
        <v>519</v>
      </c>
      <c r="I1540" s="14" t="s">
        <v>284</v>
      </c>
    </row>
    <row r="1541" spans="1:9">
      <c r="A1541" s="14" t="s">
        <v>141</v>
      </c>
      <c r="B1541" s="14" t="s">
        <v>154</v>
      </c>
      <c r="C1541">
        <v>119907</v>
      </c>
      <c r="D1541">
        <v>119906</v>
      </c>
      <c r="E1541">
        <v>0</v>
      </c>
      <c r="F1541">
        <v>197</v>
      </c>
      <c r="G1541" s="14" t="s">
        <v>168</v>
      </c>
      <c r="H1541" s="14" t="s">
        <v>474</v>
      </c>
      <c r="I1541" s="14" t="s">
        <v>245</v>
      </c>
    </row>
    <row r="1542" spans="1:9">
      <c r="A1542" s="14" t="s">
        <v>141</v>
      </c>
      <c r="B1542" s="14" t="s">
        <v>150</v>
      </c>
      <c r="C1542">
        <v>121546</v>
      </c>
      <c r="D1542">
        <v>121546</v>
      </c>
      <c r="E1542">
        <v>1</v>
      </c>
      <c r="F1542">
        <v>243</v>
      </c>
      <c r="G1542" s="14" t="s">
        <v>158</v>
      </c>
      <c r="H1542" s="14" t="s">
        <v>530</v>
      </c>
      <c r="I1542" s="14" t="s">
        <v>283</v>
      </c>
    </row>
    <row r="1543" spans="1:9">
      <c r="A1543" s="14" t="s">
        <v>141</v>
      </c>
      <c r="C1543">
        <v>121547</v>
      </c>
      <c r="D1543">
        <v>121547</v>
      </c>
      <c r="E1543">
        <v>1</v>
      </c>
      <c r="F1543">
        <v>245</v>
      </c>
      <c r="G1543" s="14" t="s">
        <v>166</v>
      </c>
      <c r="H1543" s="14" t="s">
        <v>405</v>
      </c>
      <c r="I1543" s="14" t="s">
        <v>234</v>
      </c>
    </row>
    <row r="1544" spans="1:9">
      <c r="A1544" s="14" t="s">
        <v>141</v>
      </c>
      <c r="B1544" s="14" t="s">
        <v>150</v>
      </c>
      <c r="C1544">
        <v>121547</v>
      </c>
      <c r="D1544">
        <v>121546</v>
      </c>
      <c r="E1544">
        <v>0</v>
      </c>
      <c r="F1544">
        <v>238</v>
      </c>
      <c r="G1544" s="14" t="s">
        <v>168</v>
      </c>
      <c r="H1544" s="14" t="s">
        <v>461</v>
      </c>
      <c r="I1544" s="14" t="s">
        <v>250</v>
      </c>
    </row>
    <row r="1545" spans="1:9">
      <c r="A1545" s="14" t="s">
        <v>141</v>
      </c>
      <c r="B1545" s="14" t="s">
        <v>164</v>
      </c>
      <c r="C1545">
        <v>121756</v>
      </c>
      <c r="D1545">
        <v>121756</v>
      </c>
      <c r="E1545">
        <v>1</v>
      </c>
      <c r="F1545">
        <v>222</v>
      </c>
      <c r="G1545" s="14" t="s">
        <v>151</v>
      </c>
      <c r="H1545" s="14" t="s">
        <v>527</v>
      </c>
      <c r="I1545" s="14" t="s">
        <v>283</v>
      </c>
    </row>
    <row r="1546" spans="1:9">
      <c r="A1546" s="14" t="s">
        <v>141</v>
      </c>
      <c r="B1546" s="14" t="s">
        <v>150</v>
      </c>
      <c r="C1546">
        <v>123151</v>
      </c>
      <c r="D1546">
        <v>123150</v>
      </c>
      <c r="E1546">
        <v>0</v>
      </c>
      <c r="F1546">
        <v>239</v>
      </c>
      <c r="G1546" s="14" t="s">
        <v>168</v>
      </c>
      <c r="H1546" s="14" t="s">
        <v>515</v>
      </c>
      <c r="I1546" s="14" t="s">
        <v>338</v>
      </c>
    </row>
    <row r="1547" spans="1:9">
      <c r="A1547" s="14" t="s">
        <v>141</v>
      </c>
      <c r="B1547" s="14" t="s">
        <v>150</v>
      </c>
      <c r="C1547">
        <v>123161</v>
      </c>
      <c r="D1547">
        <v>123161</v>
      </c>
      <c r="E1547">
        <v>1</v>
      </c>
      <c r="F1547">
        <v>241</v>
      </c>
      <c r="G1547" s="14" t="s">
        <v>151</v>
      </c>
      <c r="H1547" s="14" t="s">
        <v>530</v>
      </c>
      <c r="I1547" s="14" t="s">
        <v>283</v>
      </c>
    </row>
    <row r="1548" spans="1:9">
      <c r="A1548" s="14" t="s">
        <v>134</v>
      </c>
      <c r="B1548" s="14" t="s">
        <v>154</v>
      </c>
      <c r="C1548">
        <v>302</v>
      </c>
      <c r="D1548">
        <v>302</v>
      </c>
      <c r="E1548">
        <v>1</v>
      </c>
      <c r="F1548">
        <v>160</v>
      </c>
      <c r="G1548" s="14" t="s">
        <v>151</v>
      </c>
      <c r="H1548" s="14" t="s">
        <v>490</v>
      </c>
      <c r="I1548" s="14" t="s">
        <v>284</v>
      </c>
    </row>
    <row r="1549" spans="1:9">
      <c r="A1549" s="14" t="s">
        <v>134</v>
      </c>
      <c r="B1549" s="14" t="s">
        <v>154</v>
      </c>
      <c r="C1549">
        <v>1963</v>
      </c>
      <c r="D1549">
        <v>1963</v>
      </c>
      <c r="E1549">
        <v>1</v>
      </c>
      <c r="F1549">
        <v>142</v>
      </c>
      <c r="G1549" s="14" t="s">
        <v>151</v>
      </c>
      <c r="H1549" s="14" t="s">
        <v>326</v>
      </c>
      <c r="I1549" s="14" t="s">
        <v>280</v>
      </c>
    </row>
    <row r="1550" spans="1:9">
      <c r="A1550" s="14" t="s">
        <v>134</v>
      </c>
      <c r="B1550" s="14" t="s">
        <v>154</v>
      </c>
      <c r="C1550">
        <v>1964</v>
      </c>
      <c r="D1550">
        <v>1964</v>
      </c>
      <c r="E1550">
        <v>1</v>
      </c>
      <c r="F1550">
        <v>141</v>
      </c>
      <c r="G1550" s="14" t="s">
        <v>151</v>
      </c>
      <c r="H1550" s="14" t="s">
        <v>356</v>
      </c>
      <c r="I1550" s="14" t="s">
        <v>240</v>
      </c>
    </row>
    <row r="1551" spans="1:9">
      <c r="A1551" s="14" t="s">
        <v>134</v>
      </c>
      <c r="B1551" s="14" t="s">
        <v>152</v>
      </c>
      <c r="C1551" s="16">
        <v>2299</v>
      </c>
      <c r="D1551">
        <v>2300</v>
      </c>
      <c r="E1551">
        <v>2</v>
      </c>
      <c r="F1551" t="s">
        <v>175</v>
      </c>
      <c r="G1551" s="14" t="s">
        <v>171</v>
      </c>
      <c r="H1551" s="14" t="s">
        <v>176</v>
      </c>
      <c r="I1551" s="14" t="s">
        <v>231</v>
      </c>
    </row>
    <row r="1552" spans="1:9">
      <c r="A1552" s="14" t="s">
        <v>134</v>
      </c>
      <c r="B1552" s="14" t="s">
        <v>154</v>
      </c>
      <c r="C1552" s="16">
        <v>2299</v>
      </c>
      <c r="D1552">
        <v>2299</v>
      </c>
      <c r="E1552">
        <v>1</v>
      </c>
      <c r="F1552">
        <v>125</v>
      </c>
      <c r="G1552" s="14" t="s">
        <v>151</v>
      </c>
      <c r="H1552" s="14" t="s">
        <v>470</v>
      </c>
      <c r="I1552" s="14" t="s">
        <v>284</v>
      </c>
    </row>
    <row r="1553" spans="1:9">
      <c r="A1553" s="14" t="s">
        <v>134</v>
      </c>
      <c r="B1553" s="14" t="s">
        <v>164</v>
      </c>
      <c r="C1553">
        <v>2652</v>
      </c>
      <c r="D1553">
        <v>2652</v>
      </c>
      <c r="E1553">
        <v>1</v>
      </c>
      <c r="F1553">
        <v>162</v>
      </c>
      <c r="G1553" s="14" t="s">
        <v>151</v>
      </c>
      <c r="H1553" s="14" t="s">
        <v>523</v>
      </c>
      <c r="I1553" s="14" t="s">
        <v>375</v>
      </c>
    </row>
    <row r="1554" spans="1:9">
      <c r="A1554" s="14" t="s">
        <v>134</v>
      </c>
      <c r="B1554" s="14" t="s">
        <v>150</v>
      </c>
      <c r="C1554">
        <v>4752</v>
      </c>
      <c r="D1554">
        <v>4752</v>
      </c>
      <c r="E1554">
        <v>1</v>
      </c>
      <c r="F1554">
        <v>123</v>
      </c>
      <c r="G1554" s="14" t="s">
        <v>151</v>
      </c>
      <c r="H1554" s="14" t="s">
        <v>288</v>
      </c>
      <c r="I1554" s="14" t="s">
        <v>289</v>
      </c>
    </row>
    <row r="1555" spans="1:9">
      <c r="A1555" s="14" t="s">
        <v>134</v>
      </c>
      <c r="B1555" s="14" t="s">
        <v>150</v>
      </c>
      <c r="C1555">
        <v>4757</v>
      </c>
      <c r="D1555">
        <v>4757</v>
      </c>
      <c r="E1555">
        <v>1</v>
      </c>
      <c r="F1555">
        <v>126</v>
      </c>
      <c r="G1555" s="14" t="s">
        <v>158</v>
      </c>
      <c r="H1555" s="14" t="s">
        <v>285</v>
      </c>
      <c r="I1555" s="14" t="s">
        <v>286</v>
      </c>
    </row>
    <row r="1556" spans="1:9">
      <c r="A1556" s="14" t="s">
        <v>134</v>
      </c>
      <c r="B1556" s="14" t="s">
        <v>150</v>
      </c>
      <c r="C1556">
        <v>4759</v>
      </c>
      <c r="D1556">
        <v>4758</v>
      </c>
      <c r="E1556">
        <v>0</v>
      </c>
      <c r="F1556">
        <v>124</v>
      </c>
      <c r="G1556" s="14" t="s">
        <v>168</v>
      </c>
      <c r="H1556" s="14" t="s">
        <v>411</v>
      </c>
      <c r="I1556" s="14" t="s">
        <v>237</v>
      </c>
    </row>
    <row r="1557" spans="1:9">
      <c r="A1557" s="14" t="s">
        <v>134</v>
      </c>
      <c r="B1557" s="14" t="s">
        <v>150</v>
      </c>
      <c r="C1557">
        <v>7801</v>
      </c>
      <c r="D1557">
        <v>7801</v>
      </c>
      <c r="E1557">
        <v>1</v>
      </c>
      <c r="F1557">
        <v>165</v>
      </c>
      <c r="G1557" s="14" t="s">
        <v>158</v>
      </c>
      <c r="H1557" s="14" t="s">
        <v>482</v>
      </c>
      <c r="I1557" s="14" t="s">
        <v>338</v>
      </c>
    </row>
    <row r="1558" spans="1:9">
      <c r="A1558" s="14" t="s">
        <v>134</v>
      </c>
      <c r="B1558" s="14" t="s">
        <v>150</v>
      </c>
      <c r="C1558">
        <v>7816</v>
      </c>
      <c r="D1558">
        <v>7816</v>
      </c>
      <c r="E1558">
        <v>1</v>
      </c>
      <c r="F1558">
        <v>167</v>
      </c>
      <c r="G1558" s="14" t="s">
        <v>158</v>
      </c>
      <c r="H1558" s="14" t="s">
        <v>482</v>
      </c>
      <c r="I1558" s="14" t="s">
        <v>338</v>
      </c>
    </row>
    <row r="1559" spans="1:9">
      <c r="A1559" s="14" t="s">
        <v>134</v>
      </c>
      <c r="B1559" s="14" t="s">
        <v>150</v>
      </c>
      <c r="C1559">
        <v>8427</v>
      </c>
      <c r="D1559">
        <v>8427</v>
      </c>
      <c r="E1559">
        <v>1</v>
      </c>
      <c r="F1559">
        <v>166</v>
      </c>
      <c r="G1559" s="14" t="s">
        <v>158</v>
      </c>
      <c r="H1559" s="14" t="s">
        <v>382</v>
      </c>
      <c r="I1559" s="14" t="s">
        <v>240</v>
      </c>
    </row>
    <row r="1560" spans="1:9">
      <c r="A1560" s="14" t="s">
        <v>134</v>
      </c>
      <c r="B1560" s="14" t="s">
        <v>154</v>
      </c>
      <c r="C1560">
        <v>12929</v>
      </c>
      <c r="D1560">
        <v>12928</v>
      </c>
      <c r="E1560">
        <v>0</v>
      </c>
      <c r="F1560">
        <v>112</v>
      </c>
      <c r="G1560" s="14" t="s">
        <v>168</v>
      </c>
      <c r="H1560" s="14" t="s">
        <v>462</v>
      </c>
      <c r="I1560" s="14" t="s">
        <v>284</v>
      </c>
    </row>
    <row r="1561" spans="1:9">
      <c r="A1561" s="14" t="s">
        <v>134</v>
      </c>
      <c r="B1561" s="14" t="s">
        <v>154</v>
      </c>
      <c r="C1561">
        <v>12943</v>
      </c>
      <c r="D1561">
        <v>12943</v>
      </c>
      <c r="E1561">
        <v>1</v>
      </c>
      <c r="F1561">
        <v>109</v>
      </c>
      <c r="G1561" s="14" t="s">
        <v>151</v>
      </c>
      <c r="H1561" s="14" t="s">
        <v>314</v>
      </c>
      <c r="I1561" s="14" t="s">
        <v>240</v>
      </c>
    </row>
    <row r="1562" spans="1:9">
      <c r="A1562" s="14" t="s">
        <v>134</v>
      </c>
      <c r="B1562" s="14" t="s">
        <v>154</v>
      </c>
      <c r="C1562">
        <v>12944</v>
      </c>
      <c r="D1562">
        <v>12944</v>
      </c>
      <c r="E1562">
        <v>1</v>
      </c>
      <c r="F1562">
        <v>108</v>
      </c>
      <c r="G1562" s="14" t="s">
        <v>151</v>
      </c>
      <c r="H1562" s="14" t="s">
        <v>332</v>
      </c>
      <c r="I1562" s="14" t="s">
        <v>239</v>
      </c>
    </row>
    <row r="1563" spans="1:9">
      <c r="A1563" s="14" t="s">
        <v>134</v>
      </c>
      <c r="B1563" s="14" t="s">
        <v>154</v>
      </c>
      <c r="C1563">
        <v>12945</v>
      </c>
      <c r="D1563">
        <v>12945</v>
      </c>
      <c r="E1563">
        <v>1</v>
      </c>
      <c r="F1563">
        <v>109</v>
      </c>
      <c r="G1563" s="14" t="s">
        <v>151</v>
      </c>
      <c r="H1563" s="14" t="s">
        <v>314</v>
      </c>
      <c r="I1563" s="14" t="s">
        <v>240</v>
      </c>
    </row>
    <row r="1564" spans="1:9">
      <c r="A1564" s="14" t="s">
        <v>134</v>
      </c>
      <c r="B1564" s="14" t="s">
        <v>154</v>
      </c>
      <c r="C1564">
        <v>12946</v>
      </c>
      <c r="D1564">
        <v>12946</v>
      </c>
      <c r="E1564">
        <v>1</v>
      </c>
      <c r="F1564">
        <v>108</v>
      </c>
      <c r="G1564" s="14" t="s">
        <v>151</v>
      </c>
      <c r="H1564" s="14" t="s">
        <v>332</v>
      </c>
      <c r="I1564" s="14" t="s">
        <v>239</v>
      </c>
    </row>
    <row r="1565" spans="1:9">
      <c r="A1565" s="14" t="s">
        <v>134</v>
      </c>
      <c r="B1565" s="14" t="s">
        <v>163</v>
      </c>
      <c r="C1565">
        <v>15154</v>
      </c>
      <c r="D1565">
        <v>15154</v>
      </c>
      <c r="E1565">
        <v>1</v>
      </c>
      <c r="F1565">
        <v>162</v>
      </c>
      <c r="G1565" s="14" t="s">
        <v>151</v>
      </c>
      <c r="H1565" s="14" t="s">
        <v>491</v>
      </c>
      <c r="I1565" s="14" t="s">
        <v>284</v>
      </c>
    </row>
    <row r="1566" spans="1:9">
      <c r="A1566" s="14" t="s">
        <v>134</v>
      </c>
      <c r="B1566" s="14" t="s">
        <v>150</v>
      </c>
      <c r="C1566">
        <v>15223</v>
      </c>
      <c r="D1566">
        <v>15223</v>
      </c>
      <c r="E1566">
        <v>1</v>
      </c>
      <c r="F1566">
        <v>153</v>
      </c>
      <c r="G1566" s="14" t="s">
        <v>158</v>
      </c>
      <c r="H1566" s="14" t="s">
        <v>500</v>
      </c>
      <c r="I1566" s="14" t="s">
        <v>283</v>
      </c>
    </row>
    <row r="1567" spans="1:9">
      <c r="A1567" s="14" t="s">
        <v>134</v>
      </c>
      <c r="B1567" s="14" t="s">
        <v>163</v>
      </c>
      <c r="C1567">
        <v>17710</v>
      </c>
      <c r="D1567">
        <v>17710</v>
      </c>
      <c r="E1567">
        <v>1</v>
      </c>
      <c r="F1567">
        <v>154</v>
      </c>
      <c r="G1567" s="14" t="s">
        <v>158</v>
      </c>
      <c r="H1567" s="14" t="s">
        <v>522</v>
      </c>
      <c r="I1567" s="14" t="s">
        <v>375</v>
      </c>
    </row>
    <row r="1568" spans="1:9">
      <c r="A1568" s="14" t="s">
        <v>134</v>
      </c>
      <c r="B1568" s="14" t="s">
        <v>150</v>
      </c>
      <c r="C1568">
        <v>22356</v>
      </c>
      <c r="D1568">
        <v>22356</v>
      </c>
      <c r="E1568">
        <v>1</v>
      </c>
      <c r="F1568">
        <v>173</v>
      </c>
      <c r="G1568" s="14" t="s">
        <v>151</v>
      </c>
      <c r="H1568" s="14" t="s">
        <v>474</v>
      </c>
      <c r="I1568" s="14" t="s">
        <v>243</v>
      </c>
    </row>
    <row r="1569" spans="1:9">
      <c r="A1569" s="14" t="s">
        <v>134</v>
      </c>
      <c r="B1569" s="14" t="s">
        <v>150</v>
      </c>
      <c r="C1569">
        <v>23154</v>
      </c>
      <c r="D1569">
        <v>23154</v>
      </c>
      <c r="E1569">
        <v>1</v>
      </c>
      <c r="F1569">
        <v>123</v>
      </c>
      <c r="G1569" s="14" t="s">
        <v>151</v>
      </c>
      <c r="H1569" s="14" t="s">
        <v>386</v>
      </c>
      <c r="I1569" s="14" t="s">
        <v>250</v>
      </c>
    </row>
    <row r="1570" spans="1:9">
      <c r="A1570" s="14" t="s">
        <v>134</v>
      </c>
      <c r="B1570" s="14" t="s">
        <v>154</v>
      </c>
      <c r="C1570">
        <v>25243</v>
      </c>
      <c r="D1570">
        <v>25243</v>
      </c>
      <c r="E1570">
        <v>1</v>
      </c>
      <c r="F1570">
        <v>104</v>
      </c>
      <c r="G1570" s="14" t="s">
        <v>151</v>
      </c>
      <c r="H1570" s="14" t="s">
        <v>328</v>
      </c>
      <c r="I1570" s="14" t="s">
        <v>239</v>
      </c>
    </row>
    <row r="1571" spans="1:9">
      <c r="A1571" s="14" t="s">
        <v>134</v>
      </c>
      <c r="B1571" s="14" t="s">
        <v>154</v>
      </c>
      <c r="C1571">
        <v>25244</v>
      </c>
      <c r="D1571">
        <v>25244</v>
      </c>
      <c r="E1571">
        <v>1</v>
      </c>
      <c r="F1571">
        <v>103</v>
      </c>
      <c r="G1571" s="14" t="s">
        <v>151</v>
      </c>
      <c r="H1571" s="14" t="s">
        <v>287</v>
      </c>
      <c r="I1571" s="14" t="s">
        <v>236</v>
      </c>
    </row>
    <row r="1572" spans="1:9">
      <c r="A1572" s="14" t="s">
        <v>134</v>
      </c>
      <c r="B1572" s="14" t="s">
        <v>150</v>
      </c>
      <c r="C1572">
        <v>25271</v>
      </c>
      <c r="D1572">
        <v>25271</v>
      </c>
      <c r="E1572">
        <v>1</v>
      </c>
      <c r="F1572">
        <v>108</v>
      </c>
      <c r="G1572" s="14" t="s">
        <v>151</v>
      </c>
      <c r="H1572" s="14" t="s">
        <v>324</v>
      </c>
      <c r="I1572" s="14" t="s">
        <v>244</v>
      </c>
    </row>
    <row r="1573" spans="1:9">
      <c r="A1573" s="14" t="s">
        <v>134</v>
      </c>
      <c r="B1573" s="14" t="s">
        <v>154</v>
      </c>
      <c r="C1573">
        <v>25609</v>
      </c>
      <c r="D1573">
        <v>25609</v>
      </c>
      <c r="E1573">
        <v>1</v>
      </c>
      <c r="F1573">
        <v>154</v>
      </c>
      <c r="G1573" s="14" t="s">
        <v>158</v>
      </c>
      <c r="H1573" s="14" t="s">
        <v>435</v>
      </c>
      <c r="I1573" s="14" t="s">
        <v>237</v>
      </c>
    </row>
    <row r="1574" spans="1:9">
      <c r="A1574" s="14" t="s">
        <v>134</v>
      </c>
      <c r="B1574" s="14" t="s">
        <v>163</v>
      </c>
      <c r="C1574">
        <v>25683</v>
      </c>
      <c r="D1574">
        <v>25683</v>
      </c>
      <c r="E1574">
        <v>1</v>
      </c>
      <c r="F1574">
        <v>160</v>
      </c>
      <c r="G1574" s="14" t="s">
        <v>158</v>
      </c>
      <c r="H1574" s="14" t="s">
        <v>386</v>
      </c>
      <c r="I1574" s="14" t="s">
        <v>244</v>
      </c>
    </row>
    <row r="1575" spans="1:9">
      <c r="A1575" s="14" t="s">
        <v>134</v>
      </c>
      <c r="B1575" s="14" t="s">
        <v>154</v>
      </c>
      <c r="C1575">
        <v>25797</v>
      </c>
      <c r="D1575">
        <v>25797</v>
      </c>
      <c r="E1575">
        <v>1</v>
      </c>
      <c r="F1575">
        <v>211</v>
      </c>
      <c r="G1575" s="14" t="s">
        <v>151</v>
      </c>
      <c r="H1575" s="14" t="s">
        <v>410</v>
      </c>
      <c r="I1575" s="14" t="s">
        <v>242</v>
      </c>
    </row>
    <row r="1576" spans="1:9">
      <c r="A1576" s="14" t="s">
        <v>134</v>
      </c>
      <c r="B1576" s="14" t="s">
        <v>163</v>
      </c>
      <c r="C1576">
        <v>25847</v>
      </c>
      <c r="D1576">
        <v>25847</v>
      </c>
      <c r="E1576">
        <v>1</v>
      </c>
      <c r="F1576">
        <v>162</v>
      </c>
      <c r="G1576" s="14" t="s">
        <v>151</v>
      </c>
      <c r="H1576" s="14" t="s">
        <v>328</v>
      </c>
      <c r="I1576" s="14" t="s">
        <v>289</v>
      </c>
    </row>
    <row r="1577" spans="1:9">
      <c r="A1577" s="14" t="s">
        <v>134</v>
      </c>
      <c r="B1577" s="14" t="s">
        <v>164</v>
      </c>
      <c r="C1577">
        <v>26137</v>
      </c>
      <c r="D1577">
        <v>26137</v>
      </c>
      <c r="E1577">
        <v>1</v>
      </c>
      <c r="F1577">
        <v>133</v>
      </c>
      <c r="G1577" s="14" t="s">
        <v>151</v>
      </c>
      <c r="H1577" s="14" t="s">
        <v>490</v>
      </c>
      <c r="I1577" s="14" t="s">
        <v>283</v>
      </c>
    </row>
    <row r="1578" spans="1:9">
      <c r="A1578" s="14" t="s">
        <v>134</v>
      </c>
      <c r="B1578" s="14" t="s">
        <v>164</v>
      </c>
      <c r="C1578">
        <v>26159</v>
      </c>
      <c r="D1578">
        <v>26159</v>
      </c>
      <c r="E1578">
        <v>1</v>
      </c>
      <c r="F1578">
        <v>136</v>
      </c>
      <c r="G1578" s="14" t="s">
        <v>151</v>
      </c>
      <c r="H1578" s="14" t="s">
        <v>515</v>
      </c>
      <c r="I1578" s="14" t="s">
        <v>375</v>
      </c>
    </row>
    <row r="1579" spans="1:9">
      <c r="A1579" s="14" t="s">
        <v>134</v>
      </c>
      <c r="B1579" s="14" t="s">
        <v>154</v>
      </c>
      <c r="C1579">
        <v>26356</v>
      </c>
      <c r="D1579">
        <v>26355</v>
      </c>
      <c r="E1579">
        <v>0</v>
      </c>
      <c r="F1579">
        <v>108</v>
      </c>
      <c r="G1579" s="14" t="s">
        <v>168</v>
      </c>
      <c r="H1579" s="14" t="s">
        <v>474</v>
      </c>
      <c r="I1579" s="14" t="s">
        <v>283</v>
      </c>
    </row>
    <row r="1580" spans="1:9">
      <c r="A1580" s="14" t="s">
        <v>134</v>
      </c>
      <c r="B1580" s="14" t="s">
        <v>154</v>
      </c>
      <c r="C1580">
        <v>26366</v>
      </c>
      <c r="D1580">
        <v>26366</v>
      </c>
      <c r="E1580">
        <v>1</v>
      </c>
      <c r="F1580">
        <v>109</v>
      </c>
      <c r="G1580" s="14" t="s">
        <v>151</v>
      </c>
      <c r="H1580" s="14" t="s">
        <v>408</v>
      </c>
      <c r="I1580" s="14" t="s">
        <v>230</v>
      </c>
    </row>
    <row r="1581" spans="1:9">
      <c r="A1581" s="14" t="s">
        <v>134</v>
      </c>
      <c r="C1581">
        <v>28100</v>
      </c>
      <c r="D1581">
        <v>28100</v>
      </c>
      <c r="E1581">
        <v>1</v>
      </c>
      <c r="F1581">
        <v>128</v>
      </c>
      <c r="G1581" s="14" t="s">
        <v>166</v>
      </c>
      <c r="H1581" s="14" t="s">
        <v>508</v>
      </c>
      <c r="I1581" s="14" t="s">
        <v>375</v>
      </c>
    </row>
    <row r="1582" spans="1:9">
      <c r="A1582" s="14" t="s">
        <v>134</v>
      </c>
      <c r="B1582" s="14" t="s">
        <v>164</v>
      </c>
      <c r="C1582">
        <v>28202</v>
      </c>
      <c r="D1582">
        <v>28202</v>
      </c>
      <c r="E1582">
        <v>1</v>
      </c>
      <c r="F1582">
        <v>109</v>
      </c>
      <c r="G1582" s="14" t="s">
        <v>158</v>
      </c>
      <c r="H1582" s="14" t="s">
        <v>491</v>
      </c>
      <c r="I1582" s="14" t="s">
        <v>375</v>
      </c>
    </row>
    <row r="1583" spans="1:9">
      <c r="A1583" s="14" t="s">
        <v>134</v>
      </c>
      <c r="B1583" s="14" t="s">
        <v>163</v>
      </c>
      <c r="C1583">
        <v>28637</v>
      </c>
      <c r="D1583">
        <v>28637</v>
      </c>
      <c r="E1583">
        <v>1</v>
      </c>
      <c r="F1583">
        <v>155</v>
      </c>
      <c r="G1583" s="14" t="s">
        <v>158</v>
      </c>
      <c r="H1583" s="14" t="s">
        <v>522</v>
      </c>
      <c r="I1583" s="14" t="s">
        <v>375</v>
      </c>
    </row>
    <row r="1584" spans="1:9">
      <c r="A1584" s="14" t="s">
        <v>134</v>
      </c>
      <c r="B1584" s="14" t="s">
        <v>154</v>
      </c>
      <c r="C1584">
        <v>28706</v>
      </c>
      <c r="D1584">
        <v>28706</v>
      </c>
      <c r="E1584">
        <v>1</v>
      </c>
      <c r="F1584">
        <v>154</v>
      </c>
      <c r="G1584" s="14" t="s">
        <v>158</v>
      </c>
      <c r="H1584" s="14" t="s">
        <v>486</v>
      </c>
      <c r="I1584" s="14" t="s">
        <v>284</v>
      </c>
    </row>
    <row r="1585" spans="1:9">
      <c r="A1585" s="14" t="s">
        <v>134</v>
      </c>
      <c r="B1585" s="14" t="s">
        <v>154</v>
      </c>
      <c r="C1585">
        <v>31196</v>
      </c>
      <c r="D1585">
        <v>31196</v>
      </c>
      <c r="E1585">
        <v>1</v>
      </c>
      <c r="F1585">
        <v>108</v>
      </c>
      <c r="G1585" s="14" t="s">
        <v>151</v>
      </c>
      <c r="H1585" s="14" t="s">
        <v>354</v>
      </c>
      <c r="I1585" s="14" t="s">
        <v>249</v>
      </c>
    </row>
    <row r="1586" spans="1:9">
      <c r="A1586" s="14" t="s">
        <v>134</v>
      </c>
      <c r="B1586" s="14" t="s">
        <v>154</v>
      </c>
      <c r="C1586">
        <v>33064</v>
      </c>
      <c r="D1586">
        <v>33064</v>
      </c>
      <c r="E1586">
        <v>1</v>
      </c>
      <c r="F1586">
        <v>159</v>
      </c>
      <c r="G1586" s="14" t="s">
        <v>158</v>
      </c>
      <c r="H1586" s="14" t="s">
        <v>490</v>
      </c>
      <c r="I1586" s="14" t="s">
        <v>284</v>
      </c>
    </row>
    <row r="1587" spans="1:9">
      <c r="A1587" s="14" t="s">
        <v>134</v>
      </c>
      <c r="B1587" s="14" t="s">
        <v>163</v>
      </c>
      <c r="C1587">
        <v>35336</v>
      </c>
      <c r="D1587">
        <v>35336</v>
      </c>
      <c r="E1587">
        <v>1</v>
      </c>
      <c r="F1587">
        <v>128</v>
      </c>
      <c r="G1587" s="14" t="s">
        <v>151</v>
      </c>
      <c r="H1587" s="14" t="s">
        <v>471</v>
      </c>
      <c r="I1587" s="14" t="s">
        <v>284</v>
      </c>
    </row>
    <row r="1588" spans="1:9">
      <c r="A1588" s="14" t="s">
        <v>134</v>
      </c>
      <c r="B1588" s="14" t="s">
        <v>164</v>
      </c>
      <c r="C1588">
        <v>35362</v>
      </c>
      <c r="D1588">
        <v>35362</v>
      </c>
      <c r="E1588">
        <v>1</v>
      </c>
      <c r="F1588">
        <v>124</v>
      </c>
      <c r="G1588" s="14" t="s">
        <v>151</v>
      </c>
      <c r="H1588" s="14" t="s">
        <v>442</v>
      </c>
      <c r="I1588" s="14" t="s">
        <v>243</v>
      </c>
    </row>
    <row r="1589" spans="1:9">
      <c r="A1589" s="14" t="s">
        <v>134</v>
      </c>
      <c r="B1589" s="14" t="s">
        <v>150</v>
      </c>
      <c r="C1589">
        <v>35389</v>
      </c>
      <c r="D1589">
        <v>35389</v>
      </c>
      <c r="E1589">
        <v>1</v>
      </c>
      <c r="F1589">
        <v>131</v>
      </c>
      <c r="G1589" s="14" t="s">
        <v>158</v>
      </c>
      <c r="H1589" s="14" t="s">
        <v>448</v>
      </c>
      <c r="I1589" s="14" t="s">
        <v>243</v>
      </c>
    </row>
    <row r="1590" spans="1:9">
      <c r="A1590" s="14" t="s">
        <v>134</v>
      </c>
      <c r="B1590" s="14" t="s">
        <v>154</v>
      </c>
      <c r="C1590">
        <v>35885</v>
      </c>
      <c r="D1590">
        <v>35885</v>
      </c>
      <c r="E1590">
        <v>1</v>
      </c>
      <c r="F1590">
        <v>120</v>
      </c>
      <c r="G1590" s="14" t="s">
        <v>151</v>
      </c>
      <c r="H1590" s="14" t="s">
        <v>456</v>
      </c>
      <c r="I1590" s="14" t="s">
        <v>338</v>
      </c>
    </row>
    <row r="1591" spans="1:9">
      <c r="A1591" s="14" t="s">
        <v>134</v>
      </c>
      <c r="B1591" s="14" t="s">
        <v>150</v>
      </c>
      <c r="C1591">
        <v>36559</v>
      </c>
      <c r="D1591">
        <v>36559</v>
      </c>
      <c r="E1591">
        <v>1</v>
      </c>
      <c r="F1591">
        <v>145</v>
      </c>
      <c r="G1591" s="14" t="s">
        <v>151</v>
      </c>
      <c r="H1591" s="14" t="s">
        <v>437</v>
      </c>
      <c r="I1591" s="14" t="s">
        <v>230</v>
      </c>
    </row>
    <row r="1592" spans="1:9">
      <c r="A1592" s="14" t="s">
        <v>134</v>
      </c>
      <c r="B1592" s="14" t="s">
        <v>163</v>
      </c>
      <c r="C1592">
        <v>38687</v>
      </c>
      <c r="D1592">
        <v>38687</v>
      </c>
      <c r="E1592">
        <v>1</v>
      </c>
      <c r="F1592">
        <v>160</v>
      </c>
      <c r="G1592" s="14" t="s">
        <v>158</v>
      </c>
      <c r="H1592" s="14" t="s">
        <v>523</v>
      </c>
      <c r="I1592" s="14" t="s">
        <v>375</v>
      </c>
    </row>
    <row r="1593" spans="1:9">
      <c r="A1593" s="14" t="s">
        <v>134</v>
      </c>
      <c r="B1593" s="14" t="s">
        <v>154</v>
      </c>
      <c r="C1593">
        <v>41907</v>
      </c>
      <c r="D1593">
        <v>41907</v>
      </c>
      <c r="E1593">
        <v>1</v>
      </c>
      <c r="F1593">
        <v>134</v>
      </c>
      <c r="G1593" s="14" t="s">
        <v>151</v>
      </c>
      <c r="H1593" s="14" t="s">
        <v>410</v>
      </c>
      <c r="I1593" s="14" t="s">
        <v>231</v>
      </c>
    </row>
    <row r="1594" spans="1:9">
      <c r="A1594" s="14" t="s">
        <v>134</v>
      </c>
      <c r="B1594" s="14" t="s">
        <v>154</v>
      </c>
      <c r="C1594">
        <v>41909</v>
      </c>
      <c r="D1594">
        <v>41909</v>
      </c>
      <c r="E1594">
        <v>1</v>
      </c>
      <c r="F1594">
        <v>129</v>
      </c>
      <c r="G1594" s="14" t="s">
        <v>151</v>
      </c>
      <c r="H1594" s="14" t="s">
        <v>406</v>
      </c>
      <c r="I1594" s="14" t="s">
        <v>231</v>
      </c>
    </row>
    <row r="1595" spans="1:9">
      <c r="A1595" s="14" t="s">
        <v>134</v>
      </c>
      <c r="B1595" s="14" t="s">
        <v>150</v>
      </c>
      <c r="C1595">
        <v>45293</v>
      </c>
      <c r="D1595">
        <v>45293</v>
      </c>
      <c r="E1595">
        <v>1</v>
      </c>
      <c r="F1595">
        <v>174</v>
      </c>
      <c r="G1595" s="14" t="s">
        <v>151</v>
      </c>
      <c r="H1595" s="14" t="s">
        <v>527</v>
      </c>
      <c r="I1595" s="14" t="s">
        <v>375</v>
      </c>
    </row>
    <row r="1596" spans="1:9">
      <c r="A1596" s="14" t="s">
        <v>134</v>
      </c>
      <c r="B1596" s="14" t="s">
        <v>164</v>
      </c>
      <c r="C1596">
        <v>45351</v>
      </c>
      <c r="D1596">
        <v>45351</v>
      </c>
      <c r="E1596">
        <v>1</v>
      </c>
      <c r="F1596">
        <v>156</v>
      </c>
      <c r="G1596" s="14" t="s">
        <v>158</v>
      </c>
      <c r="H1596" s="14" t="s">
        <v>490</v>
      </c>
      <c r="I1596" s="14" t="s">
        <v>284</v>
      </c>
    </row>
    <row r="1597" spans="1:9">
      <c r="A1597" s="14" t="s">
        <v>134</v>
      </c>
      <c r="B1597" s="14" t="s">
        <v>150</v>
      </c>
      <c r="C1597">
        <v>46691</v>
      </c>
      <c r="D1597">
        <v>46691</v>
      </c>
      <c r="E1597">
        <v>1</v>
      </c>
      <c r="F1597">
        <v>133</v>
      </c>
      <c r="G1597" s="14" t="s">
        <v>151</v>
      </c>
      <c r="H1597" s="14" t="s">
        <v>314</v>
      </c>
      <c r="I1597" s="14" t="s">
        <v>280</v>
      </c>
    </row>
    <row r="1598" spans="1:9">
      <c r="A1598" s="14" t="s">
        <v>134</v>
      </c>
      <c r="B1598" s="14" t="s">
        <v>150</v>
      </c>
      <c r="C1598">
        <v>46693</v>
      </c>
      <c r="D1598">
        <v>46693</v>
      </c>
      <c r="E1598">
        <v>1</v>
      </c>
      <c r="F1598">
        <v>135</v>
      </c>
      <c r="G1598" s="14" t="s">
        <v>151</v>
      </c>
      <c r="H1598" s="14" t="s">
        <v>307</v>
      </c>
      <c r="I1598" s="14" t="s">
        <v>238</v>
      </c>
    </row>
    <row r="1599" spans="1:9">
      <c r="A1599" s="14" t="s">
        <v>134</v>
      </c>
      <c r="B1599" s="14" t="s">
        <v>150</v>
      </c>
      <c r="C1599">
        <v>47183</v>
      </c>
      <c r="D1599">
        <v>47183</v>
      </c>
      <c r="E1599">
        <v>1</v>
      </c>
      <c r="F1599">
        <v>139</v>
      </c>
      <c r="G1599" s="14" t="s">
        <v>151</v>
      </c>
      <c r="H1599" s="14" t="s">
        <v>442</v>
      </c>
      <c r="I1599" s="14" t="s">
        <v>245</v>
      </c>
    </row>
    <row r="1600" spans="1:9">
      <c r="A1600" s="14" t="s">
        <v>134</v>
      </c>
      <c r="B1600" s="14" t="s">
        <v>154</v>
      </c>
      <c r="C1600">
        <v>48731</v>
      </c>
      <c r="D1600">
        <v>48731</v>
      </c>
      <c r="E1600">
        <v>1</v>
      </c>
      <c r="F1600">
        <v>193</v>
      </c>
      <c r="G1600" s="14" t="s">
        <v>158</v>
      </c>
      <c r="H1600" s="14" t="s">
        <v>530</v>
      </c>
      <c r="I1600" s="14" t="s">
        <v>375</v>
      </c>
    </row>
    <row r="1601" spans="1:9">
      <c r="A1601" s="14" t="s">
        <v>134</v>
      </c>
      <c r="C1601">
        <v>50240</v>
      </c>
      <c r="D1601">
        <v>50240</v>
      </c>
      <c r="E1601">
        <v>1</v>
      </c>
      <c r="F1601">
        <v>109</v>
      </c>
      <c r="G1601" s="14" t="s">
        <v>166</v>
      </c>
      <c r="H1601" s="14" t="s">
        <v>421</v>
      </c>
      <c r="I1601" s="14" t="s">
        <v>245</v>
      </c>
    </row>
    <row r="1602" spans="1:9">
      <c r="A1602" s="14" t="s">
        <v>134</v>
      </c>
      <c r="B1602" s="14" t="s">
        <v>154</v>
      </c>
      <c r="C1602">
        <v>50240</v>
      </c>
      <c r="D1602">
        <v>50239</v>
      </c>
      <c r="E1602">
        <v>0</v>
      </c>
      <c r="F1602">
        <v>109</v>
      </c>
      <c r="G1602" s="14" t="s">
        <v>168</v>
      </c>
      <c r="H1602" s="14" t="s">
        <v>474</v>
      </c>
      <c r="I1602" s="14" t="s">
        <v>283</v>
      </c>
    </row>
    <row r="1603" spans="1:9">
      <c r="A1603" s="14" t="s">
        <v>134</v>
      </c>
      <c r="B1603" s="14" t="s">
        <v>154</v>
      </c>
      <c r="C1603">
        <v>50255</v>
      </c>
      <c r="D1603">
        <v>50255</v>
      </c>
      <c r="E1603">
        <v>1</v>
      </c>
      <c r="F1603">
        <v>99</v>
      </c>
      <c r="G1603" s="14" t="s">
        <v>158</v>
      </c>
      <c r="H1603" s="14" t="s">
        <v>341</v>
      </c>
      <c r="I1603" s="14" t="s">
        <v>249</v>
      </c>
    </row>
    <row r="1604" spans="1:9">
      <c r="A1604" s="14" t="s">
        <v>134</v>
      </c>
      <c r="B1604" s="14" t="s">
        <v>154</v>
      </c>
      <c r="C1604">
        <v>50257</v>
      </c>
      <c r="D1604">
        <v>50257</v>
      </c>
      <c r="E1604">
        <v>1</v>
      </c>
      <c r="F1604">
        <v>100</v>
      </c>
      <c r="G1604" s="14" t="s">
        <v>151</v>
      </c>
      <c r="H1604" s="14" t="s">
        <v>270</v>
      </c>
      <c r="I1604" s="14" t="s">
        <v>234</v>
      </c>
    </row>
    <row r="1605" spans="1:9">
      <c r="A1605" s="14" t="s">
        <v>134</v>
      </c>
      <c r="B1605" s="14" t="s">
        <v>154</v>
      </c>
      <c r="C1605">
        <v>50258</v>
      </c>
      <c r="D1605">
        <v>50258</v>
      </c>
      <c r="E1605">
        <v>1</v>
      </c>
      <c r="F1605">
        <v>102</v>
      </c>
      <c r="G1605" s="14" t="s">
        <v>158</v>
      </c>
      <c r="H1605" s="14" t="s">
        <v>279</v>
      </c>
      <c r="I1605" s="14" t="s">
        <v>280</v>
      </c>
    </row>
    <row r="1606" spans="1:9">
      <c r="A1606" s="14" t="s">
        <v>134</v>
      </c>
      <c r="B1606" s="14" t="s">
        <v>154</v>
      </c>
      <c r="C1606">
        <v>50263</v>
      </c>
      <c r="D1606">
        <v>50263</v>
      </c>
      <c r="E1606">
        <v>1</v>
      </c>
      <c r="F1606">
        <v>100</v>
      </c>
      <c r="G1606" s="14" t="s">
        <v>151</v>
      </c>
      <c r="H1606" s="14" t="s">
        <v>262</v>
      </c>
      <c r="I1606" s="14" t="s">
        <v>238</v>
      </c>
    </row>
    <row r="1607" spans="1:9">
      <c r="A1607" s="14" t="s">
        <v>134</v>
      </c>
      <c r="B1607" s="14" t="s">
        <v>164</v>
      </c>
      <c r="C1607">
        <v>51479</v>
      </c>
      <c r="D1607">
        <v>51479</v>
      </c>
      <c r="E1607">
        <v>1</v>
      </c>
      <c r="F1607">
        <v>144</v>
      </c>
      <c r="G1607" s="14" t="s">
        <v>151</v>
      </c>
      <c r="H1607" s="14" t="s">
        <v>517</v>
      </c>
      <c r="I1607" s="14" t="s">
        <v>375</v>
      </c>
    </row>
    <row r="1608" spans="1:9">
      <c r="A1608" s="14" t="s">
        <v>134</v>
      </c>
      <c r="B1608" s="14" t="s">
        <v>154</v>
      </c>
      <c r="C1608">
        <v>54499</v>
      </c>
      <c r="D1608">
        <v>54499</v>
      </c>
      <c r="E1608">
        <v>1</v>
      </c>
      <c r="F1608">
        <v>107</v>
      </c>
      <c r="G1608" s="14" t="s">
        <v>151</v>
      </c>
      <c r="H1608" s="14" t="s">
        <v>281</v>
      </c>
      <c r="I1608" s="14" t="s">
        <v>234</v>
      </c>
    </row>
    <row r="1609" spans="1:9">
      <c r="A1609" s="14" t="s">
        <v>134</v>
      </c>
      <c r="B1609" s="14" t="s">
        <v>154</v>
      </c>
      <c r="C1609">
        <v>54501</v>
      </c>
      <c r="D1609">
        <v>54501</v>
      </c>
      <c r="E1609">
        <v>1</v>
      </c>
      <c r="F1609">
        <v>108</v>
      </c>
      <c r="G1609" s="14" t="s">
        <v>158</v>
      </c>
      <c r="H1609" s="14" t="s">
        <v>287</v>
      </c>
      <c r="I1609" s="14" t="s">
        <v>280</v>
      </c>
    </row>
    <row r="1610" spans="1:9">
      <c r="A1610" s="14" t="s">
        <v>134</v>
      </c>
      <c r="B1610" s="14" t="s">
        <v>150</v>
      </c>
      <c r="C1610">
        <v>58535</v>
      </c>
      <c r="D1610">
        <v>58535</v>
      </c>
      <c r="E1610">
        <v>1</v>
      </c>
      <c r="F1610">
        <v>136</v>
      </c>
      <c r="G1610" s="14" t="s">
        <v>158</v>
      </c>
      <c r="H1610" s="14" t="s">
        <v>392</v>
      </c>
      <c r="I1610" s="14" t="s">
        <v>249</v>
      </c>
    </row>
    <row r="1611" spans="1:9">
      <c r="A1611" s="14" t="s">
        <v>134</v>
      </c>
      <c r="B1611" s="14" t="s">
        <v>163</v>
      </c>
      <c r="C1611">
        <v>61443</v>
      </c>
      <c r="D1611">
        <v>61443</v>
      </c>
      <c r="E1611">
        <v>1</v>
      </c>
      <c r="F1611">
        <v>171</v>
      </c>
      <c r="G1611" s="14" t="s">
        <v>151</v>
      </c>
      <c r="H1611" s="14" t="s">
        <v>527</v>
      </c>
      <c r="I1611" s="14" t="s">
        <v>375</v>
      </c>
    </row>
    <row r="1612" spans="1:9">
      <c r="A1612" s="14" t="s">
        <v>134</v>
      </c>
      <c r="B1612" s="14" t="s">
        <v>163</v>
      </c>
      <c r="C1612">
        <v>62816</v>
      </c>
      <c r="D1612">
        <v>62816</v>
      </c>
      <c r="E1612">
        <v>1</v>
      </c>
      <c r="F1612">
        <v>157</v>
      </c>
      <c r="G1612" s="14" t="s">
        <v>151</v>
      </c>
      <c r="H1612" s="14" t="s">
        <v>459</v>
      </c>
      <c r="I1612" s="14" t="s">
        <v>245</v>
      </c>
    </row>
    <row r="1613" spans="1:9">
      <c r="A1613" s="14" t="s">
        <v>134</v>
      </c>
      <c r="B1613" s="14" t="s">
        <v>154</v>
      </c>
      <c r="C1613">
        <v>65125</v>
      </c>
      <c r="D1613">
        <v>65125</v>
      </c>
      <c r="E1613">
        <v>1</v>
      </c>
      <c r="F1613">
        <v>161</v>
      </c>
      <c r="G1613" s="14" t="s">
        <v>158</v>
      </c>
      <c r="H1613" s="14" t="s">
        <v>345</v>
      </c>
      <c r="I1613" s="14" t="s">
        <v>280</v>
      </c>
    </row>
    <row r="1614" spans="1:9">
      <c r="A1614" s="14" t="s">
        <v>134</v>
      </c>
      <c r="B1614" s="14" t="s">
        <v>154</v>
      </c>
      <c r="C1614">
        <v>65126</v>
      </c>
      <c r="D1614">
        <v>65126</v>
      </c>
      <c r="E1614">
        <v>1</v>
      </c>
      <c r="F1614">
        <v>159</v>
      </c>
      <c r="G1614" s="14" t="s">
        <v>151</v>
      </c>
      <c r="H1614" s="14" t="s">
        <v>324</v>
      </c>
      <c r="I1614" s="14" t="s">
        <v>289</v>
      </c>
    </row>
    <row r="1615" spans="1:9">
      <c r="A1615" s="14" t="s">
        <v>134</v>
      </c>
      <c r="B1615" s="14" t="s">
        <v>154</v>
      </c>
      <c r="C1615">
        <v>65127</v>
      </c>
      <c r="D1615">
        <v>65127</v>
      </c>
      <c r="E1615">
        <v>1</v>
      </c>
      <c r="F1615">
        <v>159</v>
      </c>
      <c r="G1615" s="14" t="s">
        <v>151</v>
      </c>
      <c r="H1615" s="14" t="s">
        <v>330</v>
      </c>
      <c r="I1615" s="14" t="s">
        <v>238</v>
      </c>
    </row>
    <row r="1616" spans="1:9">
      <c r="A1616" s="14" t="s">
        <v>134</v>
      </c>
      <c r="B1616" s="14" t="s">
        <v>154</v>
      </c>
      <c r="C1616">
        <v>65128</v>
      </c>
      <c r="D1616">
        <v>65128</v>
      </c>
      <c r="E1616">
        <v>1</v>
      </c>
      <c r="F1616">
        <v>162</v>
      </c>
      <c r="G1616" s="14" t="s">
        <v>151</v>
      </c>
      <c r="H1616" s="14" t="s">
        <v>328</v>
      </c>
      <c r="I1616" s="14" t="s">
        <v>289</v>
      </c>
    </row>
    <row r="1617" spans="1:9">
      <c r="A1617" s="14" t="s">
        <v>134</v>
      </c>
      <c r="B1617" s="14" t="s">
        <v>150</v>
      </c>
      <c r="C1617">
        <v>65266</v>
      </c>
      <c r="D1617">
        <v>65266</v>
      </c>
      <c r="E1617">
        <v>1</v>
      </c>
      <c r="F1617">
        <v>151</v>
      </c>
      <c r="G1617" s="14" t="s">
        <v>151</v>
      </c>
      <c r="H1617" s="14" t="s">
        <v>376</v>
      </c>
      <c r="I1617" s="14" t="s">
        <v>244</v>
      </c>
    </row>
    <row r="1618" spans="1:9">
      <c r="A1618" s="14" t="s">
        <v>134</v>
      </c>
      <c r="B1618" s="14" t="s">
        <v>154</v>
      </c>
      <c r="C1618">
        <v>70216</v>
      </c>
      <c r="D1618">
        <v>70215</v>
      </c>
      <c r="E1618">
        <v>0</v>
      </c>
      <c r="F1618">
        <v>102</v>
      </c>
      <c r="G1618" s="14" t="s">
        <v>168</v>
      </c>
      <c r="H1618" s="14" t="s">
        <v>486</v>
      </c>
      <c r="I1618" s="14" t="s">
        <v>375</v>
      </c>
    </row>
    <row r="1619" spans="1:9">
      <c r="A1619" s="14" t="s">
        <v>134</v>
      </c>
      <c r="B1619" s="14" t="s">
        <v>154</v>
      </c>
      <c r="C1619">
        <v>70230</v>
      </c>
      <c r="D1619">
        <v>70230</v>
      </c>
      <c r="E1619">
        <v>1</v>
      </c>
      <c r="F1619">
        <v>101</v>
      </c>
      <c r="G1619" s="14" t="s">
        <v>151</v>
      </c>
      <c r="H1619" s="14" t="s">
        <v>355</v>
      </c>
      <c r="I1619" s="14" t="s">
        <v>250</v>
      </c>
    </row>
    <row r="1620" spans="1:9">
      <c r="A1620" s="14" t="s">
        <v>134</v>
      </c>
      <c r="B1620" s="14" t="s">
        <v>150</v>
      </c>
      <c r="C1620">
        <v>70827</v>
      </c>
      <c r="D1620">
        <v>70827</v>
      </c>
      <c r="E1620">
        <v>1</v>
      </c>
      <c r="F1620">
        <v>116</v>
      </c>
      <c r="G1620" s="14" t="s">
        <v>151</v>
      </c>
      <c r="H1620" s="14" t="s">
        <v>326</v>
      </c>
      <c r="I1620" s="14" t="s">
        <v>240</v>
      </c>
    </row>
    <row r="1621" spans="1:9">
      <c r="A1621" s="14" t="s">
        <v>134</v>
      </c>
      <c r="B1621" s="14" t="s">
        <v>154</v>
      </c>
      <c r="C1621">
        <v>77780</v>
      </c>
      <c r="D1621">
        <v>77780</v>
      </c>
      <c r="E1621">
        <v>1</v>
      </c>
      <c r="F1621">
        <v>118</v>
      </c>
      <c r="G1621" s="14" t="s">
        <v>151</v>
      </c>
      <c r="H1621" s="14" t="s">
        <v>380</v>
      </c>
      <c r="I1621" s="14" t="s">
        <v>250</v>
      </c>
    </row>
    <row r="1622" spans="1:9">
      <c r="A1622" s="14" t="s">
        <v>134</v>
      </c>
      <c r="B1622" s="14" t="s">
        <v>154</v>
      </c>
      <c r="C1622">
        <v>78030</v>
      </c>
      <c r="D1622">
        <v>78030</v>
      </c>
      <c r="E1622">
        <v>1</v>
      </c>
      <c r="F1622">
        <v>153</v>
      </c>
      <c r="G1622" s="14" t="s">
        <v>151</v>
      </c>
      <c r="H1622" s="14" t="s">
        <v>464</v>
      </c>
      <c r="I1622" s="14" t="s">
        <v>243</v>
      </c>
    </row>
    <row r="1623" spans="1:9">
      <c r="A1623" s="14" t="s">
        <v>134</v>
      </c>
      <c r="B1623" s="14" t="s">
        <v>154</v>
      </c>
      <c r="C1623">
        <v>78247</v>
      </c>
      <c r="D1623">
        <v>78247</v>
      </c>
      <c r="E1623">
        <v>1</v>
      </c>
      <c r="F1623">
        <v>183</v>
      </c>
      <c r="G1623" s="14" t="s">
        <v>158</v>
      </c>
      <c r="H1623" s="14" t="s">
        <v>519</v>
      </c>
      <c r="I1623" s="14" t="s">
        <v>283</v>
      </c>
    </row>
    <row r="1624" spans="1:9">
      <c r="A1624" s="14" t="s">
        <v>134</v>
      </c>
      <c r="B1624" s="14" t="s">
        <v>150</v>
      </c>
      <c r="C1624">
        <v>78281</v>
      </c>
      <c r="D1624">
        <v>78281</v>
      </c>
      <c r="E1624">
        <v>1</v>
      </c>
      <c r="F1624">
        <v>176</v>
      </c>
      <c r="G1624" s="14" t="s">
        <v>158</v>
      </c>
      <c r="H1624" s="14" t="s">
        <v>527</v>
      </c>
      <c r="I1624" s="14" t="s">
        <v>375</v>
      </c>
    </row>
    <row r="1625" spans="1:9">
      <c r="A1625" s="14" t="s">
        <v>134</v>
      </c>
      <c r="B1625" s="14" t="s">
        <v>150</v>
      </c>
      <c r="C1625">
        <v>80195</v>
      </c>
      <c r="D1625">
        <v>80195</v>
      </c>
      <c r="E1625">
        <v>1</v>
      </c>
      <c r="F1625">
        <v>149</v>
      </c>
      <c r="G1625" s="14" t="s">
        <v>158</v>
      </c>
      <c r="H1625" s="14" t="s">
        <v>519</v>
      </c>
      <c r="I1625" s="14" t="s">
        <v>375</v>
      </c>
    </row>
    <row r="1626" spans="1:9">
      <c r="A1626" s="14" t="s">
        <v>134</v>
      </c>
      <c r="B1626" s="14" t="s">
        <v>154</v>
      </c>
      <c r="C1626">
        <v>80370</v>
      </c>
      <c r="D1626">
        <v>80370</v>
      </c>
      <c r="E1626">
        <v>1</v>
      </c>
      <c r="F1626">
        <v>148</v>
      </c>
      <c r="G1626" s="14" t="s">
        <v>151</v>
      </c>
      <c r="H1626" s="14" t="s">
        <v>439</v>
      </c>
      <c r="I1626" s="14" t="s">
        <v>230</v>
      </c>
    </row>
    <row r="1627" spans="1:9">
      <c r="A1627" s="14" t="s">
        <v>134</v>
      </c>
      <c r="B1627" s="14" t="s">
        <v>154</v>
      </c>
      <c r="C1627">
        <v>81493</v>
      </c>
      <c r="D1627">
        <v>81493</v>
      </c>
      <c r="E1627">
        <v>1</v>
      </c>
      <c r="F1627">
        <v>170</v>
      </c>
      <c r="G1627" s="14" t="s">
        <v>158</v>
      </c>
      <c r="H1627" s="14" t="s">
        <v>413</v>
      </c>
      <c r="I1627" s="14" t="s">
        <v>225</v>
      </c>
    </row>
    <row r="1628" spans="1:9">
      <c r="A1628" s="14" t="s">
        <v>134</v>
      </c>
      <c r="B1628" s="14" t="s">
        <v>154</v>
      </c>
      <c r="C1628">
        <v>81498</v>
      </c>
      <c r="D1628">
        <v>81498</v>
      </c>
      <c r="E1628">
        <v>1</v>
      </c>
      <c r="F1628">
        <v>171</v>
      </c>
      <c r="G1628" s="14" t="s">
        <v>151</v>
      </c>
      <c r="H1628" s="14" t="s">
        <v>397</v>
      </c>
      <c r="I1628" s="14" t="s">
        <v>244</v>
      </c>
    </row>
    <row r="1629" spans="1:9">
      <c r="A1629" s="14" t="s">
        <v>134</v>
      </c>
      <c r="B1629" s="14" t="s">
        <v>154</v>
      </c>
      <c r="C1629">
        <v>81667</v>
      </c>
      <c r="D1629">
        <v>81667</v>
      </c>
      <c r="E1629">
        <v>1</v>
      </c>
      <c r="F1629">
        <v>168</v>
      </c>
      <c r="G1629" s="14" t="s">
        <v>151</v>
      </c>
      <c r="H1629" s="14" t="s">
        <v>512</v>
      </c>
      <c r="I1629" s="14" t="s">
        <v>283</v>
      </c>
    </row>
    <row r="1630" spans="1:9">
      <c r="A1630" s="14" t="s">
        <v>134</v>
      </c>
      <c r="B1630" s="14" t="s">
        <v>154</v>
      </c>
      <c r="C1630">
        <v>81731</v>
      </c>
      <c r="D1630">
        <v>81731</v>
      </c>
      <c r="E1630">
        <v>1</v>
      </c>
      <c r="F1630">
        <v>172</v>
      </c>
      <c r="G1630" s="14" t="s">
        <v>151</v>
      </c>
      <c r="H1630" s="14" t="s">
        <v>527</v>
      </c>
      <c r="I1630" s="14" t="s">
        <v>375</v>
      </c>
    </row>
    <row r="1631" spans="1:9">
      <c r="A1631" s="14" t="s">
        <v>134</v>
      </c>
      <c r="B1631" s="14" t="s">
        <v>154</v>
      </c>
      <c r="C1631">
        <v>82319</v>
      </c>
      <c r="D1631">
        <v>82319</v>
      </c>
      <c r="E1631">
        <v>1</v>
      </c>
      <c r="F1631">
        <v>175</v>
      </c>
      <c r="G1631" s="14" t="s">
        <v>151</v>
      </c>
      <c r="H1631" s="14" t="s">
        <v>381</v>
      </c>
      <c r="I1631" s="14" t="s">
        <v>242</v>
      </c>
    </row>
    <row r="1632" spans="1:9">
      <c r="A1632" s="14" t="s">
        <v>134</v>
      </c>
      <c r="B1632" s="14" t="s">
        <v>154</v>
      </c>
      <c r="C1632">
        <v>82359</v>
      </c>
      <c r="D1632">
        <v>82359</v>
      </c>
      <c r="E1632">
        <v>1</v>
      </c>
      <c r="F1632">
        <v>161</v>
      </c>
      <c r="G1632" s="14" t="s">
        <v>151</v>
      </c>
      <c r="H1632" s="14" t="s">
        <v>439</v>
      </c>
      <c r="I1632" s="14" t="s">
        <v>237</v>
      </c>
    </row>
    <row r="1633" spans="1:9">
      <c r="A1633" s="14" t="s">
        <v>134</v>
      </c>
      <c r="B1633" s="14" t="s">
        <v>154</v>
      </c>
      <c r="C1633">
        <v>82362</v>
      </c>
      <c r="D1633">
        <v>82362</v>
      </c>
      <c r="E1633">
        <v>1</v>
      </c>
      <c r="F1633">
        <v>161</v>
      </c>
      <c r="G1633" s="14" t="s">
        <v>158</v>
      </c>
      <c r="H1633" s="14" t="s">
        <v>386</v>
      </c>
      <c r="I1633" s="14" t="s">
        <v>244</v>
      </c>
    </row>
    <row r="1634" spans="1:9">
      <c r="A1634" s="14" t="s">
        <v>134</v>
      </c>
      <c r="B1634" s="14" t="s">
        <v>154</v>
      </c>
      <c r="C1634">
        <v>83115</v>
      </c>
      <c r="D1634">
        <v>83115</v>
      </c>
      <c r="E1634">
        <v>1</v>
      </c>
      <c r="F1634">
        <v>125</v>
      </c>
      <c r="G1634" s="14" t="s">
        <v>151</v>
      </c>
      <c r="H1634" s="14" t="s">
        <v>413</v>
      </c>
      <c r="I1634" s="14" t="s">
        <v>237</v>
      </c>
    </row>
    <row r="1635" spans="1:9">
      <c r="A1635" s="14" t="s">
        <v>134</v>
      </c>
      <c r="B1635" s="14" t="s">
        <v>150</v>
      </c>
      <c r="C1635">
        <v>108995</v>
      </c>
      <c r="D1635">
        <v>108995</v>
      </c>
      <c r="E1635">
        <v>1</v>
      </c>
      <c r="F1635">
        <v>187</v>
      </c>
      <c r="G1635" s="14" t="s">
        <v>158</v>
      </c>
      <c r="H1635" s="14" t="s">
        <v>331</v>
      </c>
      <c r="I1635" s="14" t="s">
        <v>254</v>
      </c>
    </row>
    <row r="1636" spans="1:9">
      <c r="A1636" s="14" t="s">
        <v>134</v>
      </c>
      <c r="B1636" s="14" t="s">
        <v>150</v>
      </c>
      <c r="C1636">
        <v>109004</v>
      </c>
      <c r="D1636">
        <v>109004</v>
      </c>
      <c r="E1636">
        <v>1</v>
      </c>
      <c r="F1636">
        <v>180</v>
      </c>
      <c r="G1636" s="14" t="s">
        <v>151</v>
      </c>
      <c r="H1636" s="14" t="s">
        <v>379</v>
      </c>
      <c r="I1636" s="14" t="s">
        <v>233</v>
      </c>
    </row>
    <row r="1637" spans="1:9">
      <c r="A1637" s="14" t="s">
        <v>134</v>
      </c>
      <c r="B1637" s="14" t="s">
        <v>150</v>
      </c>
      <c r="C1637">
        <v>109435</v>
      </c>
      <c r="D1637">
        <v>109435</v>
      </c>
      <c r="E1637">
        <v>1</v>
      </c>
      <c r="F1637">
        <v>182</v>
      </c>
      <c r="G1637" s="14" t="s">
        <v>151</v>
      </c>
      <c r="H1637" s="14" t="s">
        <v>422</v>
      </c>
      <c r="I1637" s="14" t="s">
        <v>225</v>
      </c>
    </row>
    <row r="1638" spans="1:9">
      <c r="A1638" s="14" t="s">
        <v>134</v>
      </c>
      <c r="B1638" s="14" t="s">
        <v>163</v>
      </c>
      <c r="C1638">
        <v>109627</v>
      </c>
      <c r="D1638">
        <v>109627</v>
      </c>
      <c r="E1638">
        <v>1</v>
      </c>
      <c r="F1638">
        <v>129</v>
      </c>
      <c r="G1638" s="14" t="s">
        <v>158</v>
      </c>
      <c r="H1638" s="14" t="s">
        <v>418</v>
      </c>
      <c r="I1638" s="14" t="s">
        <v>237</v>
      </c>
    </row>
    <row r="1639" spans="1:9">
      <c r="A1639" s="14" t="s">
        <v>134</v>
      </c>
      <c r="B1639" s="14" t="s">
        <v>150</v>
      </c>
      <c r="C1639">
        <v>110087</v>
      </c>
      <c r="D1639">
        <v>110087</v>
      </c>
      <c r="E1639">
        <v>1</v>
      </c>
      <c r="F1639">
        <v>127</v>
      </c>
      <c r="G1639" s="14" t="s">
        <v>151</v>
      </c>
      <c r="H1639" s="14" t="s">
        <v>348</v>
      </c>
      <c r="I1639" s="14" t="s">
        <v>244</v>
      </c>
    </row>
    <row r="1640" spans="1:9">
      <c r="A1640" s="14" t="s">
        <v>134</v>
      </c>
      <c r="B1640" s="14" t="s">
        <v>164</v>
      </c>
      <c r="C1640">
        <v>110569</v>
      </c>
      <c r="D1640">
        <v>110569</v>
      </c>
      <c r="E1640">
        <v>1</v>
      </c>
      <c r="F1640">
        <v>162</v>
      </c>
      <c r="G1640" s="14" t="s">
        <v>158</v>
      </c>
      <c r="H1640" s="14" t="s">
        <v>508</v>
      </c>
      <c r="I1640" s="14" t="s">
        <v>283</v>
      </c>
    </row>
    <row r="1641" spans="1:9">
      <c r="A1641" s="14" t="s">
        <v>134</v>
      </c>
      <c r="B1641" s="14" t="s">
        <v>150</v>
      </c>
      <c r="C1641">
        <v>111739</v>
      </c>
      <c r="D1641">
        <v>111739</v>
      </c>
      <c r="E1641">
        <v>1</v>
      </c>
      <c r="F1641">
        <v>128</v>
      </c>
      <c r="G1641" s="14" t="s">
        <v>151</v>
      </c>
      <c r="H1641" s="14" t="s">
        <v>341</v>
      </c>
      <c r="I1641" s="14" t="s">
        <v>240</v>
      </c>
    </row>
    <row r="1642" spans="1:9">
      <c r="A1642" s="14" t="s">
        <v>134</v>
      </c>
      <c r="B1642" s="14" t="s">
        <v>150</v>
      </c>
      <c r="C1642">
        <v>111740</v>
      </c>
      <c r="D1642">
        <v>111739</v>
      </c>
      <c r="E1642">
        <v>0</v>
      </c>
      <c r="F1642">
        <v>124</v>
      </c>
      <c r="G1642" s="14" t="s">
        <v>168</v>
      </c>
      <c r="H1642" s="14" t="s">
        <v>503</v>
      </c>
      <c r="I1642" s="14" t="s">
        <v>375</v>
      </c>
    </row>
    <row r="1643" spans="1:9">
      <c r="A1643" s="14" t="s">
        <v>134</v>
      </c>
      <c r="B1643" s="14" t="s">
        <v>150</v>
      </c>
      <c r="C1643">
        <v>113817</v>
      </c>
      <c r="D1643">
        <v>113817</v>
      </c>
      <c r="E1643">
        <v>1</v>
      </c>
      <c r="F1643">
        <v>162</v>
      </c>
      <c r="G1643" s="14" t="s">
        <v>151</v>
      </c>
      <c r="H1643" s="14" t="s">
        <v>369</v>
      </c>
      <c r="I1643" s="14" t="s">
        <v>242</v>
      </c>
    </row>
    <row r="1644" spans="1:9">
      <c r="A1644" s="14" t="s">
        <v>134</v>
      </c>
      <c r="B1644" s="14" t="s">
        <v>163</v>
      </c>
      <c r="C1644">
        <v>114091</v>
      </c>
      <c r="D1644">
        <v>114091</v>
      </c>
      <c r="E1644">
        <v>1</v>
      </c>
      <c r="F1644">
        <v>162</v>
      </c>
      <c r="G1644" s="14" t="s">
        <v>158</v>
      </c>
      <c r="H1644" s="14" t="s">
        <v>523</v>
      </c>
      <c r="I1644" s="14" t="s">
        <v>375</v>
      </c>
    </row>
    <row r="1645" spans="1:9">
      <c r="A1645" s="14" t="s">
        <v>134</v>
      </c>
      <c r="B1645" s="14" t="s">
        <v>150</v>
      </c>
      <c r="C1645">
        <v>114732</v>
      </c>
      <c r="D1645">
        <v>114732</v>
      </c>
      <c r="E1645">
        <v>1</v>
      </c>
      <c r="F1645">
        <v>159</v>
      </c>
      <c r="G1645" s="14" t="s">
        <v>151</v>
      </c>
      <c r="H1645" s="14" t="s">
        <v>459</v>
      </c>
      <c r="I1645" s="14" t="s">
        <v>245</v>
      </c>
    </row>
    <row r="1646" spans="1:9">
      <c r="A1646" s="14" t="s">
        <v>134</v>
      </c>
      <c r="B1646" s="14" t="s">
        <v>164</v>
      </c>
      <c r="C1646">
        <v>116034</v>
      </c>
      <c r="D1646">
        <v>116034</v>
      </c>
      <c r="E1646">
        <v>1</v>
      </c>
      <c r="F1646">
        <v>173</v>
      </c>
      <c r="G1646" s="14" t="s">
        <v>151</v>
      </c>
      <c r="H1646" s="14" t="s">
        <v>527</v>
      </c>
      <c r="I1646" s="14" t="s">
        <v>375</v>
      </c>
    </row>
    <row r="1647" spans="1:9">
      <c r="A1647" s="14" t="s">
        <v>134</v>
      </c>
      <c r="B1647" s="14" t="s">
        <v>163</v>
      </c>
      <c r="C1647">
        <v>116595</v>
      </c>
      <c r="D1647">
        <v>116595</v>
      </c>
      <c r="E1647">
        <v>1</v>
      </c>
      <c r="F1647">
        <v>172</v>
      </c>
      <c r="G1647" s="14" t="s">
        <v>158</v>
      </c>
      <c r="H1647" s="14" t="s">
        <v>515</v>
      </c>
      <c r="I1647" s="14" t="s">
        <v>283</v>
      </c>
    </row>
    <row r="1648" spans="1:9">
      <c r="A1648" s="14" t="s">
        <v>134</v>
      </c>
      <c r="B1648" s="14" t="s">
        <v>150</v>
      </c>
      <c r="C1648">
        <v>116846</v>
      </c>
      <c r="D1648">
        <v>116846</v>
      </c>
      <c r="E1648">
        <v>1</v>
      </c>
      <c r="F1648">
        <v>189</v>
      </c>
      <c r="G1648" s="14" t="s">
        <v>158</v>
      </c>
      <c r="H1648" s="14" t="s">
        <v>530</v>
      </c>
      <c r="I1648" s="14" t="s">
        <v>375</v>
      </c>
    </row>
    <row r="1649" spans="1:9">
      <c r="A1649" s="14" t="s">
        <v>134</v>
      </c>
      <c r="B1649" s="14" t="s">
        <v>164</v>
      </c>
      <c r="C1649">
        <v>116859</v>
      </c>
      <c r="D1649">
        <v>116859</v>
      </c>
      <c r="E1649">
        <v>1</v>
      </c>
      <c r="F1649">
        <v>184</v>
      </c>
      <c r="G1649" s="14" t="s">
        <v>158</v>
      </c>
      <c r="H1649" s="14" t="s">
        <v>500</v>
      </c>
      <c r="I1649" s="14" t="s">
        <v>284</v>
      </c>
    </row>
    <row r="1650" spans="1:9">
      <c r="A1650" s="14" t="s">
        <v>134</v>
      </c>
      <c r="B1650" s="14" t="s">
        <v>207</v>
      </c>
      <c r="C1650">
        <v>116912</v>
      </c>
      <c r="D1650">
        <v>116913</v>
      </c>
      <c r="E1650">
        <v>2</v>
      </c>
      <c r="F1650">
        <v>196</v>
      </c>
      <c r="G1650" s="14" t="s">
        <v>171</v>
      </c>
      <c r="H1650" s="14" t="s">
        <v>522</v>
      </c>
      <c r="I1650" s="14" t="s">
        <v>283</v>
      </c>
    </row>
    <row r="1651" spans="1:9">
      <c r="A1651" s="14" t="s">
        <v>134</v>
      </c>
      <c r="B1651" s="14" t="s">
        <v>163</v>
      </c>
      <c r="C1651">
        <v>117322</v>
      </c>
      <c r="D1651">
        <v>117322</v>
      </c>
      <c r="E1651">
        <v>1</v>
      </c>
      <c r="F1651">
        <v>155</v>
      </c>
      <c r="G1651" s="14" t="s">
        <v>158</v>
      </c>
      <c r="H1651" s="14" t="s">
        <v>435</v>
      </c>
      <c r="I1651" s="14" t="s">
        <v>237</v>
      </c>
    </row>
    <row r="1652" spans="1:9">
      <c r="A1652" s="14" t="s">
        <v>134</v>
      </c>
      <c r="B1652" s="14" t="s">
        <v>154</v>
      </c>
      <c r="C1652">
        <v>119176</v>
      </c>
      <c r="D1652">
        <v>119176</v>
      </c>
      <c r="E1652">
        <v>1</v>
      </c>
      <c r="F1652">
        <v>157</v>
      </c>
      <c r="G1652" s="14" t="s">
        <v>151</v>
      </c>
      <c r="H1652" s="14" t="s">
        <v>394</v>
      </c>
      <c r="I1652" s="14" t="s">
        <v>239</v>
      </c>
    </row>
    <row r="1653" spans="1:9">
      <c r="A1653" s="14" t="s">
        <v>134</v>
      </c>
      <c r="B1653" s="14" t="s">
        <v>150</v>
      </c>
      <c r="C1653">
        <v>120792</v>
      </c>
      <c r="D1653">
        <v>120792</v>
      </c>
      <c r="E1653">
        <v>1</v>
      </c>
      <c r="F1653">
        <v>155</v>
      </c>
      <c r="G1653" s="14" t="s">
        <v>151</v>
      </c>
      <c r="H1653" s="14" t="s">
        <v>442</v>
      </c>
      <c r="I1653" s="14" t="s">
        <v>230</v>
      </c>
    </row>
    <row r="1654" spans="1:9">
      <c r="A1654" s="14" t="s">
        <v>134</v>
      </c>
      <c r="B1654" s="14" t="s">
        <v>150</v>
      </c>
      <c r="C1654">
        <v>120797</v>
      </c>
      <c r="D1654">
        <v>120797</v>
      </c>
      <c r="E1654">
        <v>1</v>
      </c>
      <c r="F1654">
        <v>160</v>
      </c>
      <c r="G1654" s="14" t="s">
        <v>151</v>
      </c>
      <c r="H1654" s="14" t="s">
        <v>430</v>
      </c>
      <c r="I1654" s="14" t="s">
        <v>231</v>
      </c>
    </row>
    <row r="1655" spans="1:9">
      <c r="A1655" s="14" t="s">
        <v>134</v>
      </c>
      <c r="B1655" s="14" t="s">
        <v>150</v>
      </c>
      <c r="C1655">
        <v>121444</v>
      </c>
      <c r="D1655">
        <v>121444</v>
      </c>
      <c r="E1655">
        <v>1</v>
      </c>
      <c r="F1655">
        <v>101</v>
      </c>
      <c r="G1655" s="14" t="s">
        <v>151</v>
      </c>
      <c r="H1655" s="14" t="s">
        <v>282</v>
      </c>
      <c r="I1655" s="14" t="s">
        <v>236</v>
      </c>
    </row>
    <row r="1656" spans="1:9">
      <c r="A1656" s="14" t="s">
        <v>134</v>
      </c>
      <c r="B1656" s="14" t="s">
        <v>150</v>
      </c>
      <c r="C1656">
        <v>121448</v>
      </c>
      <c r="D1656">
        <v>121448</v>
      </c>
      <c r="E1656">
        <v>1</v>
      </c>
      <c r="F1656">
        <v>95</v>
      </c>
      <c r="G1656" s="14" t="s">
        <v>158</v>
      </c>
      <c r="H1656" s="14" t="s">
        <v>277</v>
      </c>
      <c r="I1656" s="14" t="s">
        <v>236</v>
      </c>
    </row>
    <row r="1657" spans="1:9">
      <c r="A1657" s="14" t="s">
        <v>134</v>
      </c>
      <c r="C1657">
        <v>121449</v>
      </c>
      <c r="D1657">
        <v>121449</v>
      </c>
      <c r="E1657">
        <v>1</v>
      </c>
      <c r="F1657">
        <v>94</v>
      </c>
      <c r="G1657" s="14" t="s">
        <v>166</v>
      </c>
      <c r="H1657" s="14" t="s">
        <v>431</v>
      </c>
      <c r="I1657" s="14" t="s">
        <v>338</v>
      </c>
    </row>
    <row r="1658" spans="1:9">
      <c r="A1658" s="14" t="s">
        <v>134</v>
      </c>
      <c r="B1658" s="14" t="s">
        <v>150</v>
      </c>
      <c r="C1658">
        <v>122629</v>
      </c>
      <c r="D1658">
        <v>122629</v>
      </c>
      <c r="E1658">
        <v>1</v>
      </c>
      <c r="F1658">
        <v>149</v>
      </c>
      <c r="G1658" s="14" t="s">
        <v>151</v>
      </c>
      <c r="H1658" s="14" t="s">
        <v>405</v>
      </c>
      <c r="I1658" s="14" t="s">
        <v>249</v>
      </c>
    </row>
    <row r="1659" spans="1:9">
      <c r="A1659" s="14" t="s">
        <v>134</v>
      </c>
      <c r="B1659" s="14" t="s">
        <v>154</v>
      </c>
      <c r="C1659">
        <v>126142</v>
      </c>
      <c r="D1659">
        <v>126142</v>
      </c>
      <c r="E1659">
        <v>1</v>
      </c>
      <c r="F1659">
        <v>157</v>
      </c>
      <c r="G1659" s="14" t="s">
        <v>151</v>
      </c>
      <c r="H1659" s="14" t="s">
        <v>503</v>
      </c>
      <c r="I1659" s="14" t="s">
        <v>283</v>
      </c>
    </row>
    <row r="1660" spans="1:9">
      <c r="A1660" s="14" t="s">
        <v>134</v>
      </c>
      <c r="B1660" s="14" t="s">
        <v>163</v>
      </c>
      <c r="C1660">
        <v>126147</v>
      </c>
      <c r="D1660">
        <v>126147</v>
      </c>
      <c r="E1660">
        <v>1</v>
      </c>
      <c r="F1660">
        <v>160</v>
      </c>
      <c r="G1660" s="14" t="s">
        <v>151</v>
      </c>
      <c r="H1660" s="14" t="s">
        <v>445</v>
      </c>
      <c r="I1660" s="14" t="s">
        <v>230</v>
      </c>
    </row>
    <row r="1661" spans="1:9">
      <c r="A1661" s="14" t="s">
        <v>134</v>
      </c>
      <c r="B1661" s="14" t="s">
        <v>163</v>
      </c>
      <c r="C1661">
        <v>126195</v>
      </c>
      <c r="D1661">
        <v>126195</v>
      </c>
      <c r="E1661">
        <v>1</v>
      </c>
      <c r="F1661">
        <v>171</v>
      </c>
      <c r="G1661" s="14" t="s">
        <v>158</v>
      </c>
      <c r="H1661" s="14" t="s">
        <v>497</v>
      </c>
      <c r="I1661" s="14" t="s">
        <v>284</v>
      </c>
    </row>
    <row r="1662" spans="1:9">
      <c r="A1662" s="14" t="s">
        <v>134</v>
      </c>
      <c r="B1662" s="14" t="s">
        <v>154</v>
      </c>
      <c r="C1662">
        <v>126220</v>
      </c>
      <c r="D1662">
        <v>126220</v>
      </c>
      <c r="E1662">
        <v>1</v>
      </c>
      <c r="F1662">
        <v>169</v>
      </c>
      <c r="G1662" s="14" t="s">
        <v>151</v>
      </c>
      <c r="H1662" s="14" t="s">
        <v>512</v>
      </c>
      <c r="I1662" s="14" t="s">
        <v>283</v>
      </c>
    </row>
    <row r="1663" spans="1:9">
      <c r="A1663" s="14" t="s">
        <v>140</v>
      </c>
      <c r="B1663" s="14" t="s">
        <v>154</v>
      </c>
      <c r="C1663">
        <v>653</v>
      </c>
      <c r="D1663">
        <v>653</v>
      </c>
      <c r="E1663">
        <v>1</v>
      </c>
      <c r="F1663">
        <v>249</v>
      </c>
      <c r="G1663" s="14" t="s">
        <v>158</v>
      </c>
      <c r="H1663" s="14" t="s">
        <v>525</v>
      </c>
      <c r="I1663" s="14" t="s">
        <v>284</v>
      </c>
    </row>
    <row r="1664" spans="1:9">
      <c r="A1664" s="14" t="s">
        <v>140</v>
      </c>
      <c r="B1664" s="14" t="s">
        <v>154</v>
      </c>
      <c r="C1664">
        <v>678</v>
      </c>
      <c r="D1664">
        <v>678</v>
      </c>
      <c r="E1664">
        <v>1</v>
      </c>
      <c r="F1664">
        <v>234</v>
      </c>
      <c r="G1664" s="14" t="s">
        <v>158</v>
      </c>
      <c r="H1664" s="14" t="s">
        <v>530</v>
      </c>
      <c r="I1664" s="14" t="s">
        <v>283</v>
      </c>
    </row>
    <row r="1665" spans="1:9">
      <c r="A1665" s="14" t="s">
        <v>140</v>
      </c>
      <c r="B1665" s="14" t="s">
        <v>154</v>
      </c>
      <c r="C1665">
        <v>755</v>
      </c>
      <c r="D1665">
        <v>755</v>
      </c>
      <c r="E1665">
        <v>1</v>
      </c>
      <c r="F1665">
        <v>134</v>
      </c>
      <c r="G1665" s="14" t="s">
        <v>158</v>
      </c>
      <c r="H1665" s="14" t="s">
        <v>477</v>
      </c>
      <c r="I1665" s="14" t="s">
        <v>284</v>
      </c>
    </row>
    <row r="1666" spans="1:9">
      <c r="A1666" s="14" t="s">
        <v>140</v>
      </c>
      <c r="B1666" s="14" t="s">
        <v>163</v>
      </c>
      <c r="C1666">
        <v>820</v>
      </c>
      <c r="D1666">
        <v>820</v>
      </c>
      <c r="E1666">
        <v>1</v>
      </c>
      <c r="F1666">
        <v>159</v>
      </c>
      <c r="G1666" s="14" t="s">
        <v>158</v>
      </c>
      <c r="H1666" s="14" t="s">
        <v>523</v>
      </c>
      <c r="I1666" s="14" t="s">
        <v>375</v>
      </c>
    </row>
    <row r="1667" spans="1:9">
      <c r="A1667" s="14" t="s">
        <v>140</v>
      </c>
      <c r="B1667" s="14" t="s">
        <v>150</v>
      </c>
      <c r="C1667">
        <v>1063</v>
      </c>
      <c r="D1667">
        <v>1063</v>
      </c>
      <c r="E1667">
        <v>1</v>
      </c>
      <c r="F1667">
        <v>188</v>
      </c>
      <c r="G1667" s="14" t="s">
        <v>158</v>
      </c>
      <c r="H1667" s="14" t="s">
        <v>530</v>
      </c>
      <c r="I1667" s="14" t="s">
        <v>375</v>
      </c>
    </row>
    <row r="1668" spans="1:9">
      <c r="A1668" s="14" t="s">
        <v>140</v>
      </c>
      <c r="B1668" s="14" t="s">
        <v>164</v>
      </c>
      <c r="C1668">
        <v>1071</v>
      </c>
      <c r="D1668">
        <v>1071</v>
      </c>
      <c r="E1668">
        <v>1</v>
      </c>
      <c r="F1668">
        <v>204</v>
      </c>
      <c r="G1668" s="14" t="s">
        <v>158</v>
      </c>
      <c r="H1668" s="14" t="s">
        <v>534</v>
      </c>
      <c r="I1668" s="14" t="s">
        <v>375</v>
      </c>
    </row>
    <row r="1669" spans="1:9">
      <c r="A1669" s="14" t="s">
        <v>140</v>
      </c>
      <c r="B1669" s="14" t="s">
        <v>150</v>
      </c>
      <c r="C1669">
        <v>1321</v>
      </c>
      <c r="D1669">
        <v>1321</v>
      </c>
      <c r="E1669">
        <v>1</v>
      </c>
      <c r="F1669">
        <v>280</v>
      </c>
      <c r="G1669" s="14" t="s">
        <v>151</v>
      </c>
      <c r="H1669" s="14" t="s">
        <v>523</v>
      </c>
      <c r="I1669" s="14" t="s">
        <v>338</v>
      </c>
    </row>
    <row r="1670" spans="1:9">
      <c r="A1670" s="14" t="s">
        <v>140</v>
      </c>
      <c r="B1670" s="14" t="s">
        <v>163</v>
      </c>
      <c r="C1670">
        <v>1394</v>
      </c>
      <c r="D1670">
        <v>1394</v>
      </c>
      <c r="E1670">
        <v>1</v>
      </c>
      <c r="F1670">
        <v>269</v>
      </c>
      <c r="G1670" s="14" t="s">
        <v>158</v>
      </c>
      <c r="H1670" s="14" t="s">
        <v>544</v>
      </c>
      <c r="I1670" s="14" t="s">
        <v>375</v>
      </c>
    </row>
    <row r="1671" spans="1:9">
      <c r="A1671" s="14" t="s">
        <v>140</v>
      </c>
      <c r="B1671" s="14" t="s">
        <v>163</v>
      </c>
      <c r="C1671">
        <v>1534</v>
      </c>
      <c r="D1671">
        <v>1534</v>
      </c>
      <c r="E1671">
        <v>1</v>
      </c>
      <c r="F1671">
        <v>251</v>
      </c>
      <c r="G1671" s="14" t="s">
        <v>158</v>
      </c>
      <c r="H1671" s="14" t="s">
        <v>540</v>
      </c>
      <c r="I1671" s="14" t="s">
        <v>375</v>
      </c>
    </row>
    <row r="1672" spans="1:9">
      <c r="A1672" s="14" t="s">
        <v>140</v>
      </c>
      <c r="B1672" s="14" t="s">
        <v>163</v>
      </c>
      <c r="C1672">
        <v>1591</v>
      </c>
      <c r="D1672">
        <v>1591</v>
      </c>
      <c r="E1672">
        <v>1</v>
      </c>
      <c r="F1672">
        <v>212</v>
      </c>
      <c r="G1672" s="14" t="s">
        <v>151</v>
      </c>
      <c r="H1672" s="14" t="s">
        <v>500</v>
      </c>
      <c r="I1672" s="14" t="s">
        <v>338</v>
      </c>
    </row>
    <row r="1673" spans="1:9">
      <c r="A1673" s="14" t="s">
        <v>140</v>
      </c>
      <c r="B1673" s="14" t="s">
        <v>163</v>
      </c>
      <c r="C1673">
        <v>1764</v>
      </c>
      <c r="D1673">
        <v>1764</v>
      </c>
      <c r="E1673">
        <v>1</v>
      </c>
      <c r="F1673">
        <v>192</v>
      </c>
      <c r="G1673" s="14" t="s">
        <v>158</v>
      </c>
      <c r="H1673" s="14" t="s">
        <v>530</v>
      </c>
      <c r="I1673" s="14" t="s">
        <v>375</v>
      </c>
    </row>
    <row r="1674" spans="1:9">
      <c r="A1674" s="14" t="s">
        <v>140</v>
      </c>
      <c r="C1674">
        <v>1952</v>
      </c>
      <c r="D1674">
        <v>1952</v>
      </c>
      <c r="E1674">
        <v>1</v>
      </c>
      <c r="F1674">
        <v>163</v>
      </c>
      <c r="G1674" s="14" t="s">
        <v>166</v>
      </c>
      <c r="H1674" s="14" t="s">
        <v>369</v>
      </c>
      <c r="I1674" s="14" t="s">
        <v>242</v>
      </c>
    </row>
    <row r="1675" spans="1:9">
      <c r="A1675" s="14" t="s">
        <v>140</v>
      </c>
      <c r="B1675" s="14" t="s">
        <v>154</v>
      </c>
      <c r="C1675">
        <v>1952</v>
      </c>
      <c r="D1675">
        <v>1951</v>
      </c>
      <c r="E1675">
        <v>0</v>
      </c>
      <c r="F1675">
        <v>161</v>
      </c>
      <c r="G1675" s="14" t="s">
        <v>168</v>
      </c>
      <c r="H1675" s="14" t="s">
        <v>439</v>
      </c>
      <c r="I1675" s="14" t="s">
        <v>237</v>
      </c>
    </row>
    <row r="1676" spans="1:9">
      <c r="A1676" s="14" t="s">
        <v>140</v>
      </c>
      <c r="B1676" s="14" t="s">
        <v>154</v>
      </c>
      <c r="C1676">
        <v>1963</v>
      </c>
      <c r="D1676">
        <v>1963</v>
      </c>
      <c r="E1676">
        <v>1</v>
      </c>
      <c r="F1676">
        <v>159</v>
      </c>
      <c r="G1676" s="14" t="s">
        <v>151</v>
      </c>
      <c r="H1676" s="14" t="s">
        <v>385</v>
      </c>
      <c r="I1676" s="14" t="s">
        <v>244</v>
      </c>
    </row>
    <row r="1677" spans="1:9">
      <c r="A1677" s="14" t="s">
        <v>140</v>
      </c>
      <c r="B1677" s="14" t="s">
        <v>154</v>
      </c>
      <c r="C1677">
        <v>1964</v>
      </c>
      <c r="D1677">
        <v>1964</v>
      </c>
      <c r="E1677">
        <v>1</v>
      </c>
      <c r="F1677">
        <v>159</v>
      </c>
      <c r="G1677" s="14" t="s">
        <v>151</v>
      </c>
      <c r="H1677" s="14" t="s">
        <v>335</v>
      </c>
      <c r="I1677" s="14" t="s">
        <v>234</v>
      </c>
    </row>
    <row r="1678" spans="1:9">
      <c r="A1678" s="14" t="s">
        <v>140</v>
      </c>
      <c r="C1678">
        <v>2288</v>
      </c>
      <c r="D1678">
        <v>2288</v>
      </c>
      <c r="E1678">
        <v>1</v>
      </c>
      <c r="F1678">
        <v>172</v>
      </c>
      <c r="G1678" s="14" t="s">
        <v>166</v>
      </c>
      <c r="H1678" s="14" t="s">
        <v>266</v>
      </c>
      <c r="I1678" s="14" t="s">
        <v>267</v>
      </c>
    </row>
    <row r="1679" spans="1:9">
      <c r="A1679" s="14" t="s">
        <v>140</v>
      </c>
      <c r="B1679" s="14" t="s">
        <v>154</v>
      </c>
      <c r="C1679">
        <v>2288</v>
      </c>
      <c r="D1679">
        <v>2287</v>
      </c>
      <c r="E1679">
        <v>0</v>
      </c>
      <c r="F1679">
        <v>172</v>
      </c>
      <c r="G1679" s="14" t="s">
        <v>168</v>
      </c>
      <c r="H1679" s="14" t="s">
        <v>464</v>
      </c>
      <c r="I1679" s="14" t="s">
        <v>245</v>
      </c>
    </row>
    <row r="1680" spans="1:9">
      <c r="A1680" s="14" t="s">
        <v>140</v>
      </c>
      <c r="B1680" s="14" t="s">
        <v>154</v>
      </c>
      <c r="C1680" s="16">
        <v>2299</v>
      </c>
      <c r="D1680">
        <v>2299</v>
      </c>
      <c r="E1680">
        <v>1</v>
      </c>
      <c r="F1680">
        <v>181</v>
      </c>
      <c r="G1680" s="14" t="s">
        <v>151</v>
      </c>
      <c r="H1680" s="14" t="s">
        <v>405</v>
      </c>
      <c r="I1680" s="14" t="s">
        <v>244</v>
      </c>
    </row>
    <row r="1681" spans="1:9">
      <c r="A1681" s="14" t="s">
        <v>140</v>
      </c>
      <c r="B1681" s="14" t="s">
        <v>163</v>
      </c>
      <c r="C1681">
        <v>2969</v>
      </c>
      <c r="D1681">
        <v>2969</v>
      </c>
      <c r="E1681">
        <v>1</v>
      </c>
      <c r="F1681">
        <v>250</v>
      </c>
      <c r="G1681" s="14" t="s">
        <v>158</v>
      </c>
      <c r="H1681" s="14" t="s">
        <v>540</v>
      </c>
      <c r="I1681" s="14" t="s">
        <v>375</v>
      </c>
    </row>
    <row r="1682" spans="1:9">
      <c r="A1682" s="14" t="s">
        <v>140</v>
      </c>
      <c r="B1682" s="14" t="s">
        <v>164</v>
      </c>
      <c r="C1682">
        <v>2987</v>
      </c>
      <c r="D1682">
        <v>2987</v>
      </c>
      <c r="E1682">
        <v>1</v>
      </c>
      <c r="F1682">
        <v>247</v>
      </c>
      <c r="G1682" s="14" t="s">
        <v>158</v>
      </c>
      <c r="H1682" s="14" t="s">
        <v>534</v>
      </c>
      <c r="I1682" s="14" t="s">
        <v>283</v>
      </c>
    </row>
    <row r="1683" spans="1:9">
      <c r="A1683" s="14" t="s">
        <v>140</v>
      </c>
      <c r="B1683" s="14" t="s">
        <v>163</v>
      </c>
      <c r="C1683">
        <v>3828</v>
      </c>
      <c r="D1683">
        <v>3828</v>
      </c>
      <c r="E1683">
        <v>1</v>
      </c>
      <c r="F1683">
        <v>262</v>
      </c>
      <c r="G1683" s="14" t="s">
        <v>158</v>
      </c>
      <c r="H1683" s="14" t="s">
        <v>544</v>
      </c>
      <c r="I1683" s="14" t="s">
        <v>375</v>
      </c>
    </row>
    <row r="1684" spans="1:9">
      <c r="A1684" s="14" t="s">
        <v>140</v>
      </c>
      <c r="B1684" s="14" t="s">
        <v>154</v>
      </c>
      <c r="C1684">
        <v>4010</v>
      </c>
      <c r="D1684">
        <v>4010</v>
      </c>
      <c r="E1684">
        <v>1</v>
      </c>
      <c r="F1684">
        <v>266</v>
      </c>
      <c r="G1684" s="14" t="s">
        <v>158</v>
      </c>
      <c r="H1684" s="14" t="s">
        <v>499</v>
      </c>
      <c r="I1684" s="14" t="s">
        <v>245</v>
      </c>
    </row>
    <row r="1685" spans="1:9">
      <c r="A1685" s="14" t="s">
        <v>140</v>
      </c>
      <c r="B1685" s="14" t="s">
        <v>150</v>
      </c>
      <c r="C1685">
        <v>4051</v>
      </c>
      <c r="D1685">
        <v>4051</v>
      </c>
      <c r="E1685">
        <v>1</v>
      </c>
      <c r="F1685">
        <v>311</v>
      </c>
      <c r="G1685" s="14" t="s">
        <v>151</v>
      </c>
      <c r="H1685" s="14" t="s">
        <v>535</v>
      </c>
      <c r="I1685" s="14" t="s">
        <v>284</v>
      </c>
    </row>
    <row r="1686" spans="1:9">
      <c r="A1686" s="14" t="s">
        <v>140</v>
      </c>
      <c r="B1686" s="14" t="s">
        <v>150</v>
      </c>
      <c r="C1686">
        <v>4331</v>
      </c>
      <c r="D1686">
        <v>4331</v>
      </c>
      <c r="E1686">
        <v>1</v>
      </c>
      <c r="F1686">
        <v>242</v>
      </c>
      <c r="G1686" s="14" t="s">
        <v>151</v>
      </c>
      <c r="H1686" s="14" t="s">
        <v>436</v>
      </c>
      <c r="I1686" s="14" t="s">
        <v>244</v>
      </c>
    </row>
    <row r="1687" spans="1:9">
      <c r="A1687" s="14" t="s">
        <v>140</v>
      </c>
      <c r="B1687" s="14" t="s">
        <v>150</v>
      </c>
      <c r="C1687">
        <v>4332</v>
      </c>
      <c r="D1687">
        <v>4332</v>
      </c>
      <c r="E1687">
        <v>1</v>
      </c>
      <c r="F1687">
        <v>238</v>
      </c>
      <c r="G1687" s="14" t="s">
        <v>151</v>
      </c>
      <c r="H1687" s="14" t="s">
        <v>440</v>
      </c>
      <c r="I1687" s="14" t="s">
        <v>239</v>
      </c>
    </row>
    <row r="1688" spans="1:9">
      <c r="A1688" s="14" t="s">
        <v>140</v>
      </c>
      <c r="B1688" s="14" t="s">
        <v>154</v>
      </c>
      <c r="C1688">
        <v>4410</v>
      </c>
      <c r="D1688">
        <v>4410</v>
      </c>
      <c r="E1688">
        <v>1</v>
      </c>
      <c r="F1688">
        <v>154</v>
      </c>
      <c r="G1688" s="14" t="s">
        <v>151</v>
      </c>
      <c r="H1688" s="14" t="s">
        <v>522</v>
      </c>
      <c r="I1688" s="14" t="s">
        <v>375</v>
      </c>
    </row>
    <row r="1689" spans="1:9">
      <c r="A1689" s="14" t="s">
        <v>140</v>
      </c>
      <c r="B1689" s="14" t="s">
        <v>150</v>
      </c>
      <c r="C1689">
        <v>4757</v>
      </c>
      <c r="D1689">
        <v>4757</v>
      </c>
      <c r="E1689">
        <v>1</v>
      </c>
      <c r="F1689">
        <v>167</v>
      </c>
      <c r="G1689" s="14" t="s">
        <v>151</v>
      </c>
      <c r="H1689" s="14" t="s">
        <v>351</v>
      </c>
      <c r="I1689" s="14" t="s">
        <v>280</v>
      </c>
    </row>
    <row r="1690" spans="1:9">
      <c r="A1690" s="14" t="s">
        <v>140</v>
      </c>
      <c r="C1690">
        <v>4758</v>
      </c>
      <c r="D1690">
        <v>4758</v>
      </c>
      <c r="E1690">
        <v>1</v>
      </c>
      <c r="F1690">
        <v>167</v>
      </c>
      <c r="G1690" s="14" t="s">
        <v>166</v>
      </c>
      <c r="H1690" s="14" t="s">
        <v>274</v>
      </c>
      <c r="I1690" s="14" t="s">
        <v>275</v>
      </c>
    </row>
    <row r="1691" spans="1:9">
      <c r="A1691" s="14" t="s">
        <v>140</v>
      </c>
      <c r="B1691" s="14" t="s">
        <v>150</v>
      </c>
      <c r="C1691">
        <v>4758</v>
      </c>
      <c r="D1691">
        <v>4757</v>
      </c>
      <c r="E1691">
        <v>0</v>
      </c>
      <c r="F1691">
        <v>167</v>
      </c>
      <c r="G1691" s="14" t="s">
        <v>168</v>
      </c>
      <c r="H1691" s="14" t="s">
        <v>410</v>
      </c>
      <c r="I1691" s="14" t="s">
        <v>225</v>
      </c>
    </row>
    <row r="1692" spans="1:9">
      <c r="A1692" s="14" t="s">
        <v>140</v>
      </c>
      <c r="C1692">
        <v>5577</v>
      </c>
      <c r="D1692">
        <v>5577</v>
      </c>
      <c r="E1692">
        <v>1</v>
      </c>
      <c r="F1692">
        <v>188</v>
      </c>
      <c r="G1692" s="14" t="s">
        <v>166</v>
      </c>
      <c r="H1692" s="14" t="s">
        <v>470</v>
      </c>
      <c r="I1692" s="14" t="s">
        <v>245</v>
      </c>
    </row>
    <row r="1693" spans="1:9">
      <c r="A1693" s="14" t="s">
        <v>140</v>
      </c>
      <c r="B1693" s="14" t="s">
        <v>163</v>
      </c>
      <c r="C1693">
        <v>6912</v>
      </c>
      <c r="D1693">
        <v>6912</v>
      </c>
      <c r="E1693">
        <v>1</v>
      </c>
      <c r="F1693">
        <v>323</v>
      </c>
      <c r="G1693" s="14" t="s">
        <v>151</v>
      </c>
      <c r="H1693" s="14" t="s">
        <v>549</v>
      </c>
      <c r="I1693" s="14" t="s">
        <v>375</v>
      </c>
    </row>
    <row r="1694" spans="1:9">
      <c r="A1694" s="14" t="s">
        <v>140</v>
      </c>
      <c r="B1694" s="14" t="s">
        <v>164</v>
      </c>
      <c r="C1694">
        <v>7024</v>
      </c>
      <c r="D1694">
        <v>7024</v>
      </c>
      <c r="E1694">
        <v>1</v>
      </c>
      <c r="F1694">
        <v>349</v>
      </c>
      <c r="G1694" s="14" t="s">
        <v>158</v>
      </c>
      <c r="H1694" s="14" t="s">
        <v>550</v>
      </c>
      <c r="I1694" s="14" t="s">
        <v>375</v>
      </c>
    </row>
    <row r="1695" spans="1:9">
      <c r="A1695" s="14" t="s">
        <v>140</v>
      </c>
      <c r="B1695" s="14" t="s">
        <v>154</v>
      </c>
      <c r="C1695">
        <v>7540</v>
      </c>
      <c r="D1695">
        <v>7540</v>
      </c>
      <c r="E1695">
        <v>1</v>
      </c>
      <c r="F1695">
        <v>291</v>
      </c>
      <c r="G1695" s="14" t="s">
        <v>151</v>
      </c>
      <c r="H1695" s="14" t="s">
        <v>530</v>
      </c>
      <c r="I1695" s="14" t="s">
        <v>284</v>
      </c>
    </row>
    <row r="1696" spans="1:9">
      <c r="A1696" s="14" t="s">
        <v>140</v>
      </c>
      <c r="C1696">
        <v>7651</v>
      </c>
      <c r="D1696">
        <v>7651</v>
      </c>
      <c r="E1696">
        <v>1</v>
      </c>
      <c r="F1696">
        <v>301</v>
      </c>
      <c r="G1696" s="14" t="s">
        <v>166</v>
      </c>
      <c r="H1696" s="14" t="s">
        <v>491</v>
      </c>
      <c r="I1696" s="14" t="s">
        <v>237</v>
      </c>
    </row>
    <row r="1697" spans="1:9">
      <c r="A1697" s="14" t="s">
        <v>140</v>
      </c>
      <c r="B1697" s="14" t="s">
        <v>150</v>
      </c>
      <c r="C1697">
        <v>7687</v>
      </c>
      <c r="D1697">
        <v>7687</v>
      </c>
      <c r="E1697">
        <v>1</v>
      </c>
      <c r="F1697">
        <v>324</v>
      </c>
      <c r="G1697" s="14" t="s">
        <v>158</v>
      </c>
      <c r="H1697" s="14" t="s">
        <v>549</v>
      </c>
      <c r="I1697" s="14" t="s">
        <v>375</v>
      </c>
    </row>
    <row r="1698" spans="1:9">
      <c r="A1698" s="14" t="s">
        <v>140</v>
      </c>
      <c r="C1698">
        <v>9837</v>
      </c>
      <c r="D1698">
        <v>9837</v>
      </c>
      <c r="E1698">
        <v>1</v>
      </c>
      <c r="F1698">
        <v>89</v>
      </c>
      <c r="G1698" s="14" t="s">
        <v>166</v>
      </c>
      <c r="H1698" s="14" t="s">
        <v>395</v>
      </c>
      <c r="I1698" s="14" t="s">
        <v>245</v>
      </c>
    </row>
    <row r="1699" spans="1:9">
      <c r="A1699" s="14" t="s">
        <v>140</v>
      </c>
      <c r="B1699" s="14" t="s">
        <v>150</v>
      </c>
      <c r="C1699">
        <v>9838</v>
      </c>
      <c r="D1699">
        <v>9837</v>
      </c>
      <c r="E1699">
        <v>0</v>
      </c>
      <c r="F1699">
        <v>84</v>
      </c>
      <c r="G1699" s="14" t="s">
        <v>133</v>
      </c>
      <c r="H1699" s="14" t="s">
        <v>470</v>
      </c>
      <c r="I1699" s="14" t="s">
        <v>375</v>
      </c>
    </row>
    <row r="1700" spans="1:9">
      <c r="A1700" s="14" t="s">
        <v>140</v>
      </c>
      <c r="B1700" s="14" t="s">
        <v>154</v>
      </c>
      <c r="C1700">
        <v>10171</v>
      </c>
      <c r="D1700">
        <v>10171</v>
      </c>
      <c r="E1700">
        <v>1</v>
      </c>
      <c r="F1700">
        <v>429</v>
      </c>
      <c r="G1700" s="14" t="s">
        <v>151</v>
      </c>
      <c r="H1700" s="14" t="s">
        <v>491</v>
      </c>
      <c r="I1700" s="14" t="s">
        <v>239</v>
      </c>
    </row>
    <row r="1701" spans="1:9">
      <c r="A1701" s="14" t="s">
        <v>140</v>
      </c>
      <c r="B1701" s="14" t="s">
        <v>164</v>
      </c>
      <c r="C1701">
        <v>10762</v>
      </c>
      <c r="D1701">
        <v>10762</v>
      </c>
      <c r="E1701">
        <v>1</v>
      </c>
      <c r="F1701">
        <v>442</v>
      </c>
      <c r="G1701" s="14" t="s">
        <v>158</v>
      </c>
      <c r="H1701" s="14" t="s">
        <v>546</v>
      </c>
      <c r="I1701" s="14" t="s">
        <v>284</v>
      </c>
    </row>
    <row r="1702" spans="1:9">
      <c r="A1702" s="14" t="s">
        <v>140</v>
      </c>
      <c r="B1702" s="14" t="s">
        <v>164</v>
      </c>
      <c r="C1702">
        <v>11794</v>
      </c>
      <c r="D1702">
        <v>11794</v>
      </c>
      <c r="E1702">
        <v>1</v>
      </c>
      <c r="F1702">
        <v>569</v>
      </c>
      <c r="G1702" s="14" t="s">
        <v>158</v>
      </c>
      <c r="H1702" s="14" t="s">
        <v>550</v>
      </c>
      <c r="I1702" s="14" t="s">
        <v>284</v>
      </c>
    </row>
    <row r="1703" spans="1:9">
      <c r="A1703" s="14" t="s">
        <v>140</v>
      </c>
      <c r="C1703">
        <v>12943</v>
      </c>
      <c r="D1703">
        <v>12943</v>
      </c>
      <c r="E1703">
        <v>1</v>
      </c>
      <c r="F1703">
        <v>250</v>
      </c>
      <c r="G1703" s="14" t="s">
        <v>166</v>
      </c>
      <c r="H1703" s="14" t="s">
        <v>256</v>
      </c>
      <c r="I1703" s="14" t="s">
        <v>257</v>
      </c>
    </row>
    <row r="1704" spans="1:9">
      <c r="A1704" s="14" t="s">
        <v>140</v>
      </c>
      <c r="B1704" s="14" t="s">
        <v>154</v>
      </c>
      <c r="C1704">
        <v>12943</v>
      </c>
      <c r="D1704">
        <v>12942</v>
      </c>
      <c r="E1704">
        <v>0</v>
      </c>
      <c r="F1704">
        <v>250</v>
      </c>
      <c r="G1704" s="14" t="s">
        <v>168</v>
      </c>
      <c r="H1704" s="14" t="s">
        <v>464</v>
      </c>
      <c r="I1704" s="14" t="s">
        <v>250</v>
      </c>
    </row>
    <row r="1705" spans="1:9">
      <c r="A1705" s="14" t="s">
        <v>140</v>
      </c>
      <c r="B1705" s="14" t="s">
        <v>154</v>
      </c>
      <c r="C1705">
        <v>12957</v>
      </c>
      <c r="D1705">
        <v>12957</v>
      </c>
      <c r="E1705">
        <v>1</v>
      </c>
      <c r="F1705">
        <v>274</v>
      </c>
      <c r="G1705" s="14" t="s">
        <v>151</v>
      </c>
      <c r="H1705" s="14" t="s">
        <v>409</v>
      </c>
      <c r="I1705" s="14" t="s">
        <v>289</v>
      </c>
    </row>
    <row r="1706" spans="1:9">
      <c r="A1706" s="14" t="s">
        <v>140</v>
      </c>
      <c r="B1706" s="14" t="s">
        <v>163</v>
      </c>
      <c r="C1706">
        <v>13254</v>
      </c>
      <c r="D1706">
        <v>13254</v>
      </c>
      <c r="E1706">
        <v>1</v>
      </c>
      <c r="F1706">
        <v>433</v>
      </c>
      <c r="G1706" s="14" t="s">
        <v>158</v>
      </c>
      <c r="H1706" s="14" t="s">
        <v>549</v>
      </c>
      <c r="I1706" s="14" t="s">
        <v>283</v>
      </c>
    </row>
    <row r="1707" spans="1:9">
      <c r="A1707" s="14" t="s">
        <v>140</v>
      </c>
      <c r="C1707">
        <v>13630</v>
      </c>
      <c r="D1707">
        <v>13630</v>
      </c>
      <c r="E1707">
        <v>1</v>
      </c>
      <c r="F1707">
        <v>268</v>
      </c>
      <c r="G1707" s="14" t="s">
        <v>166</v>
      </c>
      <c r="H1707" s="14" t="s">
        <v>339</v>
      </c>
      <c r="I1707" s="14" t="s">
        <v>340</v>
      </c>
    </row>
    <row r="1708" spans="1:9">
      <c r="A1708" s="14" t="s">
        <v>140</v>
      </c>
      <c r="B1708" s="14" t="s">
        <v>150</v>
      </c>
      <c r="C1708">
        <v>13630</v>
      </c>
      <c r="D1708">
        <v>13629</v>
      </c>
      <c r="E1708">
        <v>0</v>
      </c>
      <c r="F1708">
        <v>265</v>
      </c>
      <c r="G1708" s="14" t="s">
        <v>168</v>
      </c>
      <c r="H1708" s="14" t="s">
        <v>535</v>
      </c>
      <c r="I1708" s="14" t="s">
        <v>283</v>
      </c>
    </row>
    <row r="1709" spans="1:9">
      <c r="A1709" s="14" t="s">
        <v>140</v>
      </c>
      <c r="B1709" s="14" t="s">
        <v>163</v>
      </c>
      <c r="C1709">
        <v>14024</v>
      </c>
      <c r="D1709">
        <v>14024</v>
      </c>
      <c r="E1709">
        <v>1</v>
      </c>
      <c r="F1709">
        <v>320</v>
      </c>
      <c r="G1709" s="14" t="s">
        <v>158</v>
      </c>
      <c r="H1709" s="14" t="s">
        <v>548</v>
      </c>
      <c r="I1709" s="14" t="s">
        <v>375</v>
      </c>
    </row>
    <row r="1710" spans="1:9">
      <c r="A1710" s="14" t="s">
        <v>140</v>
      </c>
      <c r="B1710" s="14" t="s">
        <v>150</v>
      </c>
      <c r="C1710">
        <v>14482</v>
      </c>
      <c r="D1710">
        <v>14482</v>
      </c>
      <c r="E1710">
        <v>1</v>
      </c>
      <c r="F1710">
        <v>321</v>
      </c>
      <c r="G1710" s="14" t="s">
        <v>158</v>
      </c>
      <c r="H1710" s="14" t="s">
        <v>549</v>
      </c>
      <c r="I1710" s="14" t="s">
        <v>375</v>
      </c>
    </row>
    <row r="1711" spans="1:9">
      <c r="A1711" s="14" t="s">
        <v>140</v>
      </c>
      <c r="B1711" s="14" t="s">
        <v>163</v>
      </c>
      <c r="C1711">
        <v>14919</v>
      </c>
      <c r="D1711">
        <v>14919</v>
      </c>
      <c r="E1711">
        <v>1</v>
      </c>
      <c r="F1711">
        <v>299</v>
      </c>
      <c r="G1711" s="14" t="s">
        <v>158</v>
      </c>
      <c r="H1711" s="14" t="s">
        <v>548</v>
      </c>
      <c r="I1711" s="14" t="s">
        <v>375</v>
      </c>
    </row>
    <row r="1712" spans="1:9">
      <c r="A1712" s="14" t="s">
        <v>140</v>
      </c>
      <c r="B1712" s="14" t="s">
        <v>163</v>
      </c>
      <c r="C1712">
        <v>15546</v>
      </c>
      <c r="D1712">
        <v>15546</v>
      </c>
      <c r="E1712">
        <v>1</v>
      </c>
      <c r="F1712">
        <v>302</v>
      </c>
      <c r="G1712" s="14" t="s">
        <v>158</v>
      </c>
      <c r="H1712" s="14" t="s">
        <v>548</v>
      </c>
      <c r="I1712" s="14" t="s">
        <v>375</v>
      </c>
    </row>
    <row r="1713" spans="1:9">
      <c r="A1713" s="14" t="s">
        <v>140</v>
      </c>
      <c r="B1713" s="14" t="s">
        <v>163</v>
      </c>
      <c r="C1713">
        <v>15726</v>
      </c>
      <c r="D1713">
        <v>15726</v>
      </c>
      <c r="E1713">
        <v>1</v>
      </c>
      <c r="F1713">
        <v>292</v>
      </c>
      <c r="G1713" s="14" t="s">
        <v>158</v>
      </c>
      <c r="H1713" s="14" t="s">
        <v>546</v>
      </c>
      <c r="I1713" s="14" t="s">
        <v>375</v>
      </c>
    </row>
    <row r="1714" spans="1:9">
      <c r="A1714" s="14" t="s">
        <v>140</v>
      </c>
      <c r="C1714">
        <v>16899</v>
      </c>
      <c r="D1714">
        <v>16899</v>
      </c>
      <c r="E1714">
        <v>1</v>
      </c>
      <c r="F1714">
        <v>264</v>
      </c>
      <c r="G1714" s="14" t="s">
        <v>166</v>
      </c>
      <c r="H1714" s="14" t="s">
        <v>535</v>
      </c>
      <c r="I1714" s="14" t="s">
        <v>283</v>
      </c>
    </row>
    <row r="1715" spans="1:9">
      <c r="A1715" s="14" t="s">
        <v>140</v>
      </c>
      <c r="B1715" s="14" t="s">
        <v>154</v>
      </c>
      <c r="C1715">
        <v>16907</v>
      </c>
      <c r="D1715">
        <v>16907</v>
      </c>
      <c r="E1715">
        <v>1</v>
      </c>
      <c r="F1715">
        <v>275</v>
      </c>
      <c r="G1715" s="14" t="s">
        <v>151</v>
      </c>
      <c r="H1715" s="14" t="s">
        <v>500</v>
      </c>
      <c r="I1715" s="14" t="s">
        <v>245</v>
      </c>
    </row>
    <row r="1716" spans="1:9">
      <c r="A1716" s="14" t="s">
        <v>140</v>
      </c>
      <c r="B1716" s="14" t="s">
        <v>154</v>
      </c>
      <c r="C1716">
        <v>16908</v>
      </c>
      <c r="D1716">
        <v>16908</v>
      </c>
      <c r="E1716">
        <v>1</v>
      </c>
      <c r="F1716">
        <v>275</v>
      </c>
      <c r="G1716" s="14" t="s">
        <v>151</v>
      </c>
      <c r="H1716" s="14" t="s">
        <v>432</v>
      </c>
      <c r="I1716" s="14" t="s">
        <v>233</v>
      </c>
    </row>
    <row r="1717" spans="1:9">
      <c r="A1717" s="14" t="s">
        <v>140</v>
      </c>
      <c r="B1717" s="14" t="s">
        <v>154</v>
      </c>
      <c r="C1717">
        <v>17426</v>
      </c>
      <c r="D1717">
        <v>17426</v>
      </c>
      <c r="E1717">
        <v>1</v>
      </c>
      <c r="F1717">
        <v>208</v>
      </c>
      <c r="G1717" s="14" t="s">
        <v>158</v>
      </c>
      <c r="H1717" s="14" t="s">
        <v>535</v>
      </c>
      <c r="I1717" s="14" t="s">
        <v>375</v>
      </c>
    </row>
    <row r="1718" spans="1:9">
      <c r="A1718" s="14" t="s">
        <v>140</v>
      </c>
      <c r="B1718" s="14" t="s">
        <v>164</v>
      </c>
      <c r="C1718">
        <v>17516</v>
      </c>
      <c r="D1718">
        <v>17516</v>
      </c>
      <c r="E1718">
        <v>1</v>
      </c>
      <c r="F1718">
        <v>247</v>
      </c>
      <c r="G1718" s="14" t="s">
        <v>158</v>
      </c>
      <c r="H1718" s="14" t="s">
        <v>540</v>
      </c>
      <c r="I1718" s="14" t="s">
        <v>375</v>
      </c>
    </row>
    <row r="1719" spans="1:9">
      <c r="A1719" s="14" t="s">
        <v>140</v>
      </c>
      <c r="C1719">
        <v>18256</v>
      </c>
      <c r="D1719">
        <v>18256</v>
      </c>
      <c r="E1719">
        <v>1</v>
      </c>
      <c r="F1719">
        <v>187</v>
      </c>
      <c r="G1719" s="14" t="s">
        <v>166</v>
      </c>
      <c r="H1719" s="14" t="s">
        <v>415</v>
      </c>
      <c r="I1719" s="14" t="s">
        <v>239</v>
      </c>
    </row>
    <row r="1720" spans="1:9">
      <c r="A1720" s="14" t="s">
        <v>140</v>
      </c>
      <c r="B1720" s="14" t="s">
        <v>163</v>
      </c>
      <c r="C1720">
        <v>18359</v>
      </c>
      <c r="D1720">
        <v>18359</v>
      </c>
      <c r="E1720">
        <v>1</v>
      </c>
      <c r="F1720">
        <v>238</v>
      </c>
      <c r="G1720" s="14" t="s">
        <v>158</v>
      </c>
      <c r="H1720" s="14" t="s">
        <v>539</v>
      </c>
      <c r="I1720" s="14" t="s">
        <v>375</v>
      </c>
    </row>
    <row r="1721" spans="1:9">
      <c r="A1721" s="14" t="s">
        <v>140</v>
      </c>
      <c r="C1721">
        <v>18679</v>
      </c>
      <c r="D1721">
        <v>18679</v>
      </c>
      <c r="E1721">
        <v>1</v>
      </c>
      <c r="F1721">
        <v>160</v>
      </c>
      <c r="G1721" s="14" t="s">
        <v>166</v>
      </c>
      <c r="H1721" s="14" t="s">
        <v>260</v>
      </c>
      <c r="I1721" s="14" t="s">
        <v>261</v>
      </c>
    </row>
    <row r="1722" spans="1:9">
      <c r="A1722" s="14" t="s">
        <v>140</v>
      </c>
      <c r="B1722" s="14" t="s">
        <v>154</v>
      </c>
      <c r="C1722">
        <v>18680</v>
      </c>
      <c r="D1722">
        <v>18680</v>
      </c>
      <c r="E1722">
        <v>1</v>
      </c>
      <c r="F1722">
        <v>159</v>
      </c>
      <c r="G1722" s="14" t="s">
        <v>151</v>
      </c>
      <c r="H1722" s="14" t="s">
        <v>479</v>
      </c>
      <c r="I1722" s="14" t="s">
        <v>338</v>
      </c>
    </row>
    <row r="1723" spans="1:9">
      <c r="A1723" s="14" t="s">
        <v>140</v>
      </c>
      <c r="B1723" s="14" t="s">
        <v>154</v>
      </c>
      <c r="C1723">
        <v>19306</v>
      </c>
      <c r="D1723">
        <v>19306</v>
      </c>
      <c r="E1723">
        <v>1</v>
      </c>
      <c r="F1723">
        <v>286</v>
      </c>
      <c r="G1723" s="14" t="s">
        <v>158</v>
      </c>
      <c r="H1723" s="14" t="s">
        <v>546</v>
      </c>
      <c r="I1723" s="14" t="s">
        <v>375</v>
      </c>
    </row>
    <row r="1724" spans="1:9">
      <c r="A1724" s="14" t="s">
        <v>140</v>
      </c>
      <c r="B1724" s="14" t="s">
        <v>154</v>
      </c>
      <c r="C1724">
        <v>20834</v>
      </c>
      <c r="D1724">
        <v>20834</v>
      </c>
      <c r="E1724">
        <v>1</v>
      </c>
      <c r="F1724">
        <v>255</v>
      </c>
      <c r="G1724" s="14" t="s">
        <v>158</v>
      </c>
      <c r="H1724" s="14" t="s">
        <v>540</v>
      </c>
      <c r="I1724" s="14" t="s">
        <v>375</v>
      </c>
    </row>
    <row r="1725" spans="1:9">
      <c r="A1725" s="14" t="s">
        <v>140</v>
      </c>
      <c r="C1725">
        <v>21143</v>
      </c>
      <c r="D1725">
        <v>21143</v>
      </c>
      <c r="E1725">
        <v>1</v>
      </c>
      <c r="F1725">
        <v>255</v>
      </c>
      <c r="G1725" s="14" t="s">
        <v>166</v>
      </c>
      <c r="H1725" s="14" t="s">
        <v>508</v>
      </c>
      <c r="I1725" s="14" t="s">
        <v>243</v>
      </c>
    </row>
    <row r="1726" spans="1:9">
      <c r="A1726" s="14" t="s">
        <v>140</v>
      </c>
      <c r="B1726" s="14" t="s">
        <v>164</v>
      </c>
      <c r="C1726">
        <v>21675</v>
      </c>
      <c r="D1726">
        <v>21675</v>
      </c>
      <c r="E1726">
        <v>1</v>
      </c>
      <c r="F1726">
        <v>231</v>
      </c>
      <c r="G1726" s="14" t="s">
        <v>158</v>
      </c>
      <c r="H1726" s="14" t="s">
        <v>539</v>
      </c>
      <c r="I1726" s="14" t="s">
        <v>375</v>
      </c>
    </row>
    <row r="1727" spans="1:9">
      <c r="A1727" s="14" t="s">
        <v>140</v>
      </c>
      <c r="B1727" s="14" t="s">
        <v>163</v>
      </c>
      <c r="C1727">
        <v>21691</v>
      </c>
      <c r="D1727">
        <v>21691</v>
      </c>
      <c r="E1727">
        <v>1</v>
      </c>
      <c r="F1727">
        <v>232</v>
      </c>
      <c r="G1727" s="14" t="s">
        <v>158</v>
      </c>
      <c r="H1727" s="14" t="s">
        <v>539</v>
      </c>
      <c r="I1727" s="14" t="s">
        <v>375</v>
      </c>
    </row>
    <row r="1728" spans="1:9">
      <c r="A1728" s="14" t="s">
        <v>140</v>
      </c>
      <c r="B1728" s="14" t="s">
        <v>164</v>
      </c>
      <c r="C1728">
        <v>21825</v>
      </c>
      <c r="D1728">
        <v>21825</v>
      </c>
      <c r="E1728">
        <v>1</v>
      </c>
      <c r="F1728">
        <v>239</v>
      </c>
      <c r="G1728" s="14" t="s">
        <v>151</v>
      </c>
      <c r="H1728" s="14" t="s">
        <v>515</v>
      </c>
      <c r="I1728" s="14" t="s">
        <v>338</v>
      </c>
    </row>
    <row r="1729" spans="1:9">
      <c r="A1729" s="14" t="s">
        <v>140</v>
      </c>
      <c r="B1729" s="14" t="s">
        <v>150</v>
      </c>
      <c r="C1729">
        <v>21875</v>
      </c>
      <c r="D1729">
        <v>21875</v>
      </c>
      <c r="E1729">
        <v>1</v>
      </c>
      <c r="F1729">
        <v>235</v>
      </c>
      <c r="G1729" s="14" t="s">
        <v>158</v>
      </c>
      <c r="H1729" s="14" t="s">
        <v>522</v>
      </c>
      <c r="I1729" s="14" t="s">
        <v>284</v>
      </c>
    </row>
    <row r="1730" spans="1:9">
      <c r="A1730" s="14" t="s">
        <v>140</v>
      </c>
      <c r="B1730" s="14" t="s">
        <v>164</v>
      </c>
      <c r="C1730">
        <v>22619</v>
      </c>
      <c r="D1730">
        <v>22619</v>
      </c>
      <c r="E1730">
        <v>1</v>
      </c>
      <c r="F1730">
        <v>290</v>
      </c>
      <c r="G1730" s="14" t="s">
        <v>158</v>
      </c>
      <c r="H1730" s="14" t="s">
        <v>546</v>
      </c>
      <c r="I1730" s="14" t="s">
        <v>375</v>
      </c>
    </row>
    <row r="1731" spans="1:9">
      <c r="A1731" s="14" t="s">
        <v>140</v>
      </c>
      <c r="B1731" s="14" t="s">
        <v>163</v>
      </c>
      <c r="C1731">
        <v>23143</v>
      </c>
      <c r="D1731">
        <v>23143</v>
      </c>
      <c r="E1731">
        <v>1</v>
      </c>
      <c r="F1731">
        <v>228</v>
      </c>
      <c r="G1731" s="14" t="s">
        <v>158</v>
      </c>
      <c r="H1731" s="14" t="s">
        <v>508</v>
      </c>
      <c r="I1731" s="14" t="s">
        <v>338</v>
      </c>
    </row>
    <row r="1732" spans="1:9">
      <c r="A1732" s="14" t="s">
        <v>140</v>
      </c>
      <c r="B1732" s="14" t="s">
        <v>150</v>
      </c>
      <c r="C1732">
        <v>23167</v>
      </c>
      <c r="D1732">
        <v>23167</v>
      </c>
      <c r="E1732">
        <v>1</v>
      </c>
      <c r="F1732">
        <v>204</v>
      </c>
      <c r="G1732" s="14" t="s">
        <v>151</v>
      </c>
      <c r="H1732" s="14" t="s">
        <v>431</v>
      </c>
      <c r="I1732" s="14" t="s">
        <v>225</v>
      </c>
    </row>
    <row r="1733" spans="1:9">
      <c r="A1733" s="14" t="s">
        <v>140</v>
      </c>
      <c r="C1733">
        <v>23168</v>
      </c>
      <c r="D1733">
        <v>23168</v>
      </c>
      <c r="E1733">
        <v>1</v>
      </c>
      <c r="F1733">
        <v>205</v>
      </c>
      <c r="G1733" s="14" t="s">
        <v>166</v>
      </c>
      <c r="H1733" s="14" t="s">
        <v>515</v>
      </c>
      <c r="I1733" s="14" t="s">
        <v>284</v>
      </c>
    </row>
    <row r="1734" spans="1:9">
      <c r="A1734" s="14" t="s">
        <v>140</v>
      </c>
      <c r="B1734" s="14" t="s">
        <v>154</v>
      </c>
      <c r="C1734">
        <v>24198</v>
      </c>
      <c r="D1734">
        <v>24198</v>
      </c>
      <c r="E1734">
        <v>1</v>
      </c>
      <c r="F1734">
        <v>275</v>
      </c>
      <c r="G1734" s="14" t="s">
        <v>151</v>
      </c>
      <c r="H1734" s="14" t="s">
        <v>544</v>
      </c>
      <c r="I1734" s="14" t="s">
        <v>375</v>
      </c>
    </row>
    <row r="1735" spans="1:9">
      <c r="A1735" s="14" t="s">
        <v>140</v>
      </c>
      <c r="B1735" s="14" t="s">
        <v>163</v>
      </c>
      <c r="C1735">
        <v>24960</v>
      </c>
      <c r="D1735">
        <v>24960</v>
      </c>
      <c r="E1735">
        <v>1</v>
      </c>
      <c r="F1735">
        <v>305</v>
      </c>
      <c r="G1735" s="14" t="s">
        <v>158</v>
      </c>
      <c r="H1735" s="14" t="s">
        <v>548</v>
      </c>
      <c r="I1735" s="14" t="s">
        <v>375</v>
      </c>
    </row>
    <row r="1736" spans="1:9">
      <c r="A1736" s="14" t="s">
        <v>140</v>
      </c>
      <c r="C1736">
        <v>25242</v>
      </c>
      <c r="D1736">
        <v>25242</v>
      </c>
      <c r="E1736">
        <v>1</v>
      </c>
      <c r="F1736">
        <v>193</v>
      </c>
      <c r="G1736" s="14" t="s">
        <v>166</v>
      </c>
      <c r="H1736" s="14" t="s">
        <v>271</v>
      </c>
      <c r="I1736" s="14" t="s">
        <v>269</v>
      </c>
    </row>
    <row r="1737" spans="1:9">
      <c r="A1737" s="14" t="s">
        <v>140</v>
      </c>
      <c r="B1737" s="14" t="s">
        <v>154</v>
      </c>
      <c r="C1737">
        <v>25242</v>
      </c>
      <c r="D1737">
        <v>25241</v>
      </c>
      <c r="E1737">
        <v>0</v>
      </c>
      <c r="F1737">
        <v>191</v>
      </c>
      <c r="G1737" s="14" t="s">
        <v>168</v>
      </c>
      <c r="H1737" s="14" t="s">
        <v>471</v>
      </c>
      <c r="I1737" s="14" t="s">
        <v>245</v>
      </c>
    </row>
    <row r="1738" spans="1:9">
      <c r="A1738" s="14" t="s">
        <v>140</v>
      </c>
      <c r="B1738" s="14" t="s">
        <v>154</v>
      </c>
      <c r="C1738">
        <v>25256</v>
      </c>
      <c r="D1738">
        <v>25256</v>
      </c>
      <c r="E1738">
        <v>1</v>
      </c>
      <c r="F1738">
        <v>188</v>
      </c>
      <c r="G1738" s="14" t="s">
        <v>151</v>
      </c>
      <c r="H1738" s="14" t="s">
        <v>410</v>
      </c>
      <c r="I1738" s="14" t="s">
        <v>244</v>
      </c>
    </row>
    <row r="1739" spans="1:9">
      <c r="A1739" s="14" t="s">
        <v>140</v>
      </c>
      <c r="B1739" s="14" t="s">
        <v>150</v>
      </c>
      <c r="C1739">
        <v>25283</v>
      </c>
      <c r="D1739">
        <v>25283</v>
      </c>
      <c r="E1739">
        <v>1</v>
      </c>
      <c r="F1739">
        <v>203</v>
      </c>
      <c r="G1739" s="14" t="s">
        <v>151</v>
      </c>
      <c r="H1739" s="14" t="s">
        <v>350</v>
      </c>
      <c r="I1739" s="14" t="s">
        <v>227</v>
      </c>
    </row>
    <row r="1740" spans="1:9">
      <c r="A1740" s="14" t="s">
        <v>140</v>
      </c>
      <c r="B1740" s="14" t="s">
        <v>150</v>
      </c>
      <c r="C1740">
        <v>25284</v>
      </c>
      <c r="D1740">
        <v>25284</v>
      </c>
      <c r="E1740">
        <v>1</v>
      </c>
      <c r="F1740">
        <v>207</v>
      </c>
      <c r="G1740" s="14" t="s">
        <v>151</v>
      </c>
      <c r="H1740" s="14" t="s">
        <v>358</v>
      </c>
      <c r="I1740" s="14" t="s">
        <v>286</v>
      </c>
    </row>
    <row r="1741" spans="1:9">
      <c r="A1741" s="14" t="s">
        <v>140</v>
      </c>
      <c r="C1741">
        <v>25399</v>
      </c>
      <c r="D1741">
        <v>25399</v>
      </c>
      <c r="E1741">
        <v>1</v>
      </c>
      <c r="F1741">
        <v>256</v>
      </c>
      <c r="G1741" s="14" t="s">
        <v>166</v>
      </c>
      <c r="H1741" s="14" t="s">
        <v>481</v>
      </c>
      <c r="I1741" s="14" t="s">
        <v>237</v>
      </c>
    </row>
    <row r="1742" spans="1:9">
      <c r="A1742" s="14" t="s">
        <v>140</v>
      </c>
      <c r="B1742" s="14" t="s">
        <v>164</v>
      </c>
      <c r="C1742">
        <v>25402</v>
      </c>
      <c r="D1742">
        <v>25402</v>
      </c>
      <c r="E1742">
        <v>1</v>
      </c>
      <c r="F1742">
        <v>254</v>
      </c>
      <c r="G1742" s="14" t="s">
        <v>158</v>
      </c>
      <c r="H1742" s="14" t="s">
        <v>508</v>
      </c>
      <c r="I1742" s="14" t="s">
        <v>243</v>
      </c>
    </row>
    <row r="1743" spans="1:9">
      <c r="A1743" s="14" t="s">
        <v>140</v>
      </c>
      <c r="B1743" s="14" t="s">
        <v>154</v>
      </c>
      <c r="C1743">
        <v>25621</v>
      </c>
      <c r="D1743">
        <v>25621</v>
      </c>
      <c r="E1743">
        <v>1</v>
      </c>
      <c r="F1743">
        <v>294</v>
      </c>
      <c r="G1743" s="14" t="s">
        <v>158</v>
      </c>
      <c r="H1743" s="14" t="s">
        <v>442</v>
      </c>
      <c r="I1743" s="14" t="s">
        <v>242</v>
      </c>
    </row>
    <row r="1744" spans="1:9">
      <c r="A1744" s="14" t="s">
        <v>140</v>
      </c>
      <c r="B1744" s="14" t="s">
        <v>163</v>
      </c>
      <c r="C1744">
        <v>25695</v>
      </c>
      <c r="D1744">
        <v>25695</v>
      </c>
      <c r="E1744">
        <v>1</v>
      </c>
      <c r="F1744">
        <v>395</v>
      </c>
      <c r="G1744" s="14" t="s">
        <v>158</v>
      </c>
      <c r="H1744" s="14" t="s">
        <v>395</v>
      </c>
      <c r="I1744" s="14" t="s">
        <v>267</v>
      </c>
    </row>
    <row r="1745" spans="1:9">
      <c r="A1745" s="14" t="s">
        <v>140</v>
      </c>
      <c r="B1745" s="14" t="s">
        <v>164</v>
      </c>
      <c r="C1745">
        <v>25776</v>
      </c>
      <c r="D1745">
        <v>25776</v>
      </c>
      <c r="E1745">
        <v>1</v>
      </c>
      <c r="F1745">
        <v>660</v>
      </c>
      <c r="G1745" s="14" t="s">
        <v>158</v>
      </c>
      <c r="H1745" s="14" t="s">
        <v>463</v>
      </c>
      <c r="I1745" s="14" t="s">
        <v>276</v>
      </c>
    </row>
    <row r="1746" spans="1:9">
      <c r="A1746" s="14" t="s">
        <v>140</v>
      </c>
      <c r="B1746" s="14" t="s">
        <v>164</v>
      </c>
      <c r="C1746">
        <v>25788</v>
      </c>
      <c r="D1746">
        <v>25788</v>
      </c>
      <c r="E1746">
        <v>1</v>
      </c>
      <c r="F1746">
        <v>655</v>
      </c>
      <c r="G1746" s="14" t="s">
        <v>158</v>
      </c>
      <c r="H1746" s="14" t="s">
        <v>549</v>
      </c>
      <c r="I1746" s="14" t="s">
        <v>243</v>
      </c>
    </row>
    <row r="1747" spans="1:9">
      <c r="A1747" s="14" t="s">
        <v>140</v>
      </c>
      <c r="B1747" s="14" t="s">
        <v>154</v>
      </c>
      <c r="C1747">
        <v>25809</v>
      </c>
      <c r="D1747">
        <v>25809</v>
      </c>
      <c r="E1747">
        <v>1</v>
      </c>
      <c r="F1747">
        <v>619</v>
      </c>
      <c r="G1747" s="14" t="s">
        <v>151</v>
      </c>
      <c r="H1747" s="14" t="s">
        <v>411</v>
      </c>
      <c r="I1747" s="14" t="s">
        <v>412</v>
      </c>
    </row>
    <row r="1748" spans="1:9">
      <c r="A1748" s="14" t="s">
        <v>140</v>
      </c>
      <c r="B1748" s="14" t="s">
        <v>163</v>
      </c>
      <c r="C1748">
        <v>25859</v>
      </c>
      <c r="D1748">
        <v>25859</v>
      </c>
      <c r="E1748">
        <v>1</v>
      </c>
      <c r="F1748">
        <v>462</v>
      </c>
      <c r="G1748" s="14" t="s">
        <v>151</v>
      </c>
      <c r="H1748" s="14" t="s">
        <v>317</v>
      </c>
      <c r="I1748" s="14" t="s">
        <v>318</v>
      </c>
    </row>
    <row r="1749" spans="1:9">
      <c r="A1749" s="14" t="s">
        <v>140</v>
      </c>
      <c r="B1749" s="14" t="s">
        <v>159</v>
      </c>
      <c r="C1749">
        <v>25860</v>
      </c>
      <c r="D1749">
        <v>25861</v>
      </c>
      <c r="E1749">
        <v>2</v>
      </c>
      <c r="F1749" t="s">
        <v>180</v>
      </c>
      <c r="G1749" s="14" t="s">
        <v>171</v>
      </c>
      <c r="H1749" s="14" t="s">
        <v>408</v>
      </c>
      <c r="I1749" s="14" t="s">
        <v>306</v>
      </c>
    </row>
    <row r="1750" spans="1:9">
      <c r="A1750" s="14" t="s">
        <v>140</v>
      </c>
      <c r="B1750" s="14" t="s">
        <v>163</v>
      </c>
      <c r="C1750">
        <v>25863</v>
      </c>
      <c r="D1750">
        <v>25863</v>
      </c>
      <c r="E1750">
        <v>1</v>
      </c>
      <c r="F1750">
        <v>459</v>
      </c>
      <c r="G1750" s="14" t="s">
        <v>151</v>
      </c>
      <c r="H1750" s="14" t="s">
        <v>411</v>
      </c>
      <c r="I1750" s="14" t="s">
        <v>310</v>
      </c>
    </row>
    <row r="1751" spans="1:9">
      <c r="A1751" s="14" t="s">
        <v>140</v>
      </c>
      <c r="B1751" s="14" t="s">
        <v>164</v>
      </c>
      <c r="C1751">
        <v>26099</v>
      </c>
      <c r="D1751">
        <v>26099</v>
      </c>
      <c r="E1751">
        <v>1</v>
      </c>
      <c r="F1751">
        <v>378</v>
      </c>
      <c r="G1751" s="14" t="s">
        <v>158</v>
      </c>
      <c r="H1751" s="14" t="s">
        <v>550</v>
      </c>
      <c r="I1751" s="14" t="s">
        <v>375</v>
      </c>
    </row>
    <row r="1752" spans="1:9">
      <c r="A1752" s="14" t="s">
        <v>140</v>
      </c>
      <c r="B1752" s="14" t="s">
        <v>164</v>
      </c>
      <c r="C1752">
        <v>26225</v>
      </c>
      <c r="D1752">
        <v>26225</v>
      </c>
      <c r="E1752">
        <v>1</v>
      </c>
      <c r="F1752">
        <v>328</v>
      </c>
      <c r="G1752" s="14" t="s">
        <v>158</v>
      </c>
      <c r="H1752" s="14" t="s">
        <v>549</v>
      </c>
      <c r="I1752" s="14" t="s">
        <v>375</v>
      </c>
    </row>
    <row r="1753" spans="1:9">
      <c r="A1753" s="14" t="s">
        <v>140</v>
      </c>
      <c r="C1753">
        <v>26368</v>
      </c>
      <c r="D1753">
        <v>26368</v>
      </c>
      <c r="E1753">
        <v>1</v>
      </c>
      <c r="F1753">
        <v>266</v>
      </c>
      <c r="G1753" s="14" t="s">
        <v>166</v>
      </c>
      <c r="H1753" s="14" t="s">
        <v>323</v>
      </c>
      <c r="I1753" s="14" t="s">
        <v>306</v>
      </c>
    </row>
    <row r="1754" spans="1:9">
      <c r="A1754" s="14" t="s">
        <v>140</v>
      </c>
      <c r="B1754" s="14" t="s">
        <v>154</v>
      </c>
      <c r="C1754">
        <v>26379</v>
      </c>
      <c r="D1754">
        <v>26379</v>
      </c>
      <c r="E1754">
        <v>1</v>
      </c>
      <c r="F1754">
        <v>276</v>
      </c>
      <c r="G1754" s="14" t="s">
        <v>151</v>
      </c>
      <c r="H1754" s="14" t="s">
        <v>421</v>
      </c>
      <c r="I1754" s="14" t="s">
        <v>234</v>
      </c>
    </row>
    <row r="1755" spans="1:9">
      <c r="A1755" s="14" t="s">
        <v>140</v>
      </c>
      <c r="B1755" s="14" t="s">
        <v>154</v>
      </c>
      <c r="C1755">
        <v>26381</v>
      </c>
      <c r="D1755">
        <v>26381</v>
      </c>
      <c r="E1755">
        <v>1</v>
      </c>
      <c r="F1755">
        <v>271</v>
      </c>
      <c r="G1755" s="14" t="s">
        <v>151</v>
      </c>
      <c r="H1755" s="14" t="s">
        <v>431</v>
      </c>
      <c r="I1755" s="14" t="s">
        <v>233</v>
      </c>
    </row>
    <row r="1756" spans="1:9">
      <c r="A1756" s="14" t="s">
        <v>140</v>
      </c>
      <c r="B1756" s="14" t="s">
        <v>163</v>
      </c>
      <c r="C1756">
        <v>26808</v>
      </c>
      <c r="D1756">
        <v>26808</v>
      </c>
      <c r="E1756">
        <v>1</v>
      </c>
      <c r="F1756">
        <v>278</v>
      </c>
      <c r="G1756" s="14" t="s">
        <v>158</v>
      </c>
      <c r="H1756" s="14" t="s">
        <v>546</v>
      </c>
      <c r="I1756" s="14" t="s">
        <v>375</v>
      </c>
    </row>
    <row r="1757" spans="1:9">
      <c r="A1757" s="14" t="s">
        <v>140</v>
      </c>
      <c r="B1757" s="14" t="s">
        <v>163</v>
      </c>
      <c r="C1757">
        <v>27434</v>
      </c>
      <c r="D1757">
        <v>27434</v>
      </c>
      <c r="E1757">
        <v>1</v>
      </c>
      <c r="F1757">
        <v>315</v>
      </c>
      <c r="G1757" s="14" t="s">
        <v>158</v>
      </c>
      <c r="H1757" s="14" t="s">
        <v>548</v>
      </c>
      <c r="I1757" s="14" t="s">
        <v>375</v>
      </c>
    </row>
    <row r="1758" spans="1:9">
      <c r="A1758" s="14" t="s">
        <v>140</v>
      </c>
      <c r="B1758" s="14" t="s">
        <v>154</v>
      </c>
      <c r="C1758">
        <v>27639</v>
      </c>
      <c r="D1758">
        <v>27639</v>
      </c>
      <c r="E1758">
        <v>1</v>
      </c>
      <c r="F1758">
        <v>353</v>
      </c>
      <c r="G1758" s="14" t="s">
        <v>151</v>
      </c>
      <c r="H1758" s="14" t="s">
        <v>477</v>
      </c>
      <c r="I1758" s="14" t="s">
        <v>239</v>
      </c>
    </row>
    <row r="1759" spans="1:9">
      <c r="A1759" s="14" t="s">
        <v>140</v>
      </c>
      <c r="B1759" s="14" t="s">
        <v>154</v>
      </c>
      <c r="C1759">
        <v>27896</v>
      </c>
      <c r="D1759">
        <v>27896</v>
      </c>
      <c r="E1759">
        <v>1</v>
      </c>
      <c r="F1759">
        <v>286</v>
      </c>
      <c r="G1759" s="14" t="s">
        <v>151</v>
      </c>
      <c r="H1759" s="14" t="s">
        <v>530</v>
      </c>
      <c r="I1759" s="14" t="s">
        <v>284</v>
      </c>
    </row>
    <row r="1760" spans="1:9">
      <c r="A1760" s="14" t="s">
        <v>140</v>
      </c>
      <c r="B1760" s="14" t="s">
        <v>164</v>
      </c>
      <c r="C1760">
        <v>27960</v>
      </c>
      <c r="D1760">
        <v>27960</v>
      </c>
      <c r="E1760">
        <v>1</v>
      </c>
      <c r="F1760">
        <v>272</v>
      </c>
      <c r="G1760" s="14" t="s">
        <v>158</v>
      </c>
      <c r="H1760" s="14" t="s">
        <v>544</v>
      </c>
      <c r="I1760" s="14" t="s">
        <v>375</v>
      </c>
    </row>
    <row r="1761" spans="1:9">
      <c r="A1761" s="14" t="s">
        <v>140</v>
      </c>
      <c r="B1761" s="14" t="s">
        <v>163</v>
      </c>
      <c r="C1761">
        <v>28073</v>
      </c>
      <c r="D1761">
        <v>28073</v>
      </c>
      <c r="E1761">
        <v>1</v>
      </c>
      <c r="F1761">
        <v>227</v>
      </c>
      <c r="G1761" s="14" t="s">
        <v>158</v>
      </c>
      <c r="H1761" s="14" t="s">
        <v>537</v>
      </c>
      <c r="I1761" s="14" t="s">
        <v>375</v>
      </c>
    </row>
    <row r="1762" spans="1:9">
      <c r="A1762" s="14" t="s">
        <v>140</v>
      </c>
      <c r="C1762">
        <v>28309</v>
      </c>
      <c r="D1762">
        <v>28309</v>
      </c>
      <c r="E1762">
        <v>1</v>
      </c>
      <c r="F1762">
        <v>126</v>
      </c>
      <c r="G1762" s="14" t="s">
        <v>166</v>
      </c>
      <c r="H1762" s="14" t="s">
        <v>322</v>
      </c>
      <c r="I1762" s="14" t="s">
        <v>233</v>
      </c>
    </row>
    <row r="1763" spans="1:9">
      <c r="A1763" s="14" t="s">
        <v>140</v>
      </c>
      <c r="B1763" s="14" t="s">
        <v>150</v>
      </c>
      <c r="C1763">
        <v>28461</v>
      </c>
      <c r="D1763">
        <v>28461</v>
      </c>
      <c r="E1763">
        <v>1</v>
      </c>
      <c r="F1763">
        <v>280</v>
      </c>
      <c r="G1763" s="14" t="s">
        <v>158</v>
      </c>
      <c r="H1763" s="14" t="s">
        <v>495</v>
      </c>
      <c r="I1763" s="14" t="s">
        <v>230</v>
      </c>
    </row>
    <row r="1764" spans="1:9">
      <c r="A1764" s="14" t="s">
        <v>140</v>
      </c>
      <c r="B1764" s="14" t="s">
        <v>163</v>
      </c>
      <c r="C1764">
        <v>28479</v>
      </c>
      <c r="D1764">
        <v>28479</v>
      </c>
      <c r="E1764">
        <v>1</v>
      </c>
      <c r="F1764">
        <v>307</v>
      </c>
      <c r="G1764" s="14" t="s">
        <v>151</v>
      </c>
      <c r="H1764" s="14" t="s">
        <v>500</v>
      </c>
      <c r="I1764" s="14" t="s">
        <v>230</v>
      </c>
    </row>
    <row r="1765" spans="1:9">
      <c r="A1765" s="14" t="s">
        <v>140</v>
      </c>
      <c r="B1765" s="14" t="s">
        <v>163</v>
      </c>
      <c r="C1765">
        <v>28771</v>
      </c>
      <c r="D1765">
        <v>28771</v>
      </c>
      <c r="E1765">
        <v>1</v>
      </c>
      <c r="F1765">
        <v>317</v>
      </c>
      <c r="G1765" s="14" t="s">
        <v>158</v>
      </c>
      <c r="H1765" s="14" t="s">
        <v>548</v>
      </c>
      <c r="I1765" s="14" t="s">
        <v>375</v>
      </c>
    </row>
    <row r="1766" spans="1:9">
      <c r="A1766" s="14" t="s">
        <v>140</v>
      </c>
      <c r="B1766" s="14" t="s">
        <v>163</v>
      </c>
      <c r="C1766">
        <v>28835</v>
      </c>
      <c r="D1766">
        <v>28835</v>
      </c>
      <c r="E1766">
        <v>1</v>
      </c>
      <c r="F1766">
        <v>339</v>
      </c>
      <c r="G1766" s="14" t="s">
        <v>151</v>
      </c>
      <c r="H1766" s="14" t="s">
        <v>544</v>
      </c>
      <c r="I1766" s="14" t="s">
        <v>283</v>
      </c>
    </row>
    <row r="1767" spans="1:9">
      <c r="A1767" s="14" t="s">
        <v>140</v>
      </c>
      <c r="B1767" s="14" t="s">
        <v>164</v>
      </c>
      <c r="C1767">
        <v>28841</v>
      </c>
      <c r="D1767">
        <v>28841</v>
      </c>
      <c r="E1767">
        <v>1</v>
      </c>
      <c r="F1767">
        <v>333</v>
      </c>
      <c r="G1767" s="14" t="s">
        <v>151</v>
      </c>
      <c r="H1767" s="14" t="s">
        <v>544</v>
      </c>
      <c r="I1767" s="14" t="s">
        <v>283</v>
      </c>
    </row>
    <row r="1768" spans="1:9">
      <c r="A1768" s="14" t="s">
        <v>140</v>
      </c>
      <c r="B1768" s="14" t="s">
        <v>164</v>
      </c>
      <c r="C1768">
        <v>28993</v>
      </c>
      <c r="D1768">
        <v>28993</v>
      </c>
      <c r="E1768">
        <v>1</v>
      </c>
      <c r="F1768">
        <v>311</v>
      </c>
      <c r="G1768" s="14" t="s">
        <v>158</v>
      </c>
      <c r="H1768" s="14" t="s">
        <v>548</v>
      </c>
      <c r="I1768" s="14" t="s">
        <v>375</v>
      </c>
    </row>
    <row r="1769" spans="1:9">
      <c r="A1769" s="14" t="s">
        <v>140</v>
      </c>
      <c r="B1769" s="14" t="s">
        <v>150</v>
      </c>
      <c r="C1769">
        <v>29033</v>
      </c>
      <c r="D1769">
        <v>29033</v>
      </c>
      <c r="E1769">
        <v>1</v>
      </c>
      <c r="F1769">
        <v>312</v>
      </c>
      <c r="G1769" s="14" t="s">
        <v>158</v>
      </c>
      <c r="H1769" s="14" t="s">
        <v>540</v>
      </c>
      <c r="I1769" s="14" t="s">
        <v>283</v>
      </c>
    </row>
    <row r="1770" spans="1:9">
      <c r="A1770" s="14" t="s">
        <v>140</v>
      </c>
      <c r="B1770" s="14" t="s">
        <v>163</v>
      </c>
      <c r="C1770">
        <v>29181</v>
      </c>
      <c r="D1770">
        <v>29181</v>
      </c>
      <c r="E1770">
        <v>1</v>
      </c>
      <c r="F1770">
        <v>312</v>
      </c>
      <c r="G1770" s="14" t="s">
        <v>158</v>
      </c>
      <c r="H1770" s="14" t="s">
        <v>535</v>
      </c>
      <c r="I1770" s="14" t="s">
        <v>284</v>
      </c>
    </row>
    <row r="1771" spans="1:9">
      <c r="A1771" s="14" t="s">
        <v>140</v>
      </c>
      <c r="B1771" s="14" t="s">
        <v>154</v>
      </c>
      <c r="C1771">
        <v>29268</v>
      </c>
      <c r="D1771">
        <v>29268</v>
      </c>
      <c r="E1771">
        <v>1</v>
      </c>
      <c r="F1771">
        <v>310</v>
      </c>
      <c r="G1771" s="14" t="s">
        <v>158</v>
      </c>
      <c r="H1771" s="14" t="s">
        <v>527</v>
      </c>
      <c r="I1771" s="14" t="s">
        <v>338</v>
      </c>
    </row>
    <row r="1772" spans="1:9">
      <c r="A1772" s="14" t="s">
        <v>140</v>
      </c>
      <c r="B1772" s="14" t="s">
        <v>163</v>
      </c>
      <c r="C1772">
        <v>29535</v>
      </c>
      <c r="D1772">
        <v>29535</v>
      </c>
      <c r="E1772">
        <v>1</v>
      </c>
      <c r="F1772">
        <v>312</v>
      </c>
      <c r="G1772" s="14" t="s">
        <v>158</v>
      </c>
      <c r="H1772" s="14" t="s">
        <v>540</v>
      </c>
      <c r="I1772" s="14" t="s">
        <v>283</v>
      </c>
    </row>
    <row r="1773" spans="1:9">
      <c r="A1773" s="14" t="s">
        <v>140</v>
      </c>
      <c r="B1773" s="14" t="s">
        <v>163</v>
      </c>
      <c r="C1773">
        <v>29554</v>
      </c>
      <c r="D1773">
        <v>29554</v>
      </c>
      <c r="E1773">
        <v>1</v>
      </c>
      <c r="F1773">
        <v>316</v>
      </c>
      <c r="G1773" s="14" t="s">
        <v>158</v>
      </c>
      <c r="H1773" s="14" t="s">
        <v>529</v>
      </c>
      <c r="I1773" s="14" t="s">
        <v>338</v>
      </c>
    </row>
    <row r="1774" spans="1:9">
      <c r="A1774" s="14" t="s">
        <v>140</v>
      </c>
      <c r="B1774" s="14" t="s">
        <v>150</v>
      </c>
      <c r="C1774">
        <v>29558</v>
      </c>
      <c r="D1774">
        <v>29558</v>
      </c>
      <c r="E1774">
        <v>1</v>
      </c>
      <c r="F1774">
        <v>328</v>
      </c>
      <c r="G1774" s="14" t="s">
        <v>158</v>
      </c>
      <c r="H1774" s="14" t="s">
        <v>544</v>
      </c>
      <c r="I1774" s="14" t="s">
        <v>283</v>
      </c>
    </row>
    <row r="1775" spans="1:9">
      <c r="A1775" s="14" t="s">
        <v>140</v>
      </c>
      <c r="B1775" s="14" t="s">
        <v>150</v>
      </c>
      <c r="C1775">
        <v>29639</v>
      </c>
      <c r="D1775">
        <v>29639</v>
      </c>
      <c r="E1775">
        <v>1</v>
      </c>
      <c r="F1775">
        <v>301</v>
      </c>
      <c r="G1775" s="14" t="s">
        <v>158</v>
      </c>
      <c r="H1775" s="14" t="s">
        <v>534</v>
      </c>
      <c r="I1775" s="14" t="s">
        <v>284</v>
      </c>
    </row>
    <row r="1776" spans="1:9">
      <c r="A1776" s="14" t="s">
        <v>140</v>
      </c>
      <c r="B1776" s="14" t="s">
        <v>154</v>
      </c>
      <c r="C1776">
        <v>29650</v>
      </c>
      <c r="D1776">
        <v>29650</v>
      </c>
      <c r="E1776">
        <v>1</v>
      </c>
      <c r="F1776">
        <v>304</v>
      </c>
      <c r="G1776" s="14" t="s">
        <v>151</v>
      </c>
      <c r="H1776" s="14" t="s">
        <v>486</v>
      </c>
      <c r="I1776" s="14" t="s">
        <v>231</v>
      </c>
    </row>
    <row r="1777" spans="1:9">
      <c r="A1777" s="14" t="s">
        <v>140</v>
      </c>
      <c r="B1777" s="14" t="s">
        <v>154</v>
      </c>
      <c r="C1777">
        <v>29658</v>
      </c>
      <c r="D1777">
        <v>29658</v>
      </c>
      <c r="E1777">
        <v>1</v>
      </c>
      <c r="F1777">
        <v>299</v>
      </c>
      <c r="G1777" s="14" t="s">
        <v>158</v>
      </c>
      <c r="H1777" s="14" t="s">
        <v>539</v>
      </c>
      <c r="I1777" s="14" t="s">
        <v>283</v>
      </c>
    </row>
    <row r="1778" spans="1:9">
      <c r="A1778" s="14" t="s">
        <v>140</v>
      </c>
      <c r="B1778" s="14" t="s">
        <v>164</v>
      </c>
      <c r="C1778">
        <v>29865</v>
      </c>
      <c r="D1778">
        <v>29865</v>
      </c>
      <c r="E1778">
        <v>1</v>
      </c>
      <c r="F1778">
        <v>234</v>
      </c>
      <c r="G1778" s="14" t="s">
        <v>158</v>
      </c>
      <c r="H1778" s="14" t="s">
        <v>539</v>
      </c>
      <c r="I1778" s="14" t="s">
        <v>375</v>
      </c>
    </row>
    <row r="1779" spans="1:9">
      <c r="A1779" s="14" t="s">
        <v>140</v>
      </c>
      <c r="B1779" s="14" t="s">
        <v>163</v>
      </c>
      <c r="C1779">
        <v>30012</v>
      </c>
      <c r="D1779">
        <v>30012</v>
      </c>
      <c r="E1779">
        <v>1</v>
      </c>
      <c r="F1779">
        <v>259</v>
      </c>
      <c r="G1779" s="14" t="s">
        <v>158</v>
      </c>
      <c r="H1779" s="14" t="s">
        <v>544</v>
      </c>
      <c r="I1779" s="14" t="s">
        <v>375</v>
      </c>
    </row>
    <row r="1780" spans="1:9">
      <c r="A1780" s="14" t="s">
        <v>140</v>
      </c>
      <c r="B1780" s="14" t="s">
        <v>150</v>
      </c>
      <c r="C1780">
        <v>30114</v>
      </c>
      <c r="D1780">
        <v>30114</v>
      </c>
      <c r="E1780">
        <v>1</v>
      </c>
      <c r="F1780">
        <v>250</v>
      </c>
      <c r="G1780" s="14" t="s">
        <v>158</v>
      </c>
      <c r="H1780" s="14" t="s">
        <v>429</v>
      </c>
      <c r="I1780" s="14" t="s">
        <v>242</v>
      </c>
    </row>
    <row r="1781" spans="1:9">
      <c r="A1781" s="14" t="s">
        <v>140</v>
      </c>
      <c r="C1781">
        <v>30115</v>
      </c>
      <c r="D1781">
        <v>30115</v>
      </c>
      <c r="E1781">
        <v>1</v>
      </c>
      <c r="F1781">
        <v>253</v>
      </c>
      <c r="G1781" s="14" t="s">
        <v>166</v>
      </c>
      <c r="H1781" s="14" t="s">
        <v>517</v>
      </c>
      <c r="I1781" s="14" t="s">
        <v>338</v>
      </c>
    </row>
    <row r="1782" spans="1:9">
      <c r="A1782" s="14" t="s">
        <v>140</v>
      </c>
      <c r="B1782" s="14" t="s">
        <v>154</v>
      </c>
      <c r="C1782">
        <v>30120</v>
      </c>
      <c r="D1782">
        <v>30120</v>
      </c>
      <c r="E1782">
        <v>1</v>
      </c>
      <c r="F1782">
        <v>249</v>
      </c>
      <c r="G1782" s="14" t="s">
        <v>151</v>
      </c>
      <c r="H1782" s="14" t="s">
        <v>540</v>
      </c>
      <c r="I1782" s="14" t="s">
        <v>375</v>
      </c>
    </row>
    <row r="1783" spans="1:9">
      <c r="A1783" s="14" t="s">
        <v>140</v>
      </c>
      <c r="B1783" s="14" t="s">
        <v>163</v>
      </c>
      <c r="C1783">
        <v>30374</v>
      </c>
      <c r="D1783">
        <v>30374</v>
      </c>
      <c r="E1783">
        <v>1</v>
      </c>
      <c r="F1783">
        <v>284</v>
      </c>
      <c r="G1783" s="14" t="s">
        <v>158</v>
      </c>
      <c r="H1783" s="14" t="s">
        <v>530</v>
      </c>
      <c r="I1783" s="14" t="s">
        <v>284</v>
      </c>
    </row>
    <row r="1784" spans="1:9">
      <c r="A1784" s="14" t="s">
        <v>140</v>
      </c>
      <c r="C1784">
        <v>30457</v>
      </c>
      <c r="D1784">
        <v>30457</v>
      </c>
      <c r="E1784">
        <v>1</v>
      </c>
      <c r="F1784">
        <v>289</v>
      </c>
      <c r="G1784" s="14" t="s">
        <v>166</v>
      </c>
      <c r="H1784" s="14" t="s">
        <v>477</v>
      </c>
      <c r="I1784" s="14" t="s">
        <v>250</v>
      </c>
    </row>
    <row r="1785" spans="1:9">
      <c r="A1785" s="14" t="s">
        <v>140</v>
      </c>
      <c r="B1785" s="14" t="s">
        <v>150</v>
      </c>
      <c r="C1785">
        <v>30717</v>
      </c>
      <c r="D1785">
        <v>30717</v>
      </c>
      <c r="E1785">
        <v>1</v>
      </c>
      <c r="F1785">
        <v>260</v>
      </c>
      <c r="G1785" s="14" t="s">
        <v>151</v>
      </c>
      <c r="H1785" s="14" t="s">
        <v>490</v>
      </c>
      <c r="I1785" s="14" t="s">
        <v>230</v>
      </c>
    </row>
    <row r="1786" spans="1:9">
      <c r="A1786" s="14" t="s">
        <v>140</v>
      </c>
      <c r="B1786" s="14" t="s">
        <v>164</v>
      </c>
      <c r="C1786">
        <v>30819</v>
      </c>
      <c r="D1786">
        <v>30819</v>
      </c>
      <c r="E1786">
        <v>1</v>
      </c>
      <c r="F1786">
        <v>274</v>
      </c>
      <c r="G1786" s="14" t="s">
        <v>158</v>
      </c>
      <c r="H1786" s="14" t="s">
        <v>522</v>
      </c>
      <c r="I1786" s="14" t="s">
        <v>338</v>
      </c>
    </row>
    <row r="1787" spans="1:9">
      <c r="A1787" s="14" t="s">
        <v>140</v>
      </c>
      <c r="C1787">
        <v>31196</v>
      </c>
      <c r="D1787">
        <v>31196</v>
      </c>
      <c r="E1787">
        <v>1</v>
      </c>
      <c r="F1787">
        <v>232</v>
      </c>
      <c r="G1787" s="14" t="s">
        <v>166</v>
      </c>
      <c r="H1787" s="14" t="s">
        <v>371</v>
      </c>
      <c r="I1787" s="14" t="s">
        <v>227</v>
      </c>
    </row>
    <row r="1788" spans="1:9">
      <c r="A1788" s="14" t="s">
        <v>140</v>
      </c>
      <c r="B1788" s="14" t="s">
        <v>154</v>
      </c>
      <c r="C1788">
        <v>31209</v>
      </c>
      <c r="D1788">
        <v>31209</v>
      </c>
      <c r="E1788">
        <v>1</v>
      </c>
      <c r="F1788">
        <v>227</v>
      </c>
      <c r="G1788" s="14" t="s">
        <v>158</v>
      </c>
      <c r="H1788" s="14" t="s">
        <v>436</v>
      </c>
      <c r="I1788" s="14" t="s">
        <v>239</v>
      </c>
    </row>
    <row r="1789" spans="1:9">
      <c r="A1789" s="14" t="s">
        <v>140</v>
      </c>
      <c r="B1789" s="14" t="s">
        <v>164</v>
      </c>
      <c r="C1789">
        <v>31472</v>
      </c>
      <c r="D1789">
        <v>31472</v>
      </c>
      <c r="E1789">
        <v>1</v>
      </c>
      <c r="F1789">
        <v>258</v>
      </c>
      <c r="G1789" s="14" t="s">
        <v>158</v>
      </c>
      <c r="H1789" s="14" t="s">
        <v>527</v>
      </c>
      <c r="I1789" s="14" t="s">
        <v>284</v>
      </c>
    </row>
    <row r="1790" spans="1:9">
      <c r="A1790" s="14" t="s">
        <v>140</v>
      </c>
      <c r="B1790" s="14" t="s">
        <v>163</v>
      </c>
      <c r="C1790">
        <v>32311</v>
      </c>
      <c r="D1790">
        <v>32311</v>
      </c>
      <c r="E1790">
        <v>1</v>
      </c>
      <c r="F1790">
        <v>263</v>
      </c>
      <c r="G1790" s="14" t="s">
        <v>158</v>
      </c>
      <c r="H1790" s="14" t="s">
        <v>544</v>
      </c>
      <c r="I1790" s="14" t="s">
        <v>375</v>
      </c>
    </row>
    <row r="1791" spans="1:9">
      <c r="A1791" s="14" t="s">
        <v>140</v>
      </c>
      <c r="B1791" s="14" t="s">
        <v>150</v>
      </c>
      <c r="C1791">
        <v>32790</v>
      </c>
      <c r="D1791">
        <v>32790</v>
      </c>
      <c r="E1791">
        <v>1</v>
      </c>
      <c r="F1791">
        <v>263</v>
      </c>
      <c r="G1791" s="14" t="s">
        <v>158</v>
      </c>
      <c r="H1791" s="14" t="s">
        <v>544</v>
      </c>
      <c r="I1791" s="14" t="s">
        <v>375</v>
      </c>
    </row>
    <row r="1792" spans="1:9">
      <c r="A1792" s="14" t="s">
        <v>140</v>
      </c>
      <c r="B1792" s="14" t="s">
        <v>150</v>
      </c>
      <c r="C1792">
        <v>32826</v>
      </c>
      <c r="D1792">
        <v>32826</v>
      </c>
      <c r="E1792">
        <v>1</v>
      </c>
      <c r="F1792">
        <v>267</v>
      </c>
      <c r="G1792" s="14" t="s">
        <v>158</v>
      </c>
      <c r="H1792" s="14" t="s">
        <v>522</v>
      </c>
      <c r="I1792" s="14" t="s">
        <v>338</v>
      </c>
    </row>
    <row r="1793" spans="1:9">
      <c r="A1793" s="14" t="s">
        <v>140</v>
      </c>
      <c r="B1793" s="14" t="s">
        <v>163</v>
      </c>
      <c r="C1793">
        <v>32960</v>
      </c>
      <c r="D1793">
        <v>32960</v>
      </c>
      <c r="E1793">
        <v>1</v>
      </c>
      <c r="F1793">
        <v>269</v>
      </c>
      <c r="G1793" s="14" t="s">
        <v>158</v>
      </c>
      <c r="H1793" s="14" t="s">
        <v>544</v>
      </c>
      <c r="I1793" s="14" t="s">
        <v>375</v>
      </c>
    </row>
    <row r="1794" spans="1:9">
      <c r="A1794" s="14" t="s">
        <v>140</v>
      </c>
      <c r="B1794" s="14" t="s">
        <v>163</v>
      </c>
      <c r="C1794">
        <v>32964</v>
      </c>
      <c r="D1794">
        <v>32964</v>
      </c>
      <c r="E1794">
        <v>1</v>
      </c>
      <c r="F1794">
        <v>273</v>
      </c>
      <c r="G1794" s="14" t="s">
        <v>158</v>
      </c>
      <c r="H1794" s="14" t="s">
        <v>537</v>
      </c>
      <c r="I1794" s="14" t="s">
        <v>283</v>
      </c>
    </row>
    <row r="1795" spans="1:9">
      <c r="A1795" s="14" t="s">
        <v>140</v>
      </c>
      <c r="B1795" s="14" t="s">
        <v>163</v>
      </c>
      <c r="C1795">
        <v>33425</v>
      </c>
      <c r="D1795">
        <v>33425</v>
      </c>
      <c r="E1795">
        <v>1</v>
      </c>
      <c r="F1795">
        <v>272</v>
      </c>
      <c r="G1795" s="14" t="s">
        <v>151</v>
      </c>
      <c r="H1795" s="14" t="s">
        <v>491</v>
      </c>
      <c r="I1795" s="14" t="s">
        <v>230</v>
      </c>
    </row>
    <row r="1796" spans="1:9">
      <c r="A1796" s="14" t="s">
        <v>140</v>
      </c>
      <c r="B1796" s="14" t="s">
        <v>154</v>
      </c>
      <c r="C1796">
        <v>33454</v>
      </c>
      <c r="D1796">
        <v>33454</v>
      </c>
      <c r="E1796">
        <v>1</v>
      </c>
      <c r="F1796">
        <v>276</v>
      </c>
      <c r="G1796" s="14" t="s">
        <v>158</v>
      </c>
      <c r="H1796" s="14" t="s">
        <v>546</v>
      </c>
      <c r="I1796" s="14" t="s">
        <v>375</v>
      </c>
    </row>
    <row r="1797" spans="1:9">
      <c r="A1797" s="14" t="s">
        <v>140</v>
      </c>
      <c r="B1797" s="14" t="s">
        <v>163</v>
      </c>
      <c r="C1797">
        <v>33484</v>
      </c>
      <c r="D1797">
        <v>33484</v>
      </c>
      <c r="E1797">
        <v>1</v>
      </c>
      <c r="F1797">
        <v>284</v>
      </c>
      <c r="G1797" s="14" t="s">
        <v>158</v>
      </c>
      <c r="H1797" s="14" t="s">
        <v>546</v>
      </c>
      <c r="I1797" s="14" t="s">
        <v>375</v>
      </c>
    </row>
    <row r="1798" spans="1:9">
      <c r="A1798" s="14" t="s">
        <v>140</v>
      </c>
      <c r="B1798" s="14" t="s">
        <v>163</v>
      </c>
      <c r="C1798">
        <v>33494</v>
      </c>
      <c r="D1798">
        <v>33494</v>
      </c>
      <c r="E1798">
        <v>1</v>
      </c>
      <c r="F1798">
        <v>284</v>
      </c>
      <c r="G1798" s="14" t="s">
        <v>151</v>
      </c>
      <c r="H1798" s="14" t="s">
        <v>537</v>
      </c>
      <c r="I1798" s="14" t="s">
        <v>283</v>
      </c>
    </row>
    <row r="1799" spans="1:9">
      <c r="A1799" s="14" t="s">
        <v>140</v>
      </c>
      <c r="B1799" s="14" t="s">
        <v>154</v>
      </c>
      <c r="C1799">
        <v>33570</v>
      </c>
      <c r="D1799">
        <v>33570</v>
      </c>
      <c r="E1799">
        <v>1</v>
      </c>
      <c r="F1799">
        <v>271</v>
      </c>
      <c r="G1799" s="14" t="s">
        <v>158</v>
      </c>
      <c r="H1799" s="14" t="s">
        <v>537</v>
      </c>
      <c r="I1799" s="14" t="s">
        <v>283</v>
      </c>
    </row>
    <row r="1800" spans="1:9">
      <c r="A1800" s="14" t="s">
        <v>140</v>
      </c>
      <c r="B1800" s="14" t="s">
        <v>154</v>
      </c>
      <c r="C1800">
        <v>33582</v>
      </c>
      <c r="D1800">
        <v>33582</v>
      </c>
      <c r="E1800">
        <v>1</v>
      </c>
      <c r="F1800">
        <v>264</v>
      </c>
      <c r="G1800" s="14" t="s">
        <v>158</v>
      </c>
      <c r="H1800" s="14" t="s">
        <v>535</v>
      </c>
      <c r="I1800" s="14" t="s">
        <v>283</v>
      </c>
    </row>
    <row r="1801" spans="1:9">
      <c r="A1801" s="14" t="s">
        <v>140</v>
      </c>
      <c r="B1801" s="14" t="s">
        <v>154</v>
      </c>
      <c r="C1801">
        <v>34505</v>
      </c>
      <c r="D1801">
        <v>34505</v>
      </c>
      <c r="E1801">
        <v>1</v>
      </c>
      <c r="F1801">
        <v>276</v>
      </c>
      <c r="G1801" s="14" t="s">
        <v>158</v>
      </c>
      <c r="H1801" s="14" t="s">
        <v>546</v>
      </c>
      <c r="I1801" s="14" t="s">
        <v>375</v>
      </c>
    </row>
    <row r="1802" spans="1:9">
      <c r="A1802" s="14" t="s">
        <v>140</v>
      </c>
      <c r="B1802" s="14" t="s">
        <v>163</v>
      </c>
      <c r="C1802">
        <v>34507</v>
      </c>
      <c r="D1802">
        <v>34507</v>
      </c>
      <c r="E1802">
        <v>1</v>
      </c>
      <c r="F1802">
        <v>276</v>
      </c>
      <c r="G1802" s="14" t="s">
        <v>151</v>
      </c>
      <c r="H1802" s="14" t="s">
        <v>546</v>
      </c>
      <c r="I1802" s="14" t="s">
        <v>375</v>
      </c>
    </row>
    <row r="1803" spans="1:9">
      <c r="A1803" s="14" t="s">
        <v>140</v>
      </c>
      <c r="C1803">
        <v>34998</v>
      </c>
      <c r="D1803">
        <v>34998</v>
      </c>
      <c r="E1803">
        <v>1</v>
      </c>
      <c r="F1803">
        <v>107</v>
      </c>
      <c r="G1803" s="14" t="s">
        <v>166</v>
      </c>
      <c r="H1803" s="14" t="s">
        <v>377</v>
      </c>
      <c r="I1803" s="14" t="s">
        <v>231</v>
      </c>
    </row>
    <row r="1804" spans="1:9">
      <c r="A1804" s="14" t="s">
        <v>140</v>
      </c>
      <c r="B1804" s="14" t="s">
        <v>150</v>
      </c>
      <c r="C1804">
        <v>36254</v>
      </c>
      <c r="D1804">
        <v>36254</v>
      </c>
      <c r="E1804">
        <v>1</v>
      </c>
      <c r="F1804">
        <v>202</v>
      </c>
      <c r="G1804" s="14" t="s">
        <v>151</v>
      </c>
      <c r="H1804" s="14" t="s">
        <v>444</v>
      </c>
      <c r="I1804" s="14" t="s">
        <v>250</v>
      </c>
    </row>
    <row r="1805" spans="1:9">
      <c r="A1805" s="14" t="s">
        <v>140</v>
      </c>
      <c r="C1805">
        <v>36304</v>
      </c>
      <c r="D1805">
        <v>36304</v>
      </c>
      <c r="E1805">
        <v>1</v>
      </c>
      <c r="F1805">
        <v>190</v>
      </c>
      <c r="G1805" s="14" t="s">
        <v>166</v>
      </c>
      <c r="H1805" s="14" t="s">
        <v>339</v>
      </c>
      <c r="I1805" s="14" t="s">
        <v>227</v>
      </c>
    </row>
    <row r="1806" spans="1:9">
      <c r="A1806" s="14" t="s">
        <v>140</v>
      </c>
      <c r="B1806" s="14" t="s">
        <v>154</v>
      </c>
      <c r="C1806">
        <v>36315</v>
      </c>
      <c r="D1806">
        <v>36315</v>
      </c>
      <c r="E1806">
        <v>1</v>
      </c>
      <c r="F1806">
        <v>196</v>
      </c>
      <c r="G1806" s="14" t="s">
        <v>151</v>
      </c>
      <c r="H1806" s="14" t="s">
        <v>441</v>
      </c>
      <c r="I1806" s="14" t="s">
        <v>250</v>
      </c>
    </row>
    <row r="1807" spans="1:9">
      <c r="A1807" s="14" t="s">
        <v>140</v>
      </c>
      <c r="C1807">
        <v>36843</v>
      </c>
      <c r="D1807">
        <v>36843</v>
      </c>
      <c r="E1807">
        <v>1</v>
      </c>
      <c r="F1807">
        <v>350</v>
      </c>
      <c r="G1807" s="14" t="s">
        <v>166</v>
      </c>
      <c r="H1807" s="14" t="s">
        <v>459</v>
      </c>
      <c r="I1807" s="14" t="s">
        <v>233</v>
      </c>
    </row>
    <row r="1808" spans="1:9">
      <c r="A1808" s="14" t="s">
        <v>140</v>
      </c>
      <c r="B1808" s="14" t="s">
        <v>163</v>
      </c>
      <c r="C1808">
        <v>36861</v>
      </c>
      <c r="D1808">
        <v>36861</v>
      </c>
      <c r="E1808">
        <v>1</v>
      </c>
      <c r="F1808">
        <v>350</v>
      </c>
      <c r="G1808" s="14" t="s">
        <v>158</v>
      </c>
      <c r="H1808" s="14" t="s">
        <v>550</v>
      </c>
      <c r="I1808" s="14" t="s">
        <v>375</v>
      </c>
    </row>
    <row r="1809" spans="1:9">
      <c r="A1809" s="14" t="s">
        <v>140</v>
      </c>
      <c r="B1809" s="14" t="s">
        <v>164</v>
      </c>
      <c r="C1809">
        <v>36929</v>
      </c>
      <c r="D1809">
        <v>36929</v>
      </c>
      <c r="E1809">
        <v>1</v>
      </c>
      <c r="F1809">
        <v>319</v>
      </c>
      <c r="G1809" s="14" t="s">
        <v>158</v>
      </c>
      <c r="H1809" s="14" t="s">
        <v>540</v>
      </c>
      <c r="I1809" s="14" t="s">
        <v>283</v>
      </c>
    </row>
    <row r="1810" spans="1:9">
      <c r="A1810" s="14" t="s">
        <v>140</v>
      </c>
      <c r="B1810" s="14" t="s">
        <v>150</v>
      </c>
      <c r="C1810">
        <v>36932</v>
      </c>
      <c r="D1810">
        <v>36932</v>
      </c>
      <c r="E1810">
        <v>1</v>
      </c>
      <c r="F1810">
        <v>320</v>
      </c>
      <c r="G1810" s="14" t="s">
        <v>151</v>
      </c>
      <c r="H1810" s="14" t="s">
        <v>535</v>
      </c>
      <c r="I1810" s="14" t="s">
        <v>284</v>
      </c>
    </row>
    <row r="1811" spans="1:9">
      <c r="A1811" s="14" t="s">
        <v>140</v>
      </c>
      <c r="B1811" s="14" t="s">
        <v>150</v>
      </c>
      <c r="C1811">
        <v>36956</v>
      </c>
      <c r="D1811">
        <v>36956</v>
      </c>
      <c r="E1811">
        <v>1</v>
      </c>
      <c r="F1811">
        <v>319</v>
      </c>
      <c r="G1811" s="14" t="s">
        <v>151</v>
      </c>
      <c r="H1811" s="14" t="s">
        <v>535</v>
      </c>
      <c r="I1811" s="14" t="s">
        <v>284</v>
      </c>
    </row>
    <row r="1812" spans="1:9">
      <c r="A1812" s="14" t="s">
        <v>140</v>
      </c>
      <c r="B1812" s="14" t="s">
        <v>154</v>
      </c>
      <c r="C1812">
        <v>36981</v>
      </c>
      <c r="D1812">
        <v>36981</v>
      </c>
      <c r="E1812">
        <v>1</v>
      </c>
      <c r="F1812">
        <v>277</v>
      </c>
      <c r="G1812" s="14" t="s">
        <v>151</v>
      </c>
      <c r="H1812" s="14" t="s">
        <v>515</v>
      </c>
      <c r="I1812" s="14" t="s">
        <v>243</v>
      </c>
    </row>
    <row r="1813" spans="1:9">
      <c r="A1813" s="14" t="s">
        <v>140</v>
      </c>
      <c r="B1813" s="14" t="s">
        <v>150</v>
      </c>
      <c r="C1813">
        <v>37062</v>
      </c>
      <c r="D1813">
        <v>37062</v>
      </c>
      <c r="E1813">
        <v>1</v>
      </c>
      <c r="F1813">
        <v>277</v>
      </c>
      <c r="G1813" s="14" t="s">
        <v>158</v>
      </c>
      <c r="H1813" s="14" t="s">
        <v>523</v>
      </c>
      <c r="I1813" s="14" t="s">
        <v>338</v>
      </c>
    </row>
    <row r="1814" spans="1:9">
      <c r="A1814" s="14" t="s">
        <v>140</v>
      </c>
      <c r="B1814" s="14" t="s">
        <v>154</v>
      </c>
      <c r="C1814">
        <v>37251</v>
      </c>
      <c r="D1814">
        <v>37251</v>
      </c>
      <c r="E1814">
        <v>1</v>
      </c>
      <c r="F1814">
        <v>353</v>
      </c>
      <c r="G1814" s="14" t="s">
        <v>158</v>
      </c>
      <c r="H1814" s="14" t="s">
        <v>550</v>
      </c>
      <c r="I1814" s="14" t="s">
        <v>375</v>
      </c>
    </row>
    <row r="1815" spans="1:9">
      <c r="A1815" s="14" t="s">
        <v>140</v>
      </c>
      <c r="B1815" s="14" t="s">
        <v>164</v>
      </c>
      <c r="C1815">
        <v>37853</v>
      </c>
      <c r="D1815">
        <v>37853</v>
      </c>
      <c r="E1815">
        <v>1</v>
      </c>
      <c r="F1815">
        <v>364</v>
      </c>
      <c r="G1815" s="14" t="s">
        <v>158</v>
      </c>
      <c r="H1815" s="14" t="s">
        <v>540</v>
      </c>
      <c r="I1815" s="14" t="s">
        <v>284</v>
      </c>
    </row>
    <row r="1816" spans="1:9">
      <c r="A1816" s="14" t="s">
        <v>140</v>
      </c>
      <c r="B1816" s="14" t="s">
        <v>164</v>
      </c>
      <c r="C1816">
        <v>38083</v>
      </c>
      <c r="D1816">
        <v>38083</v>
      </c>
      <c r="E1816">
        <v>1</v>
      </c>
      <c r="F1816">
        <v>378</v>
      </c>
      <c r="G1816" s="14" t="s">
        <v>158</v>
      </c>
      <c r="H1816" s="14" t="s">
        <v>550</v>
      </c>
      <c r="I1816" s="14" t="s">
        <v>375</v>
      </c>
    </row>
    <row r="1817" spans="1:9">
      <c r="A1817" s="14" t="s">
        <v>140</v>
      </c>
      <c r="B1817" s="14" t="s">
        <v>163</v>
      </c>
      <c r="C1817">
        <v>38513</v>
      </c>
      <c r="D1817">
        <v>38513</v>
      </c>
      <c r="E1817">
        <v>1</v>
      </c>
      <c r="F1817">
        <v>347</v>
      </c>
      <c r="G1817" s="14" t="s">
        <v>158</v>
      </c>
      <c r="H1817" s="14" t="s">
        <v>539</v>
      </c>
      <c r="I1817" s="14" t="s">
        <v>284</v>
      </c>
    </row>
    <row r="1818" spans="1:9">
      <c r="A1818" s="14" t="s">
        <v>140</v>
      </c>
      <c r="B1818" s="14" t="s">
        <v>163</v>
      </c>
      <c r="C1818">
        <v>38548</v>
      </c>
      <c r="D1818">
        <v>38548</v>
      </c>
      <c r="E1818">
        <v>1</v>
      </c>
      <c r="F1818">
        <v>328</v>
      </c>
      <c r="G1818" s="14" t="s">
        <v>151</v>
      </c>
      <c r="H1818" s="14" t="s">
        <v>544</v>
      </c>
      <c r="I1818" s="14" t="s">
        <v>283</v>
      </c>
    </row>
    <row r="1819" spans="1:9">
      <c r="A1819" s="14" t="s">
        <v>140</v>
      </c>
      <c r="B1819" s="14" t="s">
        <v>150</v>
      </c>
      <c r="C1819">
        <v>38682</v>
      </c>
      <c r="D1819">
        <v>38682</v>
      </c>
      <c r="E1819">
        <v>1</v>
      </c>
      <c r="F1819">
        <v>351</v>
      </c>
      <c r="G1819" s="14" t="s">
        <v>158</v>
      </c>
      <c r="H1819" s="14" t="s">
        <v>534</v>
      </c>
      <c r="I1819" s="14" t="s">
        <v>338</v>
      </c>
    </row>
    <row r="1820" spans="1:9">
      <c r="A1820" s="14" t="s">
        <v>140</v>
      </c>
      <c r="B1820" s="14" t="s">
        <v>163</v>
      </c>
      <c r="C1820">
        <v>38966</v>
      </c>
      <c r="D1820">
        <v>38966</v>
      </c>
      <c r="E1820">
        <v>1</v>
      </c>
      <c r="F1820">
        <v>367</v>
      </c>
      <c r="G1820" s="14" t="s">
        <v>158</v>
      </c>
      <c r="H1820" s="14" t="s">
        <v>550</v>
      </c>
      <c r="I1820" s="14" t="s">
        <v>375</v>
      </c>
    </row>
    <row r="1821" spans="1:9">
      <c r="A1821" s="14" t="s">
        <v>140</v>
      </c>
      <c r="B1821" s="14" t="s">
        <v>150</v>
      </c>
      <c r="C1821">
        <v>39320</v>
      </c>
      <c r="D1821">
        <v>39320</v>
      </c>
      <c r="E1821">
        <v>1</v>
      </c>
      <c r="F1821">
        <v>384</v>
      </c>
      <c r="G1821" s="14" t="s">
        <v>151</v>
      </c>
      <c r="H1821" s="14" t="s">
        <v>537</v>
      </c>
      <c r="I1821" s="14" t="s">
        <v>338</v>
      </c>
    </row>
    <row r="1822" spans="1:9">
      <c r="A1822" s="14" t="s">
        <v>140</v>
      </c>
      <c r="B1822" s="14" t="s">
        <v>159</v>
      </c>
      <c r="C1822">
        <v>40924</v>
      </c>
      <c r="D1822">
        <v>40925</v>
      </c>
      <c r="E1822">
        <v>2</v>
      </c>
      <c r="F1822" t="s">
        <v>220</v>
      </c>
      <c r="G1822" s="14" t="s">
        <v>171</v>
      </c>
      <c r="H1822" s="14" t="s">
        <v>544</v>
      </c>
      <c r="I1822" s="14" t="s">
        <v>284</v>
      </c>
    </row>
    <row r="1823" spans="1:9">
      <c r="A1823" s="14" t="s">
        <v>140</v>
      </c>
      <c r="B1823" s="14" t="s">
        <v>163</v>
      </c>
      <c r="C1823">
        <v>41375</v>
      </c>
      <c r="D1823">
        <v>41375</v>
      </c>
      <c r="E1823">
        <v>1</v>
      </c>
      <c r="F1823">
        <v>353</v>
      </c>
      <c r="G1823" s="14" t="s">
        <v>151</v>
      </c>
      <c r="H1823" s="14" t="s">
        <v>550</v>
      </c>
      <c r="I1823" s="14" t="s">
        <v>375</v>
      </c>
    </row>
    <row r="1824" spans="1:9">
      <c r="A1824" s="14" t="s">
        <v>140</v>
      </c>
      <c r="B1824" s="14" t="s">
        <v>154</v>
      </c>
      <c r="C1824">
        <v>41394</v>
      </c>
      <c r="D1824">
        <v>41394</v>
      </c>
      <c r="E1824">
        <v>1</v>
      </c>
      <c r="F1824">
        <v>354</v>
      </c>
      <c r="G1824" s="14" t="s">
        <v>158</v>
      </c>
      <c r="H1824" s="14" t="s">
        <v>539</v>
      </c>
      <c r="I1824" s="14" t="s">
        <v>284</v>
      </c>
    </row>
    <row r="1825" spans="1:9">
      <c r="A1825" s="14" t="s">
        <v>140</v>
      </c>
      <c r="B1825" s="14" t="s">
        <v>163</v>
      </c>
      <c r="C1825">
        <v>41607</v>
      </c>
      <c r="D1825">
        <v>41607</v>
      </c>
      <c r="E1825">
        <v>1</v>
      </c>
      <c r="F1825">
        <v>411</v>
      </c>
      <c r="G1825" s="14" t="s">
        <v>158</v>
      </c>
      <c r="H1825" s="14" t="s">
        <v>544</v>
      </c>
      <c r="I1825" s="14" t="s">
        <v>284</v>
      </c>
    </row>
    <row r="1826" spans="1:9">
      <c r="A1826" s="14" t="s">
        <v>140</v>
      </c>
      <c r="B1826" s="14" t="s">
        <v>150</v>
      </c>
      <c r="C1826">
        <v>41925</v>
      </c>
      <c r="D1826">
        <v>41925</v>
      </c>
      <c r="E1826">
        <v>1</v>
      </c>
      <c r="F1826">
        <v>246</v>
      </c>
      <c r="G1826" s="14" t="s">
        <v>151</v>
      </c>
      <c r="H1826" s="14" t="s">
        <v>534</v>
      </c>
      <c r="I1826" s="14" t="s">
        <v>283</v>
      </c>
    </row>
    <row r="1827" spans="1:9">
      <c r="A1827" s="14" t="s">
        <v>140</v>
      </c>
      <c r="C1827">
        <v>41933</v>
      </c>
      <c r="D1827">
        <v>41933</v>
      </c>
      <c r="E1827">
        <v>1</v>
      </c>
      <c r="F1827">
        <v>213</v>
      </c>
      <c r="G1827" s="14" t="s">
        <v>166</v>
      </c>
      <c r="H1827" s="14" t="s">
        <v>326</v>
      </c>
      <c r="I1827" s="14" t="s">
        <v>327</v>
      </c>
    </row>
    <row r="1828" spans="1:9">
      <c r="A1828" s="14" t="s">
        <v>140</v>
      </c>
      <c r="B1828" s="14" t="s">
        <v>154</v>
      </c>
      <c r="C1828">
        <v>41933</v>
      </c>
      <c r="D1828">
        <v>41932</v>
      </c>
      <c r="E1828">
        <v>0</v>
      </c>
      <c r="F1828">
        <v>212</v>
      </c>
      <c r="G1828" s="14" t="s">
        <v>168</v>
      </c>
      <c r="H1828" s="14" t="s">
        <v>430</v>
      </c>
      <c r="I1828" s="14" t="s">
        <v>239</v>
      </c>
    </row>
    <row r="1829" spans="1:9">
      <c r="A1829" s="14" t="s">
        <v>140</v>
      </c>
      <c r="C1829">
        <v>41934</v>
      </c>
      <c r="D1829">
        <v>41934</v>
      </c>
      <c r="E1829">
        <v>1</v>
      </c>
      <c r="F1829">
        <v>216</v>
      </c>
      <c r="G1829" s="14" t="s">
        <v>166</v>
      </c>
      <c r="H1829" s="14" t="s">
        <v>452</v>
      </c>
      <c r="I1829" s="14" t="s">
        <v>250</v>
      </c>
    </row>
    <row r="1830" spans="1:9">
      <c r="A1830" s="14" t="s">
        <v>140</v>
      </c>
      <c r="B1830" s="14" t="s">
        <v>154</v>
      </c>
      <c r="C1830">
        <v>41945</v>
      </c>
      <c r="D1830">
        <v>41945</v>
      </c>
      <c r="E1830">
        <v>1</v>
      </c>
      <c r="F1830">
        <v>236</v>
      </c>
      <c r="G1830" s="14" t="s">
        <v>151</v>
      </c>
      <c r="H1830" s="14" t="s">
        <v>418</v>
      </c>
      <c r="I1830" s="14" t="s">
        <v>233</v>
      </c>
    </row>
    <row r="1831" spans="1:9">
      <c r="A1831" s="14" t="s">
        <v>140</v>
      </c>
      <c r="B1831" s="14" t="s">
        <v>164</v>
      </c>
      <c r="C1831">
        <v>43270</v>
      </c>
      <c r="D1831">
        <v>43270</v>
      </c>
      <c r="E1831">
        <v>1</v>
      </c>
      <c r="F1831">
        <v>331</v>
      </c>
      <c r="G1831" s="14" t="s">
        <v>158</v>
      </c>
      <c r="H1831" s="14" t="s">
        <v>549</v>
      </c>
      <c r="I1831" s="14" t="s">
        <v>375</v>
      </c>
    </row>
    <row r="1832" spans="1:9">
      <c r="A1832" s="14" t="s">
        <v>140</v>
      </c>
      <c r="B1832" s="14" t="s">
        <v>163</v>
      </c>
      <c r="C1832">
        <v>43519</v>
      </c>
      <c r="D1832">
        <v>43519</v>
      </c>
      <c r="E1832">
        <v>1</v>
      </c>
      <c r="F1832">
        <v>393</v>
      </c>
      <c r="G1832" s="14" t="s">
        <v>158</v>
      </c>
      <c r="H1832" s="14" t="s">
        <v>548</v>
      </c>
      <c r="I1832" s="14" t="s">
        <v>283</v>
      </c>
    </row>
    <row r="1833" spans="1:9">
      <c r="A1833" s="14" t="s">
        <v>140</v>
      </c>
      <c r="B1833" s="14" t="s">
        <v>154</v>
      </c>
      <c r="C1833">
        <v>43732</v>
      </c>
      <c r="D1833">
        <v>43732</v>
      </c>
      <c r="E1833">
        <v>1</v>
      </c>
      <c r="F1833">
        <v>374</v>
      </c>
      <c r="G1833" s="14" t="s">
        <v>151</v>
      </c>
      <c r="H1833" s="14" t="s">
        <v>548</v>
      </c>
      <c r="I1833" s="14" t="s">
        <v>283</v>
      </c>
    </row>
    <row r="1834" spans="1:9">
      <c r="A1834" s="14" t="s">
        <v>140</v>
      </c>
      <c r="C1834">
        <v>44024</v>
      </c>
      <c r="D1834">
        <v>44024</v>
      </c>
      <c r="E1834">
        <v>1</v>
      </c>
      <c r="F1834">
        <v>300</v>
      </c>
      <c r="G1834" s="14" t="s">
        <v>166</v>
      </c>
      <c r="H1834" s="14" t="s">
        <v>491</v>
      </c>
      <c r="I1834" s="14" t="s">
        <v>237</v>
      </c>
    </row>
    <row r="1835" spans="1:9">
      <c r="A1835" s="14" t="s">
        <v>140</v>
      </c>
      <c r="B1835" s="14" t="s">
        <v>154</v>
      </c>
      <c r="C1835">
        <v>44271</v>
      </c>
      <c r="D1835">
        <v>44271</v>
      </c>
      <c r="E1835">
        <v>1</v>
      </c>
      <c r="F1835">
        <v>214</v>
      </c>
      <c r="G1835" s="14" t="s">
        <v>151</v>
      </c>
      <c r="H1835" s="14" t="s">
        <v>500</v>
      </c>
      <c r="I1835" s="14" t="s">
        <v>338</v>
      </c>
    </row>
    <row r="1836" spans="1:9">
      <c r="A1836" s="14" t="s">
        <v>140</v>
      </c>
      <c r="B1836" s="14" t="s">
        <v>164</v>
      </c>
      <c r="C1836">
        <v>44502</v>
      </c>
      <c r="D1836">
        <v>44502</v>
      </c>
      <c r="E1836">
        <v>1</v>
      </c>
      <c r="F1836">
        <v>339</v>
      </c>
      <c r="G1836" s="14" t="s">
        <v>158</v>
      </c>
      <c r="H1836" s="14" t="s">
        <v>549</v>
      </c>
      <c r="I1836" s="14" t="s">
        <v>375</v>
      </c>
    </row>
    <row r="1837" spans="1:9">
      <c r="A1837" s="14" t="s">
        <v>140</v>
      </c>
      <c r="B1837" s="14" t="s">
        <v>163</v>
      </c>
      <c r="C1837">
        <v>44777</v>
      </c>
      <c r="D1837">
        <v>44777</v>
      </c>
      <c r="E1837">
        <v>1</v>
      </c>
      <c r="F1837">
        <v>293</v>
      </c>
      <c r="G1837" s="14" t="s">
        <v>158</v>
      </c>
      <c r="H1837" s="14" t="s">
        <v>546</v>
      </c>
      <c r="I1837" s="14" t="s">
        <v>375</v>
      </c>
    </row>
    <row r="1838" spans="1:9">
      <c r="A1838" s="14" t="s">
        <v>140</v>
      </c>
      <c r="B1838" s="14" t="s">
        <v>163</v>
      </c>
      <c r="C1838">
        <v>45023</v>
      </c>
      <c r="D1838">
        <v>45023</v>
      </c>
      <c r="E1838">
        <v>1</v>
      </c>
      <c r="F1838">
        <v>317</v>
      </c>
      <c r="G1838" s="14" t="s">
        <v>158</v>
      </c>
      <c r="H1838" s="14" t="s">
        <v>548</v>
      </c>
      <c r="I1838" s="14" t="s">
        <v>375</v>
      </c>
    </row>
    <row r="1839" spans="1:9">
      <c r="A1839" s="14" t="s">
        <v>140</v>
      </c>
      <c r="C1839">
        <v>45450</v>
      </c>
      <c r="D1839">
        <v>45450</v>
      </c>
      <c r="E1839">
        <v>1</v>
      </c>
      <c r="F1839">
        <v>252</v>
      </c>
      <c r="G1839" s="14" t="s">
        <v>166</v>
      </c>
      <c r="H1839" s="14" t="s">
        <v>485</v>
      </c>
      <c r="I1839" s="14" t="s">
        <v>230</v>
      </c>
    </row>
    <row r="1840" spans="1:9">
      <c r="A1840" s="14" t="s">
        <v>140</v>
      </c>
      <c r="B1840" s="14" t="s">
        <v>150</v>
      </c>
      <c r="C1840">
        <v>45909</v>
      </c>
      <c r="D1840">
        <v>45909</v>
      </c>
      <c r="E1840">
        <v>1</v>
      </c>
      <c r="F1840">
        <v>208</v>
      </c>
      <c r="G1840" s="14" t="s">
        <v>151</v>
      </c>
      <c r="H1840" s="14" t="s">
        <v>535</v>
      </c>
      <c r="I1840" s="14" t="s">
        <v>375</v>
      </c>
    </row>
    <row r="1841" spans="1:9">
      <c r="A1841" s="14" t="s">
        <v>140</v>
      </c>
      <c r="B1841" s="14" t="s">
        <v>164</v>
      </c>
      <c r="C1841">
        <v>46200</v>
      </c>
      <c r="D1841">
        <v>46200</v>
      </c>
      <c r="E1841">
        <v>1</v>
      </c>
      <c r="F1841">
        <v>272</v>
      </c>
      <c r="G1841" s="14" t="s">
        <v>158</v>
      </c>
      <c r="H1841" s="14" t="s">
        <v>529</v>
      </c>
      <c r="I1841" s="14" t="s">
        <v>284</v>
      </c>
    </row>
    <row r="1842" spans="1:9">
      <c r="A1842" s="14" t="s">
        <v>140</v>
      </c>
      <c r="B1842" s="14" t="s">
        <v>164</v>
      </c>
      <c r="C1842">
        <v>46260</v>
      </c>
      <c r="D1842">
        <v>46260</v>
      </c>
      <c r="E1842">
        <v>1</v>
      </c>
      <c r="F1842">
        <v>312</v>
      </c>
      <c r="G1842" s="14" t="s">
        <v>158</v>
      </c>
      <c r="H1842" s="14" t="s">
        <v>548</v>
      </c>
      <c r="I1842" s="14" t="s">
        <v>375</v>
      </c>
    </row>
    <row r="1843" spans="1:9">
      <c r="A1843" s="14" t="s">
        <v>140</v>
      </c>
      <c r="B1843" s="14" t="s">
        <v>164</v>
      </c>
      <c r="C1843">
        <v>46413</v>
      </c>
      <c r="D1843">
        <v>46413</v>
      </c>
      <c r="E1843">
        <v>1</v>
      </c>
      <c r="F1843">
        <v>260</v>
      </c>
      <c r="G1843" s="14" t="s">
        <v>158</v>
      </c>
      <c r="H1843" s="14" t="s">
        <v>544</v>
      </c>
      <c r="I1843" s="14" t="s">
        <v>375</v>
      </c>
    </row>
    <row r="1844" spans="1:9">
      <c r="A1844" s="14" t="s">
        <v>140</v>
      </c>
      <c r="B1844" s="14" t="s">
        <v>150</v>
      </c>
      <c r="C1844">
        <v>46729</v>
      </c>
      <c r="D1844">
        <v>46729</v>
      </c>
      <c r="E1844">
        <v>1</v>
      </c>
      <c r="F1844">
        <v>170</v>
      </c>
      <c r="G1844" s="14" t="s">
        <v>151</v>
      </c>
      <c r="H1844" s="14" t="s">
        <v>322</v>
      </c>
      <c r="I1844" s="14" t="s">
        <v>227</v>
      </c>
    </row>
    <row r="1845" spans="1:9">
      <c r="A1845" s="14" t="s">
        <v>140</v>
      </c>
      <c r="B1845" s="14" t="s">
        <v>150</v>
      </c>
      <c r="C1845">
        <v>46731</v>
      </c>
      <c r="D1845">
        <v>46731</v>
      </c>
      <c r="E1845">
        <v>1</v>
      </c>
      <c r="F1845">
        <v>171</v>
      </c>
      <c r="G1845" s="14" t="s">
        <v>151</v>
      </c>
      <c r="H1845" s="14" t="s">
        <v>388</v>
      </c>
      <c r="I1845" s="14" t="s">
        <v>240</v>
      </c>
    </row>
    <row r="1846" spans="1:9">
      <c r="A1846" s="14" t="s">
        <v>140</v>
      </c>
      <c r="C1846">
        <v>46732</v>
      </c>
      <c r="D1846">
        <v>46732</v>
      </c>
      <c r="E1846">
        <v>1</v>
      </c>
      <c r="F1846">
        <v>170</v>
      </c>
      <c r="G1846" s="14" t="s">
        <v>166</v>
      </c>
      <c r="H1846" s="14" t="s">
        <v>290</v>
      </c>
      <c r="I1846" s="14" t="s">
        <v>273</v>
      </c>
    </row>
    <row r="1847" spans="1:9">
      <c r="A1847" s="14" t="s">
        <v>140</v>
      </c>
      <c r="B1847" s="14" t="s">
        <v>150</v>
      </c>
      <c r="C1847">
        <v>46732</v>
      </c>
      <c r="D1847">
        <v>46731</v>
      </c>
      <c r="E1847">
        <v>0</v>
      </c>
      <c r="F1847">
        <v>170</v>
      </c>
      <c r="G1847" s="14" t="s">
        <v>168</v>
      </c>
      <c r="H1847" s="14" t="s">
        <v>471</v>
      </c>
      <c r="I1847" s="14" t="s">
        <v>243</v>
      </c>
    </row>
    <row r="1848" spans="1:9">
      <c r="A1848" s="14" t="s">
        <v>140</v>
      </c>
      <c r="B1848" s="14" t="s">
        <v>164</v>
      </c>
      <c r="C1848">
        <v>47382</v>
      </c>
      <c r="D1848">
        <v>47382</v>
      </c>
      <c r="E1848">
        <v>1</v>
      </c>
      <c r="F1848">
        <v>260</v>
      </c>
      <c r="G1848" s="14" t="s">
        <v>158</v>
      </c>
      <c r="H1848" s="14" t="s">
        <v>544</v>
      </c>
      <c r="I1848" s="14" t="s">
        <v>375</v>
      </c>
    </row>
    <row r="1849" spans="1:9">
      <c r="A1849" s="14" t="s">
        <v>140</v>
      </c>
      <c r="B1849" s="14" t="s">
        <v>163</v>
      </c>
      <c r="C1849">
        <v>47817</v>
      </c>
      <c r="D1849">
        <v>47817</v>
      </c>
      <c r="E1849">
        <v>1</v>
      </c>
      <c r="F1849">
        <v>265</v>
      </c>
      <c r="G1849" s="14" t="s">
        <v>158</v>
      </c>
      <c r="H1849" s="14" t="s">
        <v>490</v>
      </c>
      <c r="I1849" s="14" t="s">
        <v>230</v>
      </c>
    </row>
    <row r="1850" spans="1:9">
      <c r="A1850" s="14" t="s">
        <v>140</v>
      </c>
      <c r="B1850" s="14" t="s">
        <v>154</v>
      </c>
      <c r="C1850">
        <v>49566</v>
      </c>
      <c r="D1850">
        <v>49566</v>
      </c>
      <c r="E1850">
        <v>1</v>
      </c>
      <c r="F1850">
        <v>211</v>
      </c>
      <c r="G1850" s="14" t="s">
        <v>151</v>
      </c>
      <c r="H1850" s="14" t="s">
        <v>481</v>
      </c>
      <c r="I1850" s="14" t="s">
        <v>245</v>
      </c>
    </row>
    <row r="1851" spans="1:9">
      <c r="A1851" s="14" t="s">
        <v>140</v>
      </c>
      <c r="B1851" s="14" t="s">
        <v>150</v>
      </c>
      <c r="C1851">
        <v>49600</v>
      </c>
      <c r="D1851">
        <v>49600</v>
      </c>
      <c r="E1851">
        <v>1</v>
      </c>
      <c r="F1851">
        <v>227</v>
      </c>
      <c r="G1851" s="14" t="s">
        <v>151</v>
      </c>
      <c r="H1851" s="14" t="s">
        <v>537</v>
      </c>
      <c r="I1851" s="14" t="s">
        <v>375</v>
      </c>
    </row>
    <row r="1852" spans="1:9">
      <c r="A1852" s="14" t="s">
        <v>140</v>
      </c>
      <c r="B1852" s="14" t="s">
        <v>164</v>
      </c>
      <c r="C1852">
        <v>49605</v>
      </c>
      <c r="D1852">
        <v>49605</v>
      </c>
      <c r="E1852">
        <v>1</v>
      </c>
      <c r="F1852">
        <v>235</v>
      </c>
      <c r="G1852" s="14" t="s">
        <v>158</v>
      </c>
      <c r="H1852" s="14" t="s">
        <v>512</v>
      </c>
      <c r="I1852" s="14" t="s">
        <v>338</v>
      </c>
    </row>
    <row r="1853" spans="1:9">
      <c r="A1853" s="14" t="s">
        <v>140</v>
      </c>
      <c r="B1853" s="14" t="s">
        <v>150</v>
      </c>
      <c r="C1853">
        <v>49752</v>
      </c>
      <c r="D1853">
        <v>49752</v>
      </c>
      <c r="E1853">
        <v>1</v>
      </c>
      <c r="F1853">
        <v>233</v>
      </c>
      <c r="G1853" s="14" t="s">
        <v>151</v>
      </c>
      <c r="H1853" s="14" t="s">
        <v>512</v>
      </c>
      <c r="I1853" s="14" t="s">
        <v>338</v>
      </c>
    </row>
    <row r="1854" spans="1:9">
      <c r="A1854" s="14" t="s">
        <v>140</v>
      </c>
      <c r="B1854" s="14" t="s">
        <v>150</v>
      </c>
      <c r="C1854">
        <v>50101</v>
      </c>
      <c r="D1854">
        <v>50101</v>
      </c>
      <c r="E1854">
        <v>1</v>
      </c>
      <c r="F1854">
        <v>231</v>
      </c>
      <c r="G1854" s="14" t="s">
        <v>158</v>
      </c>
      <c r="H1854" s="14" t="s">
        <v>539</v>
      </c>
      <c r="I1854" s="14" t="s">
        <v>375</v>
      </c>
    </row>
    <row r="1855" spans="1:9">
      <c r="A1855" s="14" t="s">
        <v>140</v>
      </c>
      <c r="B1855" s="14" t="s">
        <v>207</v>
      </c>
      <c r="C1855">
        <v>50171</v>
      </c>
      <c r="D1855">
        <v>50172</v>
      </c>
      <c r="E1855">
        <v>2</v>
      </c>
      <c r="F1855" t="s">
        <v>208</v>
      </c>
      <c r="G1855" s="14" t="s">
        <v>171</v>
      </c>
      <c r="H1855" s="14" t="s">
        <v>519</v>
      </c>
      <c r="I1855" s="14" t="s">
        <v>283</v>
      </c>
    </row>
    <row r="1856" spans="1:9">
      <c r="A1856" s="14" t="s">
        <v>140</v>
      </c>
      <c r="C1856">
        <v>50277</v>
      </c>
      <c r="D1856">
        <v>50277</v>
      </c>
      <c r="E1856">
        <v>1</v>
      </c>
      <c r="F1856">
        <v>96</v>
      </c>
      <c r="G1856" s="14" t="s">
        <v>166</v>
      </c>
      <c r="H1856" s="14" t="s">
        <v>325</v>
      </c>
      <c r="I1856" s="14" t="s">
        <v>225</v>
      </c>
    </row>
    <row r="1857" spans="1:9">
      <c r="A1857" s="14" t="s">
        <v>140</v>
      </c>
      <c r="B1857" s="14" t="s">
        <v>154</v>
      </c>
      <c r="C1857">
        <v>50277</v>
      </c>
      <c r="D1857">
        <v>50276</v>
      </c>
      <c r="E1857">
        <v>0</v>
      </c>
      <c r="F1857">
        <v>96</v>
      </c>
      <c r="G1857" s="14" t="s">
        <v>168</v>
      </c>
      <c r="H1857" s="14" t="s">
        <v>432</v>
      </c>
      <c r="I1857" s="14" t="s">
        <v>338</v>
      </c>
    </row>
    <row r="1858" spans="1:9">
      <c r="A1858" s="14" t="s">
        <v>140</v>
      </c>
      <c r="B1858" s="14" t="s">
        <v>154</v>
      </c>
      <c r="C1858">
        <v>50295</v>
      </c>
      <c r="D1858">
        <v>50295</v>
      </c>
      <c r="E1858">
        <v>1</v>
      </c>
      <c r="F1858">
        <v>84</v>
      </c>
      <c r="G1858" s="14" t="s">
        <v>158</v>
      </c>
      <c r="H1858" s="14" t="s">
        <v>353</v>
      </c>
      <c r="I1858" s="14" t="s">
        <v>237</v>
      </c>
    </row>
    <row r="1859" spans="1:9">
      <c r="A1859" s="14" t="s">
        <v>140</v>
      </c>
      <c r="B1859" s="14" t="s">
        <v>163</v>
      </c>
      <c r="C1859">
        <v>50565</v>
      </c>
      <c r="D1859">
        <v>50565</v>
      </c>
      <c r="E1859">
        <v>1</v>
      </c>
      <c r="F1859">
        <v>272</v>
      </c>
      <c r="G1859" s="14" t="s">
        <v>158</v>
      </c>
      <c r="H1859" s="14" t="s">
        <v>544</v>
      </c>
      <c r="I1859" s="14" t="s">
        <v>375</v>
      </c>
    </row>
    <row r="1860" spans="1:9">
      <c r="A1860" s="14" t="s">
        <v>140</v>
      </c>
      <c r="B1860" s="14" t="s">
        <v>163</v>
      </c>
      <c r="C1860">
        <v>50653</v>
      </c>
      <c r="D1860">
        <v>50653</v>
      </c>
      <c r="E1860">
        <v>1</v>
      </c>
      <c r="F1860">
        <v>237</v>
      </c>
      <c r="G1860" s="14" t="s">
        <v>151</v>
      </c>
      <c r="H1860" s="14" t="s">
        <v>539</v>
      </c>
      <c r="I1860" s="14" t="s">
        <v>375</v>
      </c>
    </row>
    <row r="1861" spans="1:9">
      <c r="A1861" s="14" t="s">
        <v>140</v>
      </c>
      <c r="B1861" s="14" t="s">
        <v>154</v>
      </c>
      <c r="C1861">
        <v>50655</v>
      </c>
      <c r="D1861">
        <v>50655</v>
      </c>
      <c r="E1861">
        <v>1</v>
      </c>
      <c r="F1861">
        <v>239</v>
      </c>
      <c r="G1861" s="14" t="s">
        <v>158</v>
      </c>
      <c r="H1861" s="14" t="s">
        <v>539</v>
      </c>
      <c r="I1861" s="14" t="s">
        <v>375</v>
      </c>
    </row>
    <row r="1862" spans="1:9">
      <c r="A1862" s="14" t="s">
        <v>140</v>
      </c>
      <c r="B1862" s="14" t="s">
        <v>150</v>
      </c>
      <c r="C1862">
        <v>50923</v>
      </c>
      <c r="D1862">
        <v>50923</v>
      </c>
      <c r="E1862">
        <v>1</v>
      </c>
      <c r="F1862">
        <v>224</v>
      </c>
      <c r="G1862" s="14" t="s">
        <v>151</v>
      </c>
      <c r="H1862" s="14" t="s">
        <v>462</v>
      </c>
      <c r="I1862" s="14" t="s">
        <v>231</v>
      </c>
    </row>
    <row r="1863" spans="1:9">
      <c r="A1863" s="14" t="s">
        <v>140</v>
      </c>
      <c r="B1863" s="14" t="s">
        <v>150</v>
      </c>
      <c r="C1863">
        <v>50924</v>
      </c>
      <c r="D1863">
        <v>50924</v>
      </c>
      <c r="E1863">
        <v>1</v>
      </c>
      <c r="F1863">
        <v>230</v>
      </c>
      <c r="G1863" s="14" t="s">
        <v>151</v>
      </c>
      <c r="H1863" s="14" t="s">
        <v>486</v>
      </c>
      <c r="I1863" s="14" t="s">
        <v>245</v>
      </c>
    </row>
    <row r="1864" spans="1:9">
      <c r="A1864" s="14" t="s">
        <v>140</v>
      </c>
      <c r="B1864" s="14" t="s">
        <v>164</v>
      </c>
      <c r="C1864">
        <v>51351</v>
      </c>
      <c r="D1864">
        <v>51351</v>
      </c>
      <c r="E1864">
        <v>1</v>
      </c>
      <c r="F1864">
        <v>240</v>
      </c>
      <c r="G1864" s="14" t="s">
        <v>151</v>
      </c>
      <c r="H1864" s="14" t="s">
        <v>539</v>
      </c>
      <c r="I1864" s="14" t="s">
        <v>375</v>
      </c>
    </row>
    <row r="1865" spans="1:9">
      <c r="A1865" s="14" t="s">
        <v>140</v>
      </c>
      <c r="B1865" s="14" t="s">
        <v>154</v>
      </c>
      <c r="C1865">
        <v>51739</v>
      </c>
      <c r="D1865">
        <v>51739</v>
      </c>
      <c r="E1865">
        <v>1</v>
      </c>
      <c r="F1865">
        <v>207</v>
      </c>
      <c r="G1865" s="14" t="s">
        <v>158</v>
      </c>
      <c r="H1865" s="14" t="s">
        <v>525</v>
      </c>
      <c r="I1865" s="14" t="s">
        <v>283</v>
      </c>
    </row>
    <row r="1866" spans="1:9">
      <c r="A1866" s="14" t="s">
        <v>140</v>
      </c>
      <c r="B1866" s="14" t="s">
        <v>164</v>
      </c>
      <c r="C1866">
        <v>51780</v>
      </c>
      <c r="D1866">
        <v>51780</v>
      </c>
      <c r="E1866">
        <v>1</v>
      </c>
      <c r="F1866">
        <v>195</v>
      </c>
      <c r="G1866" s="14" t="s">
        <v>158</v>
      </c>
      <c r="H1866" s="14" t="s">
        <v>530</v>
      </c>
      <c r="I1866" s="14" t="s">
        <v>375</v>
      </c>
    </row>
    <row r="1867" spans="1:9">
      <c r="A1867" s="14" t="s">
        <v>140</v>
      </c>
      <c r="B1867" s="14" t="s">
        <v>163</v>
      </c>
      <c r="C1867">
        <v>52236</v>
      </c>
      <c r="D1867">
        <v>52236</v>
      </c>
      <c r="E1867">
        <v>1</v>
      </c>
      <c r="F1867">
        <v>227</v>
      </c>
      <c r="G1867" s="14" t="s">
        <v>151</v>
      </c>
      <c r="H1867" s="14" t="s">
        <v>537</v>
      </c>
      <c r="I1867" s="14" t="s">
        <v>375</v>
      </c>
    </row>
    <row r="1868" spans="1:9">
      <c r="A1868" s="14" t="s">
        <v>140</v>
      </c>
      <c r="B1868" s="14" t="s">
        <v>164</v>
      </c>
      <c r="C1868">
        <v>52629</v>
      </c>
      <c r="D1868">
        <v>52629</v>
      </c>
      <c r="E1868">
        <v>1</v>
      </c>
      <c r="F1868">
        <v>282</v>
      </c>
      <c r="G1868" s="14" t="s">
        <v>158</v>
      </c>
      <c r="H1868" s="14" t="s">
        <v>546</v>
      </c>
      <c r="I1868" s="14" t="s">
        <v>375</v>
      </c>
    </row>
    <row r="1869" spans="1:9">
      <c r="A1869" s="14" t="s">
        <v>140</v>
      </c>
      <c r="B1869" s="14" t="s">
        <v>154</v>
      </c>
      <c r="C1869">
        <v>52649</v>
      </c>
      <c r="D1869">
        <v>52649</v>
      </c>
      <c r="E1869">
        <v>1</v>
      </c>
      <c r="F1869">
        <v>264</v>
      </c>
      <c r="G1869" s="14" t="s">
        <v>151</v>
      </c>
      <c r="H1869" s="14" t="s">
        <v>544</v>
      </c>
      <c r="I1869" s="14" t="s">
        <v>375</v>
      </c>
    </row>
    <row r="1870" spans="1:9">
      <c r="A1870" s="14" t="s">
        <v>140</v>
      </c>
      <c r="B1870" s="14" t="s">
        <v>154</v>
      </c>
      <c r="C1870">
        <v>54056</v>
      </c>
      <c r="D1870">
        <v>54056</v>
      </c>
      <c r="E1870">
        <v>1</v>
      </c>
      <c r="F1870">
        <v>219</v>
      </c>
      <c r="G1870" s="14" t="s">
        <v>151</v>
      </c>
      <c r="H1870" s="14" t="s">
        <v>537</v>
      </c>
      <c r="I1870" s="14" t="s">
        <v>375</v>
      </c>
    </row>
    <row r="1871" spans="1:9">
      <c r="A1871" s="14" t="s">
        <v>140</v>
      </c>
      <c r="B1871" s="14" t="s">
        <v>154</v>
      </c>
      <c r="C1871">
        <v>54122</v>
      </c>
      <c r="D1871">
        <v>54122</v>
      </c>
      <c r="E1871">
        <v>1</v>
      </c>
      <c r="F1871">
        <v>210</v>
      </c>
      <c r="G1871" s="14" t="s">
        <v>151</v>
      </c>
      <c r="H1871" s="14" t="s">
        <v>490</v>
      </c>
      <c r="I1871" s="14" t="s">
        <v>243</v>
      </c>
    </row>
    <row r="1872" spans="1:9">
      <c r="A1872" s="14" t="s">
        <v>140</v>
      </c>
      <c r="C1872">
        <v>54544</v>
      </c>
      <c r="D1872">
        <v>54544</v>
      </c>
      <c r="E1872">
        <v>1</v>
      </c>
      <c r="F1872">
        <v>150</v>
      </c>
      <c r="G1872" s="14" t="s">
        <v>166</v>
      </c>
      <c r="H1872" s="14" t="s">
        <v>308</v>
      </c>
      <c r="I1872" s="14" t="s">
        <v>286</v>
      </c>
    </row>
    <row r="1873" spans="1:9">
      <c r="A1873" s="14" t="s">
        <v>140</v>
      </c>
      <c r="B1873" s="14" t="s">
        <v>154</v>
      </c>
      <c r="C1873">
        <v>54544</v>
      </c>
      <c r="D1873">
        <v>54543</v>
      </c>
      <c r="E1873">
        <v>0</v>
      </c>
      <c r="F1873">
        <v>150</v>
      </c>
      <c r="G1873" s="14" t="s">
        <v>168</v>
      </c>
      <c r="H1873" s="14" t="s">
        <v>440</v>
      </c>
      <c r="I1873" s="14" t="s">
        <v>230</v>
      </c>
    </row>
    <row r="1874" spans="1:9">
      <c r="A1874" s="14" t="s">
        <v>140</v>
      </c>
      <c r="B1874" s="14" t="s">
        <v>154</v>
      </c>
      <c r="C1874">
        <v>54555</v>
      </c>
      <c r="D1874">
        <v>54555</v>
      </c>
      <c r="E1874">
        <v>1</v>
      </c>
      <c r="F1874">
        <v>152</v>
      </c>
      <c r="G1874" s="14" t="s">
        <v>151</v>
      </c>
      <c r="H1874" s="14" t="s">
        <v>434</v>
      </c>
      <c r="I1874" s="14" t="s">
        <v>237</v>
      </c>
    </row>
    <row r="1875" spans="1:9">
      <c r="A1875" s="14" t="s">
        <v>140</v>
      </c>
      <c r="C1875">
        <v>54682</v>
      </c>
      <c r="D1875">
        <v>54682</v>
      </c>
      <c r="E1875">
        <v>1</v>
      </c>
      <c r="F1875">
        <v>169</v>
      </c>
      <c r="G1875" s="14" t="s">
        <v>166</v>
      </c>
      <c r="H1875" s="14" t="s">
        <v>361</v>
      </c>
      <c r="I1875" s="14" t="s">
        <v>236</v>
      </c>
    </row>
    <row r="1876" spans="1:9">
      <c r="A1876" s="14" t="s">
        <v>140</v>
      </c>
      <c r="B1876" s="14" t="s">
        <v>164</v>
      </c>
      <c r="C1876">
        <v>55002</v>
      </c>
      <c r="D1876">
        <v>55002</v>
      </c>
      <c r="E1876">
        <v>1</v>
      </c>
      <c r="F1876">
        <v>205</v>
      </c>
      <c r="G1876" s="14" t="s">
        <v>158</v>
      </c>
      <c r="H1876" s="14" t="s">
        <v>486</v>
      </c>
      <c r="I1876" s="14" t="s">
        <v>243</v>
      </c>
    </row>
    <row r="1877" spans="1:9">
      <c r="A1877" s="14" t="s">
        <v>140</v>
      </c>
      <c r="B1877" s="14" t="s">
        <v>164</v>
      </c>
      <c r="C1877">
        <v>55324</v>
      </c>
      <c r="D1877">
        <v>55324</v>
      </c>
      <c r="E1877">
        <v>1</v>
      </c>
      <c r="F1877">
        <v>246</v>
      </c>
      <c r="G1877" s="14" t="s">
        <v>158</v>
      </c>
      <c r="H1877" s="14" t="s">
        <v>540</v>
      </c>
      <c r="I1877" s="14" t="s">
        <v>375</v>
      </c>
    </row>
    <row r="1878" spans="1:9">
      <c r="A1878" s="14" t="s">
        <v>140</v>
      </c>
      <c r="B1878" s="14" t="s">
        <v>150</v>
      </c>
      <c r="C1878">
        <v>56794</v>
      </c>
      <c r="D1878">
        <v>56794</v>
      </c>
      <c r="E1878">
        <v>1</v>
      </c>
      <c r="F1878">
        <v>240</v>
      </c>
      <c r="G1878" s="14" t="s">
        <v>158</v>
      </c>
      <c r="H1878" s="14" t="s">
        <v>523</v>
      </c>
      <c r="I1878" s="14" t="s">
        <v>284</v>
      </c>
    </row>
    <row r="1879" spans="1:9">
      <c r="A1879" s="14" t="s">
        <v>140</v>
      </c>
      <c r="B1879" s="14" t="s">
        <v>164</v>
      </c>
      <c r="C1879">
        <v>57017</v>
      </c>
      <c r="D1879">
        <v>57017</v>
      </c>
      <c r="E1879">
        <v>1</v>
      </c>
      <c r="F1879">
        <v>221</v>
      </c>
      <c r="G1879" s="14" t="s">
        <v>158</v>
      </c>
      <c r="H1879" s="14" t="s">
        <v>537</v>
      </c>
      <c r="I1879" s="14" t="s">
        <v>375</v>
      </c>
    </row>
    <row r="1880" spans="1:9">
      <c r="A1880" s="14" t="s">
        <v>140</v>
      </c>
      <c r="B1880" s="14" t="s">
        <v>150</v>
      </c>
      <c r="C1880">
        <v>57885</v>
      </c>
      <c r="D1880">
        <v>57885</v>
      </c>
      <c r="E1880">
        <v>1</v>
      </c>
      <c r="F1880">
        <v>172</v>
      </c>
      <c r="G1880" s="14" t="s">
        <v>158</v>
      </c>
      <c r="H1880" s="14" t="s">
        <v>527</v>
      </c>
      <c r="I1880" s="14" t="s">
        <v>375</v>
      </c>
    </row>
    <row r="1881" spans="1:9">
      <c r="A1881" s="14" t="s">
        <v>140</v>
      </c>
      <c r="B1881" s="14" t="s">
        <v>154</v>
      </c>
      <c r="C1881">
        <v>57915</v>
      </c>
      <c r="D1881">
        <v>57915</v>
      </c>
      <c r="E1881">
        <v>1</v>
      </c>
      <c r="F1881">
        <v>203</v>
      </c>
      <c r="G1881" s="14" t="s">
        <v>158</v>
      </c>
      <c r="H1881" s="14" t="s">
        <v>534</v>
      </c>
      <c r="I1881" s="14" t="s">
        <v>375</v>
      </c>
    </row>
    <row r="1882" spans="1:9">
      <c r="A1882" s="14" t="s">
        <v>140</v>
      </c>
      <c r="B1882" s="14" t="s">
        <v>154</v>
      </c>
      <c r="C1882">
        <v>58100</v>
      </c>
      <c r="D1882">
        <v>58100</v>
      </c>
      <c r="E1882">
        <v>1</v>
      </c>
      <c r="F1882">
        <v>252</v>
      </c>
      <c r="G1882" s="14" t="s">
        <v>158</v>
      </c>
      <c r="H1882" s="14" t="s">
        <v>540</v>
      </c>
      <c r="I1882" s="14" t="s">
        <v>375</v>
      </c>
    </row>
    <row r="1883" spans="1:9">
      <c r="A1883" s="14" t="s">
        <v>140</v>
      </c>
      <c r="B1883" s="14" t="s">
        <v>154</v>
      </c>
      <c r="C1883">
        <v>58445</v>
      </c>
      <c r="D1883">
        <v>58445</v>
      </c>
      <c r="E1883">
        <v>1</v>
      </c>
      <c r="F1883">
        <v>164</v>
      </c>
      <c r="G1883" s="14" t="s">
        <v>151</v>
      </c>
      <c r="H1883" s="14" t="s">
        <v>461</v>
      </c>
      <c r="I1883" s="14" t="s">
        <v>245</v>
      </c>
    </row>
    <row r="1884" spans="1:9">
      <c r="A1884" s="14" t="s">
        <v>140</v>
      </c>
      <c r="B1884" s="14" t="s">
        <v>150</v>
      </c>
      <c r="C1884">
        <v>58523</v>
      </c>
      <c r="D1884">
        <v>58523</v>
      </c>
      <c r="E1884">
        <v>1</v>
      </c>
      <c r="F1884">
        <v>140</v>
      </c>
      <c r="G1884" s="14" t="s">
        <v>158</v>
      </c>
      <c r="H1884" s="14" t="s">
        <v>481</v>
      </c>
      <c r="I1884" s="14" t="s">
        <v>284</v>
      </c>
    </row>
    <row r="1885" spans="1:9">
      <c r="A1885" s="14" t="s">
        <v>140</v>
      </c>
      <c r="B1885" s="14" t="s">
        <v>150</v>
      </c>
      <c r="C1885">
        <v>58581</v>
      </c>
      <c r="D1885">
        <v>58581</v>
      </c>
      <c r="E1885">
        <v>1</v>
      </c>
      <c r="F1885">
        <v>109</v>
      </c>
      <c r="G1885" s="14" t="s">
        <v>158</v>
      </c>
      <c r="H1885" s="14" t="s">
        <v>344</v>
      </c>
      <c r="I1885" s="14" t="s">
        <v>225</v>
      </c>
    </row>
    <row r="1886" spans="1:9">
      <c r="A1886" s="14" t="s">
        <v>140</v>
      </c>
      <c r="C1886">
        <v>58582</v>
      </c>
      <c r="D1886">
        <v>58582</v>
      </c>
      <c r="E1886">
        <v>1</v>
      </c>
      <c r="F1886">
        <v>110</v>
      </c>
      <c r="G1886" s="14" t="s">
        <v>166</v>
      </c>
      <c r="H1886" s="14" t="s">
        <v>409</v>
      </c>
      <c r="I1886" s="14" t="s">
        <v>230</v>
      </c>
    </row>
    <row r="1887" spans="1:9">
      <c r="A1887" s="14" t="s">
        <v>140</v>
      </c>
      <c r="B1887" s="14" t="s">
        <v>150</v>
      </c>
      <c r="C1887">
        <v>58582</v>
      </c>
      <c r="D1887">
        <v>58581</v>
      </c>
      <c r="E1887">
        <v>0</v>
      </c>
      <c r="F1887">
        <v>108</v>
      </c>
      <c r="G1887" s="14" t="s">
        <v>168</v>
      </c>
      <c r="H1887" s="14" t="s">
        <v>474</v>
      </c>
      <c r="I1887" s="14" t="s">
        <v>283</v>
      </c>
    </row>
    <row r="1888" spans="1:9">
      <c r="A1888" s="14" t="s">
        <v>140</v>
      </c>
      <c r="B1888" s="14" t="s">
        <v>150</v>
      </c>
      <c r="C1888">
        <v>59189</v>
      </c>
      <c r="D1888">
        <v>59189</v>
      </c>
      <c r="E1888">
        <v>1</v>
      </c>
      <c r="F1888">
        <v>140</v>
      </c>
      <c r="G1888" s="14" t="s">
        <v>151</v>
      </c>
      <c r="H1888" s="14" t="s">
        <v>396</v>
      </c>
      <c r="I1888" s="14" t="s">
        <v>249</v>
      </c>
    </row>
    <row r="1889" spans="1:9">
      <c r="A1889" s="14" t="s">
        <v>140</v>
      </c>
      <c r="C1889">
        <v>59235</v>
      </c>
      <c r="D1889">
        <v>59235</v>
      </c>
      <c r="E1889">
        <v>1</v>
      </c>
      <c r="F1889">
        <v>126</v>
      </c>
      <c r="G1889" s="14" t="s">
        <v>166</v>
      </c>
      <c r="H1889" s="14" t="s">
        <v>357</v>
      </c>
      <c r="I1889" s="14" t="s">
        <v>239</v>
      </c>
    </row>
    <row r="1890" spans="1:9">
      <c r="A1890" s="14" t="s">
        <v>140</v>
      </c>
      <c r="B1890" s="14" t="s">
        <v>154</v>
      </c>
      <c r="C1890">
        <v>59235</v>
      </c>
      <c r="D1890">
        <v>59234</v>
      </c>
      <c r="E1890">
        <v>0</v>
      </c>
      <c r="F1890">
        <v>124</v>
      </c>
      <c r="G1890" s="14" t="s">
        <v>168</v>
      </c>
      <c r="H1890" s="14" t="s">
        <v>503</v>
      </c>
      <c r="I1890" s="14" t="s">
        <v>375</v>
      </c>
    </row>
    <row r="1891" spans="1:9">
      <c r="A1891" s="14" t="s">
        <v>140</v>
      </c>
      <c r="B1891" s="14" t="s">
        <v>163</v>
      </c>
      <c r="C1891">
        <v>60043</v>
      </c>
      <c r="D1891">
        <v>60043</v>
      </c>
      <c r="E1891">
        <v>1</v>
      </c>
      <c r="F1891">
        <v>189</v>
      </c>
      <c r="G1891" s="14" t="s">
        <v>151</v>
      </c>
      <c r="H1891" s="14" t="s">
        <v>530</v>
      </c>
      <c r="I1891" s="14" t="s">
        <v>375</v>
      </c>
    </row>
    <row r="1892" spans="1:9">
      <c r="A1892" s="14" t="s">
        <v>140</v>
      </c>
      <c r="B1892" s="14" t="s">
        <v>169</v>
      </c>
      <c r="C1892">
        <v>60957</v>
      </c>
      <c r="D1892">
        <v>60958</v>
      </c>
      <c r="E1892">
        <v>2</v>
      </c>
      <c r="F1892" t="s">
        <v>199</v>
      </c>
      <c r="G1892" s="14" t="s">
        <v>171</v>
      </c>
      <c r="H1892" s="14" t="s">
        <v>477</v>
      </c>
      <c r="I1892" s="14" t="s">
        <v>243</v>
      </c>
    </row>
    <row r="1893" spans="1:9">
      <c r="A1893" s="14" t="s">
        <v>140</v>
      </c>
      <c r="B1893" s="14" t="s">
        <v>154</v>
      </c>
      <c r="C1893">
        <v>61300</v>
      </c>
      <c r="D1893">
        <v>61300</v>
      </c>
      <c r="E1893">
        <v>1</v>
      </c>
      <c r="F1893">
        <v>194</v>
      </c>
      <c r="G1893" s="14" t="s">
        <v>158</v>
      </c>
      <c r="H1893" s="14" t="s">
        <v>508</v>
      </c>
      <c r="I1893" s="14" t="s">
        <v>284</v>
      </c>
    </row>
    <row r="1894" spans="1:9">
      <c r="A1894" s="14" t="s">
        <v>140</v>
      </c>
      <c r="B1894" s="14" t="s">
        <v>154</v>
      </c>
      <c r="C1894">
        <v>61334</v>
      </c>
      <c r="D1894">
        <v>61334</v>
      </c>
      <c r="E1894">
        <v>1</v>
      </c>
      <c r="F1894">
        <v>217</v>
      </c>
      <c r="G1894" s="14" t="s">
        <v>158</v>
      </c>
      <c r="H1894" s="14" t="s">
        <v>527</v>
      </c>
      <c r="I1894" s="14" t="s">
        <v>283</v>
      </c>
    </row>
    <row r="1895" spans="1:9">
      <c r="A1895" s="14" t="s">
        <v>140</v>
      </c>
      <c r="B1895" s="14" t="s">
        <v>163</v>
      </c>
      <c r="C1895">
        <v>61699</v>
      </c>
      <c r="D1895">
        <v>61699</v>
      </c>
      <c r="E1895">
        <v>1</v>
      </c>
      <c r="F1895">
        <v>202</v>
      </c>
      <c r="G1895" s="14" t="s">
        <v>151</v>
      </c>
      <c r="H1895" s="14" t="s">
        <v>512</v>
      </c>
      <c r="I1895" s="14" t="s">
        <v>284</v>
      </c>
    </row>
    <row r="1896" spans="1:9">
      <c r="A1896" s="14" t="s">
        <v>140</v>
      </c>
      <c r="B1896" s="14" t="s">
        <v>154</v>
      </c>
      <c r="C1896">
        <v>62276</v>
      </c>
      <c r="D1896">
        <v>62276</v>
      </c>
      <c r="E1896">
        <v>1</v>
      </c>
      <c r="F1896">
        <v>167</v>
      </c>
      <c r="G1896" s="14" t="s">
        <v>151</v>
      </c>
      <c r="H1896" s="14" t="s">
        <v>512</v>
      </c>
      <c r="I1896" s="14" t="s">
        <v>283</v>
      </c>
    </row>
    <row r="1897" spans="1:9">
      <c r="A1897" s="14" t="s">
        <v>140</v>
      </c>
      <c r="B1897" s="14" t="s">
        <v>154</v>
      </c>
      <c r="C1897">
        <v>62319</v>
      </c>
      <c r="D1897">
        <v>62319</v>
      </c>
      <c r="E1897">
        <v>1</v>
      </c>
      <c r="F1897">
        <v>159</v>
      </c>
      <c r="G1897" s="14" t="s">
        <v>151</v>
      </c>
      <c r="H1897" s="14" t="s">
        <v>508</v>
      </c>
      <c r="I1897" s="14" t="s">
        <v>283</v>
      </c>
    </row>
    <row r="1898" spans="1:9">
      <c r="A1898" s="14" t="s">
        <v>140</v>
      </c>
      <c r="C1898">
        <v>62328</v>
      </c>
      <c r="D1898">
        <v>62328</v>
      </c>
      <c r="E1898">
        <v>1</v>
      </c>
      <c r="F1898">
        <v>166</v>
      </c>
      <c r="G1898" s="14" t="s">
        <v>166</v>
      </c>
      <c r="H1898" s="14" t="s">
        <v>495</v>
      </c>
      <c r="I1898" s="14" t="s">
        <v>284</v>
      </c>
    </row>
    <row r="1899" spans="1:9">
      <c r="A1899" s="14" t="s">
        <v>140</v>
      </c>
      <c r="B1899" s="14" t="s">
        <v>164</v>
      </c>
      <c r="C1899">
        <v>62431</v>
      </c>
      <c r="D1899">
        <v>62431</v>
      </c>
      <c r="E1899">
        <v>1</v>
      </c>
      <c r="F1899">
        <v>200</v>
      </c>
      <c r="G1899" s="14" t="s">
        <v>151</v>
      </c>
      <c r="H1899" s="14" t="s">
        <v>485</v>
      </c>
      <c r="I1899" s="14" t="s">
        <v>243</v>
      </c>
    </row>
    <row r="1900" spans="1:9">
      <c r="A1900" s="14" t="s">
        <v>140</v>
      </c>
      <c r="B1900" s="14" t="s">
        <v>164</v>
      </c>
      <c r="C1900">
        <v>62459</v>
      </c>
      <c r="D1900">
        <v>62459</v>
      </c>
      <c r="E1900">
        <v>1</v>
      </c>
      <c r="F1900">
        <v>201</v>
      </c>
      <c r="G1900" s="14" t="s">
        <v>158</v>
      </c>
      <c r="H1900" s="14" t="s">
        <v>512</v>
      </c>
      <c r="I1900" s="14" t="s">
        <v>284</v>
      </c>
    </row>
    <row r="1901" spans="1:9">
      <c r="A1901" s="14" t="s">
        <v>140</v>
      </c>
      <c r="B1901" s="14" t="s">
        <v>164</v>
      </c>
      <c r="C1901">
        <v>62460</v>
      </c>
      <c r="D1901">
        <v>62460</v>
      </c>
      <c r="E1901">
        <v>1</v>
      </c>
      <c r="F1901">
        <v>201</v>
      </c>
      <c r="G1901" s="14" t="s">
        <v>158</v>
      </c>
      <c r="H1901" s="14" t="s">
        <v>477</v>
      </c>
      <c r="I1901" s="14" t="s">
        <v>245</v>
      </c>
    </row>
    <row r="1902" spans="1:9">
      <c r="A1902" s="14" t="s">
        <v>140</v>
      </c>
      <c r="B1902" s="14" t="s">
        <v>150</v>
      </c>
      <c r="C1902">
        <v>62464</v>
      </c>
      <c r="D1902">
        <v>62464</v>
      </c>
      <c r="E1902">
        <v>1</v>
      </c>
      <c r="F1902">
        <v>198</v>
      </c>
      <c r="G1902" s="14" t="s">
        <v>158</v>
      </c>
      <c r="H1902" s="14" t="s">
        <v>477</v>
      </c>
      <c r="I1902" s="14" t="s">
        <v>245</v>
      </c>
    </row>
    <row r="1903" spans="1:9">
      <c r="A1903" s="14" t="s">
        <v>140</v>
      </c>
      <c r="B1903" s="14" t="s">
        <v>164</v>
      </c>
      <c r="C1903">
        <v>62473</v>
      </c>
      <c r="D1903">
        <v>62473</v>
      </c>
      <c r="E1903">
        <v>1</v>
      </c>
      <c r="F1903">
        <v>183</v>
      </c>
      <c r="G1903" s="14" t="s">
        <v>151</v>
      </c>
      <c r="H1903" s="14" t="s">
        <v>479</v>
      </c>
      <c r="I1903" s="14" t="s">
        <v>243</v>
      </c>
    </row>
    <row r="1904" spans="1:9">
      <c r="A1904" s="14" t="s">
        <v>140</v>
      </c>
      <c r="C1904">
        <v>63064</v>
      </c>
      <c r="D1904">
        <v>63064</v>
      </c>
      <c r="E1904">
        <v>1</v>
      </c>
      <c r="F1904">
        <v>114</v>
      </c>
      <c r="G1904" s="14" t="s">
        <v>166</v>
      </c>
      <c r="H1904" s="14" t="s">
        <v>342</v>
      </c>
      <c r="I1904" s="14" t="s">
        <v>239</v>
      </c>
    </row>
    <row r="1905" spans="1:9">
      <c r="A1905" s="14" t="s">
        <v>140</v>
      </c>
      <c r="B1905" s="14" t="s">
        <v>154</v>
      </c>
      <c r="C1905">
        <v>63064</v>
      </c>
      <c r="D1905">
        <v>63063</v>
      </c>
      <c r="E1905">
        <v>0</v>
      </c>
      <c r="F1905">
        <v>113</v>
      </c>
      <c r="G1905" s="14" t="s">
        <v>168</v>
      </c>
      <c r="H1905" s="14" t="s">
        <v>479</v>
      </c>
      <c r="I1905" s="14" t="s">
        <v>283</v>
      </c>
    </row>
    <row r="1906" spans="1:9">
      <c r="A1906" s="14" t="s">
        <v>140</v>
      </c>
      <c r="B1906" s="14" t="s">
        <v>154</v>
      </c>
      <c r="C1906">
        <v>63836</v>
      </c>
      <c r="D1906">
        <v>63836</v>
      </c>
      <c r="E1906">
        <v>1</v>
      </c>
      <c r="F1906">
        <v>205</v>
      </c>
      <c r="G1906" s="14" t="s">
        <v>158</v>
      </c>
      <c r="H1906" s="14" t="s">
        <v>515</v>
      </c>
      <c r="I1906" s="14" t="s">
        <v>284</v>
      </c>
    </row>
    <row r="1907" spans="1:9">
      <c r="A1907" s="14" t="s">
        <v>140</v>
      </c>
      <c r="B1907" s="14" t="s">
        <v>154</v>
      </c>
      <c r="C1907">
        <v>63861</v>
      </c>
      <c r="D1907">
        <v>63861</v>
      </c>
      <c r="E1907">
        <v>1</v>
      </c>
      <c r="F1907">
        <v>193</v>
      </c>
      <c r="G1907" s="14" t="s">
        <v>151</v>
      </c>
      <c r="H1907" s="14" t="s">
        <v>508</v>
      </c>
      <c r="I1907" s="14" t="s">
        <v>284</v>
      </c>
    </row>
    <row r="1908" spans="1:9">
      <c r="A1908" s="14" t="s">
        <v>140</v>
      </c>
      <c r="B1908" s="14" t="s">
        <v>150</v>
      </c>
      <c r="C1908">
        <v>63924</v>
      </c>
      <c r="D1908">
        <v>63924</v>
      </c>
      <c r="E1908">
        <v>1</v>
      </c>
      <c r="F1908">
        <v>161</v>
      </c>
      <c r="G1908" s="14" t="s">
        <v>151</v>
      </c>
      <c r="H1908" s="14" t="s">
        <v>468</v>
      </c>
      <c r="I1908" s="14" t="s">
        <v>243</v>
      </c>
    </row>
    <row r="1909" spans="1:9">
      <c r="A1909" s="14" t="s">
        <v>140</v>
      </c>
      <c r="B1909" s="14" t="s">
        <v>164</v>
      </c>
      <c r="C1909">
        <v>64091</v>
      </c>
      <c r="D1909">
        <v>64091</v>
      </c>
      <c r="E1909">
        <v>1</v>
      </c>
      <c r="F1909">
        <v>169</v>
      </c>
      <c r="G1909" s="14" t="s">
        <v>158</v>
      </c>
      <c r="H1909" s="14" t="s">
        <v>525</v>
      </c>
      <c r="I1909" s="14" t="s">
        <v>375</v>
      </c>
    </row>
    <row r="1910" spans="1:9">
      <c r="A1910" s="14" t="s">
        <v>140</v>
      </c>
      <c r="B1910" s="14" t="s">
        <v>150</v>
      </c>
      <c r="C1910">
        <v>64818</v>
      </c>
      <c r="D1910">
        <v>64818</v>
      </c>
      <c r="E1910">
        <v>1</v>
      </c>
      <c r="F1910">
        <v>205</v>
      </c>
      <c r="G1910" s="14" t="s">
        <v>151</v>
      </c>
      <c r="H1910" s="14" t="s">
        <v>462</v>
      </c>
      <c r="I1910" s="14" t="s">
        <v>237</v>
      </c>
    </row>
    <row r="1911" spans="1:9">
      <c r="A1911" s="14" t="s">
        <v>140</v>
      </c>
      <c r="B1911" s="14" t="s">
        <v>150</v>
      </c>
      <c r="C1911">
        <v>65182</v>
      </c>
      <c r="D1911">
        <v>65182</v>
      </c>
      <c r="E1911">
        <v>1</v>
      </c>
      <c r="F1911">
        <v>124</v>
      </c>
      <c r="G1911" s="14" t="s">
        <v>151</v>
      </c>
      <c r="H1911" s="14" t="s">
        <v>442</v>
      </c>
      <c r="I1911" s="14" t="s">
        <v>243</v>
      </c>
    </row>
    <row r="1912" spans="1:9">
      <c r="A1912" s="14" t="s">
        <v>140</v>
      </c>
      <c r="C1912">
        <v>65184</v>
      </c>
      <c r="D1912">
        <v>65184</v>
      </c>
      <c r="E1912">
        <v>1</v>
      </c>
      <c r="F1912">
        <v>123</v>
      </c>
      <c r="G1912" s="14" t="s">
        <v>166</v>
      </c>
      <c r="H1912" s="14" t="s">
        <v>264</v>
      </c>
      <c r="I1912" s="14" t="s">
        <v>265</v>
      </c>
    </row>
    <row r="1913" spans="1:9">
      <c r="A1913" s="14" t="s">
        <v>140</v>
      </c>
      <c r="C1913">
        <v>65185</v>
      </c>
      <c r="D1913">
        <v>65186</v>
      </c>
      <c r="E1913">
        <v>2</v>
      </c>
      <c r="F1913" t="s">
        <v>186</v>
      </c>
      <c r="G1913" s="14" t="s">
        <v>166</v>
      </c>
      <c r="H1913" s="14" t="s">
        <v>187</v>
      </c>
      <c r="I1913" s="14" t="s">
        <v>230</v>
      </c>
    </row>
    <row r="1914" spans="1:9">
      <c r="A1914" s="14" t="s">
        <v>140</v>
      </c>
      <c r="B1914" s="14" t="s">
        <v>154</v>
      </c>
      <c r="C1914">
        <v>65196</v>
      </c>
      <c r="D1914">
        <v>65196</v>
      </c>
      <c r="E1914">
        <v>1</v>
      </c>
      <c r="F1914">
        <v>127</v>
      </c>
      <c r="G1914" s="14" t="s">
        <v>158</v>
      </c>
      <c r="H1914" s="14" t="s">
        <v>339</v>
      </c>
      <c r="I1914" s="14" t="s">
        <v>240</v>
      </c>
    </row>
    <row r="1915" spans="1:9">
      <c r="A1915" s="14" t="s">
        <v>140</v>
      </c>
      <c r="B1915" s="14" t="s">
        <v>154</v>
      </c>
      <c r="C1915">
        <v>65197</v>
      </c>
      <c r="D1915">
        <v>65197</v>
      </c>
      <c r="E1915">
        <v>1</v>
      </c>
      <c r="F1915">
        <v>126</v>
      </c>
      <c r="G1915" s="14" t="s">
        <v>151</v>
      </c>
      <c r="H1915" s="14" t="s">
        <v>337</v>
      </c>
      <c r="I1915" s="14" t="s">
        <v>240</v>
      </c>
    </row>
    <row r="1916" spans="1:9">
      <c r="A1916" s="14" t="s">
        <v>140</v>
      </c>
      <c r="B1916" s="14" t="s">
        <v>150</v>
      </c>
      <c r="C1916">
        <v>65205</v>
      </c>
      <c r="D1916">
        <v>65205</v>
      </c>
      <c r="E1916">
        <v>1</v>
      </c>
      <c r="F1916">
        <v>130</v>
      </c>
      <c r="G1916" s="14" t="s">
        <v>158</v>
      </c>
      <c r="H1916" s="14" t="s">
        <v>474</v>
      </c>
      <c r="I1916" s="14" t="s">
        <v>284</v>
      </c>
    </row>
    <row r="1917" spans="1:9">
      <c r="A1917" s="14" t="s">
        <v>140</v>
      </c>
      <c r="B1917" s="14" t="s">
        <v>150</v>
      </c>
      <c r="C1917">
        <v>65307</v>
      </c>
      <c r="D1917">
        <v>65307</v>
      </c>
      <c r="E1917">
        <v>1</v>
      </c>
      <c r="F1917">
        <v>142</v>
      </c>
      <c r="G1917" s="14" t="s">
        <v>158</v>
      </c>
      <c r="H1917" s="14" t="s">
        <v>482</v>
      </c>
      <c r="I1917" s="14" t="s">
        <v>284</v>
      </c>
    </row>
    <row r="1918" spans="1:9">
      <c r="A1918" s="14" t="s">
        <v>140</v>
      </c>
      <c r="C1918">
        <v>65338</v>
      </c>
      <c r="D1918">
        <v>65338</v>
      </c>
      <c r="E1918">
        <v>1</v>
      </c>
      <c r="F1918">
        <v>141</v>
      </c>
      <c r="G1918" s="14" t="s">
        <v>166</v>
      </c>
      <c r="H1918" s="14" t="s">
        <v>397</v>
      </c>
      <c r="I1918" s="14" t="s">
        <v>249</v>
      </c>
    </row>
    <row r="1919" spans="1:9">
      <c r="A1919" s="14" t="s">
        <v>140</v>
      </c>
      <c r="B1919" s="14" t="s">
        <v>154</v>
      </c>
      <c r="C1919">
        <v>65602</v>
      </c>
      <c r="D1919">
        <v>65602</v>
      </c>
      <c r="E1919">
        <v>1</v>
      </c>
      <c r="F1919">
        <v>166</v>
      </c>
      <c r="G1919" s="14" t="s">
        <v>158</v>
      </c>
      <c r="H1919" s="14" t="s">
        <v>525</v>
      </c>
      <c r="I1919" s="14" t="s">
        <v>375</v>
      </c>
    </row>
    <row r="1920" spans="1:9">
      <c r="A1920" s="14" t="s">
        <v>140</v>
      </c>
      <c r="B1920" s="14" t="s">
        <v>150</v>
      </c>
      <c r="C1920">
        <v>65747</v>
      </c>
      <c r="D1920">
        <v>65747</v>
      </c>
      <c r="E1920">
        <v>1</v>
      </c>
      <c r="F1920">
        <v>197</v>
      </c>
      <c r="G1920" s="14" t="s">
        <v>158</v>
      </c>
      <c r="H1920" s="14" t="s">
        <v>523</v>
      </c>
      <c r="I1920" s="14" t="s">
        <v>283</v>
      </c>
    </row>
    <row r="1921" spans="1:9">
      <c r="A1921" s="14" t="s">
        <v>140</v>
      </c>
      <c r="B1921" s="14" t="s">
        <v>150</v>
      </c>
      <c r="C1921">
        <v>66166</v>
      </c>
      <c r="D1921">
        <v>66166</v>
      </c>
      <c r="E1921">
        <v>1</v>
      </c>
      <c r="F1921">
        <v>193</v>
      </c>
      <c r="G1921" s="14" t="s">
        <v>151</v>
      </c>
      <c r="H1921" s="14" t="s">
        <v>530</v>
      </c>
      <c r="I1921" s="14" t="s">
        <v>375</v>
      </c>
    </row>
    <row r="1922" spans="1:9">
      <c r="A1922" s="14" t="s">
        <v>140</v>
      </c>
      <c r="B1922" s="14" t="s">
        <v>154</v>
      </c>
      <c r="C1922">
        <v>66445</v>
      </c>
      <c r="D1922">
        <v>66445</v>
      </c>
      <c r="E1922">
        <v>1</v>
      </c>
      <c r="F1922">
        <v>199</v>
      </c>
      <c r="G1922" s="14" t="s">
        <v>151</v>
      </c>
      <c r="H1922" s="14" t="s">
        <v>523</v>
      </c>
      <c r="I1922" s="14" t="s">
        <v>283</v>
      </c>
    </row>
    <row r="1923" spans="1:9">
      <c r="A1923" s="14" t="s">
        <v>140</v>
      </c>
      <c r="B1923" s="14" t="s">
        <v>154</v>
      </c>
      <c r="C1923">
        <v>66575</v>
      </c>
      <c r="D1923">
        <v>66575</v>
      </c>
      <c r="E1923">
        <v>1</v>
      </c>
      <c r="F1923">
        <v>166</v>
      </c>
      <c r="G1923" s="14" t="s">
        <v>158</v>
      </c>
      <c r="H1923" s="14" t="s">
        <v>525</v>
      </c>
      <c r="I1923" s="14" t="s">
        <v>375</v>
      </c>
    </row>
    <row r="1924" spans="1:9">
      <c r="A1924" s="14" t="s">
        <v>140</v>
      </c>
      <c r="B1924" s="14" t="s">
        <v>163</v>
      </c>
      <c r="C1924">
        <v>66601</v>
      </c>
      <c r="D1924">
        <v>66601</v>
      </c>
      <c r="E1924">
        <v>1</v>
      </c>
      <c r="F1924">
        <v>154</v>
      </c>
      <c r="G1924" s="14" t="s">
        <v>158</v>
      </c>
      <c r="H1924" s="14" t="s">
        <v>456</v>
      </c>
      <c r="I1924" s="14" t="s">
        <v>245</v>
      </c>
    </row>
    <row r="1925" spans="1:9">
      <c r="A1925" s="14" t="s">
        <v>140</v>
      </c>
      <c r="B1925" s="14" t="s">
        <v>154</v>
      </c>
      <c r="C1925">
        <v>67113</v>
      </c>
      <c r="D1925">
        <v>67113</v>
      </c>
      <c r="E1925">
        <v>1</v>
      </c>
      <c r="F1925">
        <v>201</v>
      </c>
      <c r="G1925" s="14" t="s">
        <v>151</v>
      </c>
      <c r="H1925" s="14" t="s">
        <v>461</v>
      </c>
      <c r="I1925" s="14" t="s">
        <v>237</v>
      </c>
    </row>
    <row r="1926" spans="1:9">
      <c r="A1926" s="14" t="s">
        <v>140</v>
      </c>
      <c r="B1926" s="14" t="s">
        <v>150</v>
      </c>
      <c r="C1926">
        <v>67153</v>
      </c>
      <c r="D1926">
        <v>67153</v>
      </c>
      <c r="E1926">
        <v>1</v>
      </c>
      <c r="F1926">
        <v>206</v>
      </c>
      <c r="G1926" s="14" t="s">
        <v>158</v>
      </c>
      <c r="H1926" s="14" t="s">
        <v>525</v>
      </c>
      <c r="I1926" s="14" t="s">
        <v>283</v>
      </c>
    </row>
    <row r="1927" spans="1:9">
      <c r="A1927" s="14" t="s">
        <v>140</v>
      </c>
      <c r="B1927" s="14" t="s">
        <v>150</v>
      </c>
      <c r="C1927">
        <v>67198</v>
      </c>
      <c r="D1927">
        <v>67198</v>
      </c>
      <c r="E1927">
        <v>1</v>
      </c>
      <c r="F1927">
        <v>194</v>
      </c>
      <c r="G1927" s="14" t="s">
        <v>151</v>
      </c>
      <c r="H1927" s="14" t="s">
        <v>495</v>
      </c>
      <c r="I1927" s="14" t="s">
        <v>338</v>
      </c>
    </row>
    <row r="1928" spans="1:9">
      <c r="A1928" s="14" t="s">
        <v>140</v>
      </c>
      <c r="B1928" s="14" t="s">
        <v>150</v>
      </c>
      <c r="C1928">
        <v>67201</v>
      </c>
      <c r="D1928">
        <v>67201</v>
      </c>
      <c r="E1928">
        <v>1</v>
      </c>
      <c r="F1928">
        <v>194</v>
      </c>
      <c r="G1928" s="14" t="s">
        <v>151</v>
      </c>
      <c r="H1928" s="14" t="s">
        <v>508</v>
      </c>
      <c r="I1928" s="14" t="s">
        <v>284</v>
      </c>
    </row>
    <row r="1929" spans="1:9">
      <c r="A1929" s="14" t="s">
        <v>140</v>
      </c>
      <c r="C1929">
        <v>67638</v>
      </c>
      <c r="D1929">
        <v>67639</v>
      </c>
      <c r="E1929">
        <v>2</v>
      </c>
      <c r="F1929" t="s">
        <v>189</v>
      </c>
      <c r="G1929" s="14" t="s">
        <v>166</v>
      </c>
      <c r="H1929" s="14" t="s">
        <v>190</v>
      </c>
      <c r="I1929" s="14" t="s">
        <v>338</v>
      </c>
    </row>
    <row r="1930" spans="1:9">
      <c r="A1930" s="14" t="s">
        <v>140</v>
      </c>
      <c r="B1930" s="14" t="s">
        <v>162</v>
      </c>
      <c r="C1930">
        <v>67638</v>
      </c>
      <c r="D1930">
        <v>67637</v>
      </c>
      <c r="E1930">
        <v>0</v>
      </c>
      <c r="F1930">
        <v>115</v>
      </c>
      <c r="G1930" s="14" t="s">
        <v>168</v>
      </c>
      <c r="H1930" s="14" t="s">
        <v>497</v>
      </c>
      <c r="I1930" s="14" t="s">
        <v>375</v>
      </c>
    </row>
    <row r="1931" spans="1:9">
      <c r="A1931" s="14" t="s">
        <v>140</v>
      </c>
      <c r="B1931" s="14" t="s">
        <v>154</v>
      </c>
      <c r="C1931">
        <v>68789</v>
      </c>
      <c r="D1931">
        <v>68789</v>
      </c>
      <c r="E1931">
        <v>1</v>
      </c>
      <c r="F1931">
        <v>192</v>
      </c>
      <c r="G1931" s="14" t="s">
        <v>158</v>
      </c>
      <c r="H1931" s="14" t="s">
        <v>495</v>
      </c>
      <c r="I1931" s="14" t="s">
        <v>338</v>
      </c>
    </row>
    <row r="1932" spans="1:9">
      <c r="A1932" s="14" t="s">
        <v>140</v>
      </c>
      <c r="B1932" s="14" t="s">
        <v>154</v>
      </c>
      <c r="C1932">
        <v>68801</v>
      </c>
      <c r="D1932">
        <v>68801</v>
      </c>
      <c r="E1932">
        <v>1</v>
      </c>
      <c r="F1932">
        <v>194</v>
      </c>
      <c r="G1932" s="14" t="s">
        <v>151</v>
      </c>
      <c r="H1932" s="14" t="s">
        <v>474</v>
      </c>
      <c r="I1932" s="14" t="s">
        <v>245</v>
      </c>
    </row>
    <row r="1933" spans="1:9">
      <c r="A1933" s="14" t="s">
        <v>140</v>
      </c>
      <c r="B1933" s="14" t="s">
        <v>163</v>
      </c>
      <c r="C1933">
        <v>69247</v>
      </c>
      <c r="D1933">
        <v>69247</v>
      </c>
      <c r="E1933">
        <v>1</v>
      </c>
      <c r="F1933">
        <v>199</v>
      </c>
      <c r="G1933" s="14" t="s">
        <v>158</v>
      </c>
      <c r="H1933" s="14" t="s">
        <v>534</v>
      </c>
      <c r="I1933" s="14" t="s">
        <v>375</v>
      </c>
    </row>
    <row r="1934" spans="1:9">
      <c r="A1934" s="14" t="s">
        <v>140</v>
      </c>
      <c r="B1934" s="14" t="s">
        <v>164</v>
      </c>
      <c r="C1934">
        <v>69426</v>
      </c>
      <c r="D1934">
        <v>69426</v>
      </c>
      <c r="E1934">
        <v>1</v>
      </c>
      <c r="F1934">
        <v>235</v>
      </c>
      <c r="G1934" s="14" t="s">
        <v>158</v>
      </c>
      <c r="H1934" s="14" t="s">
        <v>539</v>
      </c>
      <c r="I1934" s="14" t="s">
        <v>375</v>
      </c>
    </row>
    <row r="1935" spans="1:9">
      <c r="A1935" s="14" t="s">
        <v>140</v>
      </c>
      <c r="B1935" s="14" t="s">
        <v>164</v>
      </c>
      <c r="C1935">
        <v>70037</v>
      </c>
      <c r="D1935">
        <v>70037</v>
      </c>
      <c r="E1935">
        <v>1</v>
      </c>
      <c r="F1935">
        <v>190</v>
      </c>
      <c r="G1935" s="14" t="s">
        <v>158</v>
      </c>
      <c r="H1935" s="14" t="s">
        <v>530</v>
      </c>
      <c r="I1935" s="14" t="s">
        <v>375</v>
      </c>
    </row>
    <row r="1936" spans="1:9">
      <c r="A1936" s="14" t="s">
        <v>140</v>
      </c>
      <c r="B1936" s="14" t="s">
        <v>164</v>
      </c>
      <c r="C1936">
        <v>70163</v>
      </c>
      <c r="D1936">
        <v>70163</v>
      </c>
      <c r="E1936">
        <v>1</v>
      </c>
      <c r="F1936">
        <v>135</v>
      </c>
      <c r="G1936" s="14" t="s">
        <v>158</v>
      </c>
      <c r="H1936" s="14" t="s">
        <v>512</v>
      </c>
      <c r="I1936" s="14" t="s">
        <v>375</v>
      </c>
    </row>
    <row r="1937" spans="1:9">
      <c r="A1937" s="14" t="s">
        <v>140</v>
      </c>
      <c r="C1937">
        <v>70312</v>
      </c>
      <c r="D1937">
        <v>70312</v>
      </c>
      <c r="E1937">
        <v>1</v>
      </c>
      <c r="F1937">
        <v>120</v>
      </c>
      <c r="G1937" s="14" t="s">
        <v>166</v>
      </c>
      <c r="H1937" s="14" t="s">
        <v>350</v>
      </c>
      <c r="I1937" s="14" t="s">
        <v>239</v>
      </c>
    </row>
    <row r="1938" spans="1:9">
      <c r="A1938" s="14" t="s">
        <v>140</v>
      </c>
      <c r="B1938" s="14" t="s">
        <v>154</v>
      </c>
      <c r="C1938">
        <v>70312</v>
      </c>
      <c r="D1938">
        <v>70311</v>
      </c>
      <c r="E1938">
        <v>0</v>
      </c>
      <c r="F1938">
        <v>120</v>
      </c>
      <c r="G1938" s="14" t="s">
        <v>168</v>
      </c>
      <c r="H1938" s="14" t="s">
        <v>482</v>
      </c>
      <c r="I1938" s="14" t="s">
        <v>283</v>
      </c>
    </row>
    <row r="1939" spans="1:9">
      <c r="A1939" s="14" t="s">
        <v>140</v>
      </c>
      <c r="B1939" s="14" t="s">
        <v>154</v>
      </c>
      <c r="C1939">
        <v>70324</v>
      </c>
      <c r="D1939">
        <v>70324</v>
      </c>
      <c r="E1939">
        <v>1</v>
      </c>
      <c r="F1939">
        <v>132</v>
      </c>
      <c r="G1939" s="14" t="s">
        <v>151</v>
      </c>
      <c r="H1939" s="14" t="s">
        <v>355</v>
      </c>
      <c r="I1939" s="14" t="s">
        <v>244</v>
      </c>
    </row>
    <row r="1940" spans="1:9">
      <c r="A1940" s="14" t="s">
        <v>140</v>
      </c>
      <c r="B1940" s="14" t="s">
        <v>163</v>
      </c>
      <c r="C1940">
        <v>70470</v>
      </c>
      <c r="D1940">
        <v>70470</v>
      </c>
      <c r="E1940">
        <v>1</v>
      </c>
      <c r="F1940">
        <v>229</v>
      </c>
      <c r="G1940" s="14" t="s">
        <v>158</v>
      </c>
      <c r="H1940" s="14" t="s">
        <v>539</v>
      </c>
      <c r="I1940" s="14" t="s">
        <v>375</v>
      </c>
    </row>
    <row r="1941" spans="1:9">
      <c r="A1941" s="14" t="s">
        <v>140</v>
      </c>
      <c r="B1941" s="14" t="s">
        <v>154</v>
      </c>
      <c r="C1941">
        <v>70590</v>
      </c>
      <c r="D1941">
        <v>70590</v>
      </c>
      <c r="E1941">
        <v>1</v>
      </c>
      <c r="F1941">
        <v>164</v>
      </c>
      <c r="G1941" s="14" t="s">
        <v>158</v>
      </c>
      <c r="H1941" s="14" t="s">
        <v>525</v>
      </c>
      <c r="I1941" s="14" t="s">
        <v>375</v>
      </c>
    </row>
    <row r="1942" spans="1:9">
      <c r="A1942" s="14" t="s">
        <v>140</v>
      </c>
      <c r="B1942" s="14" t="s">
        <v>150</v>
      </c>
      <c r="C1942">
        <v>70675</v>
      </c>
      <c r="D1942">
        <v>70675</v>
      </c>
      <c r="E1942">
        <v>1</v>
      </c>
      <c r="F1942">
        <v>196</v>
      </c>
      <c r="G1942" s="14" t="s">
        <v>151</v>
      </c>
      <c r="H1942" s="14" t="s">
        <v>522</v>
      </c>
      <c r="I1942" s="14" t="s">
        <v>283</v>
      </c>
    </row>
    <row r="1943" spans="1:9">
      <c r="A1943" s="14" t="s">
        <v>140</v>
      </c>
      <c r="B1943" s="14" t="s">
        <v>150</v>
      </c>
      <c r="C1943">
        <v>70686</v>
      </c>
      <c r="D1943">
        <v>70686</v>
      </c>
      <c r="E1943">
        <v>1</v>
      </c>
      <c r="F1943">
        <v>186</v>
      </c>
      <c r="G1943" s="14" t="s">
        <v>158</v>
      </c>
      <c r="H1943" s="14" t="s">
        <v>529</v>
      </c>
      <c r="I1943" s="14" t="s">
        <v>375</v>
      </c>
    </row>
    <row r="1944" spans="1:9">
      <c r="A1944" s="14" t="s">
        <v>140</v>
      </c>
      <c r="B1944" s="14" t="s">
        <v>150</v>
      </c>
      <c r="C1944">
        <v>70921</v>
      </c>
      <c r="D1944">
        <v>70921</v>
      </c>
      <c r="E1944">
        <v>1</v>
      </c>
      <c r="F1944">
        <v>156</v>
      </c>
      <c r="G1944" s="14" t="s">
        <v>151</v>
      </c>
      <c r="H1944" s="14" t="s">
        <v>299</v>
      </c>
      <c r="I1944" s="14" t="s">
        <v>265</v>
      </c>
    </row>
    <row r="1945" spans="1:9">
      <c r="A1945" s="14" t="s">
        <v>140</v>
      </c>
      <c r="C1945">
        <v>70922</v>
      </c>
      <c r="D1945">
        <v>70922</v>
      </c>
      <c r="E1945">
        <v>1</v>
      </c>
      <c r="F1945">
        <v>155</v>
      </c>
      <c r="G1945" s="14" t="s">
        <v>166</v>
      </c>
      <c r="H1945" s="14" t="s">
        <v>298</v>
      </c>
      <c r="I1945" s="14" t="s">
        <v>265</v>
      </c>
    </row>
    <row r="1946" spans="1:9">
      <c r="A1946" s="14" t="s">
        <v>140</v>
      </c>
      <c r="C1946">
        <v>71275</v>
      </c>
      <c r="D1946">
        <v>71275</v>
      </c>
      <c r="E1946">
        <v>1</v>
      </c>
      <c r="F1946">
        <v>131</v>
      </c>
      <c r="G1946" s="14" t="s">
        <v>166</v>
      </c>
      <c r="H1946" s="14" t="s">
        <v>293</v>
      </c>
      <c r="I1946" s="14" t="s">
        <v>286</v>
      </c>
    </row>
    <row r="1947" spans="1:9">
      <c r="A1947" s="14" t="s">
        <v>140</v>
      </c>
      <c r="B1947" s="14" t="s">
        <v>163</v>
      </c>
      <c r="C1947">
        <v>71285</v>
      </c>
      <c r="D1947">
        <v>71285</v>
      </c>
      <c r="E1947">
        <v>1</v>
      </c>
      <c r="F1947">
        <v>127</v>
      </c>
      <c r="G1947" s="14" t="s">
        <v>158</v>
      </c>
      <c r="H1947" s="14" t="s">
        <v>471</v>
      </c>
      <c r="I1947" s="14" t="s">
        <v>284</v>
      </c>
    </row>
    <row r="1948" spans="1:9">
      <c r="A1948" s="14" t="s">
        <v>140</v>
      </c>
      <c r="C1948">
        <v>71432</v>
      </c>
      <c r="D1948">
        <v>71432</v>
      </c>
      <c r="E1948">
        <v>1</v>
      </c>
      <c r="F1948">
        <v>162</v>
      </c>
      <c r="G1948" s="14" t="s">
        <v>166</v>
      </c>
      <c r="H1948" s="14" t="s">
        <v>491</v>
      </c>
      <c r="I1948" s="14" t="s">
        <v>284</v>
      </c>
    </row>
    <row r="1949" spans="1:9">
      <c r="A1949" s="14" t="s">
        <v>140</v>
      </c>
      <c r="B1949" s="14" t="s">
        <v>164</v>
      </c>
      <c r="C1949">
        <v>71629</v>
      </c>
      <c r="D1949">
        <v>71629</v>
      </c>
      <c r="E1949">
        <v>1</v>
      </c>
      <c r="F1949">
        <v>260</v>
      </c>
      <c r="G1949" s="14" t="s">
        <v>151</v>
      </c>
      <c r="H1949" s="14" t="s">
        <v>527</v>
      </c>
      <c r="I1949" s="14" t="s">
        <v>284</v>
      </c>
    </row>
    <row r="1950" spans="1:9">
      <c r="A1950" s="14" t="s">
        <v>140</v>
      </c>
      <c r="B1950" s="14" t="s">
        <v>150</v>
      </c>
      <c r="C1950">
        <v>71674</v>
      </c>
      <c r="D1950">
        <v>71674</v>
      </c>
      <c r="E1950">
        <v>1</v>
      </c>
      <c r="F1950">
        <v>259</v>
      </c>
      <c r="G1950" s="14" t="s">
        <v>158</v>
      </c>
      <c r="H1950" s="14" t="s">
        <v>519</v>
      </c>
      <c r="I1950" s="14" t="s">
        <v>338</v>
      </c>
    </row>
    <row r="1951" spans="1:9">
      <c r="A1951" s="14" t="s">
        <v>140</v>
      </c>
      <c r="B1951" s="14" t="s">
        <v>150</v>
      </c>
      <c r="C1951">
        <v>72585</v>
      </c>
      <c r="D1951">
        <v>72585</v>
      </c>
      <c r="E1951">
        <v>1</v>
      </c>
      <c r="F1951">
        <v>266</v>
      </c>
      <c r="G1951" s="14" t="s">
        <v>151</v>
      </c>
      <c r="H1951" s="14" t="s">
        <v>544</v>
      </c>
      <c r="I1951" s="14" t="s">
        <v>375</v>
      </c>
    </row>
    <row r="1952" spans="1:9">
      <c r="A1952" s="14" t="s">
        <v>140</v>
      </c>
      <c r="B1952" s="14" t="s">
        <v>150</v>
      </c>
      <c r="C1952">
        <v>72996</v>
      </c>
      <c r="D1952">
        <v>72996</v>
      </c>
      <c r="E1952">
        <v>1</v>
      </c>
      <c r="F1952">
        <v>264</v>
      </c>
      <c r="G1952" s="14" t="s">
        <v>151</v>
      </c>
      <c r="H1952" s="14" t="s">
        <v>512</v>
      </c>
      <c r="I1952" s="14" t="s">
        <v>243</v>
      </c>
    </row>
    <row r="1953" spans="1:9">
      <c r="A1953" s="14" t="s">
        <v>140</v>
      </c>
      <c r="B1953" s="14" t="s">
        <v>154</v>
      </c>
      <c r="C1953">
        <v>73281</v>
      </c>
      <c r="D1953">
        <v>73281</v>
      </c>
      <c r="E1953">
        <v>1</v>
      </c>
      <c r="F1953">
        <v>217</v>
      </c>
      <c r="G1953" s="14" t="s">
        <v>158</v>
      </c>
      <c r="H1953" s="14" t="s">
        <v>537</v>
      </c>
      <c r="I1953" s="14" t="s">
        <v>375</v>
      </c>
    </row>
    <row r="1954" spans="1:9">
      <c r="A1954" s="14" t="s">
        <v>140</v>
      </c>
      <c r="B1954" s="14" t="s">
        <v>164</v>
      </c>
      <c r="C1954">
        <v>73752</v>
      </c>
      <c r="D1954">
        <v>73752</v>
      </c>
      <c r="E1954">
        <v>1</v>
      </c>
      <c r="F1954">
        <v>217</v>
      </c>
      <c r="G1954" s="14" t="s">
        <v>151</v>
      </c>
      <c r="H1954" s="14" t="s">
        <v>503</v>
      </c>
      <c r="I1954" s="14" t="s">
        <v>338</v>
      </c>
    </row>
    <row r="1955" spans="1:9">
      <c r="A1955" s="14" t="s">
        <v>140</v>
      </c>
      <c r="C1955">
        <v>73797</v>
      </c>
      <c r="D1955">
        <v>73797</v>
      </c>
      <c r="E1955">
        <v>1</v>
      </c>
      <c r="F1955">
        <v>225</v>
      </c>
      <c r="G1955" s="14" t="s">
        <v>166</v>
      </c>
      <c r="H1955" s="14" t="s">
        <v>529</v>
      </c>
      <c r="I1955" s="14" t="s">
        <v>283</v>
      </c>
    </row>
    <row r="1956" spans="1:9">
      <c r="A1956" s="14" t="s">
        <v>140</v>
      </c>
      <c r="B1956" s="14" t="s">
        <v>154</v>
      </c>
      <c r="C1956">
        <v>73805</v>
      </c>
      <c r="D1956">
        <v>73805</v>
      </c>
      <c r="E1956">
        <v>1</v>
      </c>
      <c r="F1956">
        <v>228</v>
      </c>
      <c r="G1956" s="14" t="s">
        <v>151</v>
      </c>
      <c r="H1956" s="14" t="s">
        <v>463</v>
      </c>
      <c r="I1956" s="14" t="s">
        <v>231</v>
      </c>
    </row>
    <row r="1957" spans="1:9">
      <c r="A1957" s="14" t="s">
        <v>140</v>
      </c>
      <c r="B1957" s="14" t="s">
        <v>154</v>
      </c>
      <c r="C1957">
        <v>74183</v>
      </c>
      <c r="D1957">
        <v>74183</v>
      </c>
      <c r="E1957">
        <v>1</v>
      </c>
      <c r="F1957">
        <v>238</v>
      </c>
      <c r="G1957" s="14" t="s">
        <v>158</v>
      </c>
      <c r="H1957" s="14" t="s">
        <v>539</v>
      </c>
      <c r="I1957" s="14" t="s">
        <v>375</v>
      </c>
    </row>
    <row r="1958" spans="1:9">
      <c r="A1958" s="14" t="s">
        <v>140</v>
      </c>
      <c r="B1958" s="14" t="s">
        <v>150</v>
      </c>
      <c r="C1958">
        <v>74258</v>
      </c>
      <c r="D1958">
        <v>74258</v>
      </c>
      <c r="E1958">
        <v>1</v>
      </c>
      <c r="F1958">
        <v>268</v>
      </c>
      <c r="G1958" s="14" t="s">
        <v>158</v>
      </c>
      <c r="H1958" s="14" t="s">
        <v>544</v>
      </c>
      <c r="I1958" s="14" t="s">
        <v>375</v>
      </c>
    </row>
    <row r="1959" spans="1:9">
      <c r="A1959" s="14" t="s">
        <v>140</v>
      </c>
      <c r="B1959" s="14" t="s">
        <v>163</v>
      </c>
      <c r="C1959">
        <v>74266</v>
      </c>
      <c r="D1959">
        <v>74266</v>
      </c>
      <c r="E1959">
        <v>1</v>
      </c>
      <c r="F1959">
        <v>268</v>
      </c>
      <c r="G1959" s="14" t="s">
        <v>158</v>
      </c>
      <c r="H1959" s="14" t="s">
        <v>529</v>
      </c>
      <c r="I1959" s="14" t="s">
        <v>284</v>
      </c>
    </row>
    <row r="1960" spans="1:9">
      <c r="A1960" s="14" t="s">
        <v>140</v>
      </c>
      <c r="B1960" s="14" t="s">
        <v>150</v>
      </c>
      <c r="C1960">
        <v>75124</v>
      </c>
      <c r="D1960">
        <v>75124</v>
      </c>
      <c r="E1960">
        <v>1</v>
      </c>
      <c r="F1960">
        <v>309</v>
      </c>
      <c r="G1960" s="14" t="s">
        <v>151</v>
      </c>
      <c r="H1960" s="14" t="s">
        <v>486</v>
      </c>
      <c r="I1960" s="14" t="s">
        <v>231</v>
      </c>
    </row>
    <row r="1961" spans="1:9">
      <c r="A1961" s="14" t="s">
        <v>140</v>
      </c>
      <c r="B1961" s="14" t="s">
        <v>164</v>
      </c>
      <c r="C1961">
        <v>75142</v>
      </c>
      <c r="D1961">
        <v>75142</v>
      </c>
      <c r="E1961">
        <v>1</v>
      </c>
      <c r="F1961">
        <v>297</v>
      </c>
      <c r="G1961" s="14" t="s">
        <v>158</v>
      </c>
      <c r="H1961" s="14" t="s">
        <v>539</v>
      </c>
      <c r="I1961" s="14" t="s">
        <v>283</v>
      </c>
    </row>
    <row r="1962" spans="1:9">
      <c r="A1962" s="14" t="s">
        <v>140</v>
      </c>
      <c r="B1962" s="14" t="s">
        <v>164</v>
      </c>
      <c r="C1962">
        <v>75249</v>
      </c>
      <c r="D1962">
        <v>75249</v>
      </c>
      <c r="E1962">
        <v>1</v>
      </c>
      <c r="F1962">
        <v>240</v>
      </c>
      <c r="G1962" s="14" t="s">
        <v>158</v>
      </c>
      <c r="H1962" s="14" t="s">
        <v>539</v>
      </c>
      <c r="I1962" s="14" t="s">
        <v>375</v>
      </c>
    </row>
    <row r="1963" spans="1:9">
      <c r="A1963" s="14" t="s">
        <v>140</v>
      </c>
      <c r="B1963" s="14" t="s">
        <v>154</v>
      </c>
      <c r="C1963">
        <v>75469</v>
      </c>
      <c r="D1963">
        <v>75469</v>
      </c>
      <c r="E1963">
        <v>1</v>
      </c>
      <c r="F1963">
        <v>267</v>
      </c>
      <c r="G1963" s="14" t="s">
        <v>158</v>
      </c>
      <c r="H1963" s="14" t="s">
        <v>535</v>
      </c>
      <c r="I1963" s="14" t="s">
        <v>283</v>
      </c>
    </row>
    <row r="1964" spans="1:9">
      <c r="A1964" s="14" t="s">
        <v>140</v>
      </c>
      <c r="B1964" s="14" t="s">
        <v>163</v>
      </c>
      <c r="C1964">
        <v>75494</v>
      </c>
      <c r="D1964">
        <v>75494</v>
      </c>
      <c r="E1964">
        <v>1</v>
      </c>
      <c r="F1964">
        <v>248</v>
      </c>
      <c r="G1964" s="14" t="s">
        <v>158</v>
      </c>
      <c r="H1964" s="14" t="s">
        <v>540</v>
      </c>
      <c r="I1964" s="14" t="s">
        <v>375</v>
      </c>
    </row>
    <row r="1965" spans="1:9">
      <c r="A1965" s="14" t="s">
        <v>140</v>
      </c>
      <c r="B1965" s="14" t="s">
        <v>154</v>
      </c>
      <c r="C1965">
        <v>75975</v>
      </c>
      <c r="D1965">
        <v>75975</v>
      </c>
      <c r="E1965">
        <v>1</v>
      </c>
      <c r="F1965">
        <v>315</v>
      </c>
      <c r="G1965" s="14" t="s">
        <v>158</v>
      </c>
      <c r="H1965" s="14" t="s">
        <v>535</v>
      </c>
      <c r="I1965" s="14" t="s">
        <v>284</v>
      </c>
    </row>
    <row r="1966" spans="1:9">
      <c r="A1966" s="14" t="s">
        <v>140</v>
      </c>
      <c r="B1966" s="14" t="s">
        <v>154</v>
      </c>
      <c r="C1966">
        <v>75992</v>
      </c>
      <c r="D1966">
        <v>75992</v>
      </c>
      <c r="E1966">
        <v>1</v>
      </c>
      <c r="F1966">
        <v>321</v>
      </c>
      <c r="G1966" s="14" t="s">
        <v>151</v>
      </c>
      <c r="H1966" s="14" t="s">
        <v>523</v>
      </c>
      <c r="I1966" s="14" t="s">
        <v>243</v>
      </c>
    </row>
    <row r="1967" spans="1:9">
      <c r="A1967" s="14" t="s">
        <v>140</v>
      </c>
      <c r="B1967" s="14" t="s">
        <v>154</v>
      </c>
      <c r="C1967">
        <v>76003</v>
      </c>
      <c r="D1967">
        <v>76003</v>
      </c>
      <c r="E1967">
        <v>1</v>
      </c>
      <c r="F1967">
        <v>325</v>
      </c>
      <c r="G1967" s="14" t="s">
        <v>158</v>
      </c>
      <c r="H1967" s="14" t="s">
        <v>508</v>
      </c>
      <c r="I1967" s="14" t="s">
        <v>230</v>
      </c>
    </row>
    <row r="1968" spans="1:9">
      <c r="A1968" s="14" t="s">
        <v>140</v>
      </c>
      <c r="B1968" s="14" t="s">
        <v>163</v>
      </c>
      <c r="C1968">
        <v>76302</v>
      </c>
      <c r="D1968">
        <v>76302</v>
      </c>
      <c r="E1968">
        <v>1</v>
      </c>
      <c r="F1968">
        <v>300</v>
      </c>
      <c r="G1968" s="14" t="s">
        <v>158</v>
      </c>
      <c r="H1968" s="14" t="s">
        <v>539</v>
      </c>
      <c r="I1968" s="14" t="s">
        <v>283</v>
      </c>
    </row>
    <row r="1969" spans="1:9">
      <c r="A1969" s="14" t="s">
        <v>140</v>
      </c>
      <c r="B1969" s="14" t="s">
        <v>164</v>
      </c>
      <c r="C1969">
        <v>76770</v>
      </c>
      <c r="D1969">
        <v>76770</v>
      </c>
      <c r="E1969">
        <v>1</v>
      </c>
      <c r="F1969">
        <v>293</v>
      </c>
      <c r="G1969" s="14" t="s">
        <v>158</v>
      </c>
      <c r="H1969" s="14" t="s">
        <v>519</v>
      </c>
      <c r="I1969" s="14" t="s">
        <v>243</v>
      </c>
    </row>
    <row r="1970" spans="1:9">
      <c r="A1970" s="14" t="s">
        <v>140</v>
      </c>
      <c r="B1970" s="14" t="s">
        <v>150</v>
      </c>
      <c r="C1970">
        <v>76783</v>
      </c>
      <c r="D1970">
        <v>76783</v>
      </c>
      <c r="E1970">
        <v>1</v>
      </c>
      <c r="F1970">
        <v>295</v>
      </c>
      <c r="G1970" s="14" t="s">
        <v>151</v>
      </c>
      <c r="H1970" s="14" t="s">
        <v>499</v>
      </c>
      <c r="I1970" s="14" t="s">
        <v>230</v>
      </c>
    </row>
    <row r="1971" spans="1:9">
      <c r="A1971" s="14" t="s">
        <v>140</v>
      </c>
      <c r="B1971" s="14" t="s">
        <v>163</v>
      </c>
      <c r="C1971">
        <v>77077</v>
      </c>
      <c r="D1971">
        <v>77077</v>
      </c>
      <c r="E1971">
        <v>1</v>
      </c>
      <c r="F1971">
        <v>278</v>
      </c>
      <c r="G1971" s="14" t="s">
        <v>158</v>
      </c>
      <c r="H1971" s="14" t="s">
        <v>546</v>
      </c>
      <c r="I1971" s="14" t="s">
        <v>375</v>
      </c>
    </row>
    <row r="1972" spans="1:9">
      <c r="A1972" s="14" t="s">
        <v>140</v>
      </c>
      <c r="B1972" s="14" t="s">
        <v>164</v>
      </c>
      <c r="C1972">
        <v>77471</v>
      </c>
      <c r="D1972">
        <v>77471</v>
      </c>
      <c r="E1972">
        <v>1</v>
      </c>
      <c r="F1972">
        <v>291</v>
      </c>
      <c r="G1972" s="14" t="s">
        <v>158</v>
      </c>
      <c r="H1972" s="14" t="s">
        <v>546</v>
      </c>
      <c r="I1972" s="14" t="s">
        <v>375</v>
      </c>
    </row>
    <row r="1973" spans="1:9">
      <c r="A1973" s="14" t="s">
        <v>140</v>
      </c>
      <c r="B1973" s="14" t="s">
        <v>164</v>
      </c>
      <c r="C1973">
        <v>77478</v>
      </c>
      <c r="D1973">
        <v>77478</v>
      </c>
      <c r="E1973">
        <v>1</v>
      </c>
      <c r="F1973">
        <v>292</v>
      </c>
      <c r="G1973" s="14" t="s">
        <v>158</v>
      </c>
      <c r="H1973" s="14" t="s">
        <v>546</v>
      </c>
      <c r="I1973" s="14" t="s">
        <v>375</v>
      </c>
    </row>
    <row r="1974" spans="1:9">
      <c r="A1974" s="14" t="s">
        <v>140</v>
      </c>
      <c r="C1974">
        <v>77864</v>
      </c>
      <c r="D1974">
        <v>77864</v>
      </c>
      <c r="E1974">
        <v>1</v>
      </c>
      <c r="F1974">
        <v>270</v>
      </c>
      <c r="G1974" s="14" t="s">
        <v>166</v>
      </c>
      <c r="H1974" s="14" t="s">
        <v>411</v>
      </c>
      <c r="I1974" s="14" t="s">
        <v>238</v>
      </c>
    </row>
    <row r="1975" spans="1:9">
      <c r="A1975" s="14" t="s">
        <v>140</v>
      </c>
      <c r="B1975" s="14" t="s">
        <v>154</v>
      </c>
      <c r="C1975">
        <v>77864</v>
      </c>
      <c r="D1975">
        <v>77863</v>
      </c>
      <c r="E1975">
        <v>0</v>
      </c>
      <c r="F1975">
        <v>267</v>
      </c>
      <c r="G1975" s="14" t="s">
        <v>168</v>
      </c>
      <c r="H1975" s="14" t="s">
        <v>484</v>
      </c>
      <c r="I1975" s="14" t="s">
        <v>237</v>
      </c>
    </row>
    <row r="1976" spans="1:9">
      <c r="A1976" s="14" t="s">
        <v>140</v>
      </c>
      <c r="B1976" s="14" t="s">
        <v>154</v>
      </c>
      <c r="C1976">
        <v>77874</v>
      </c>
      <c r="D1976">
        <v>77874</v>
      </c>
      <c r="E1976">
        <v>1</v>
      </c>
      <c r="F1976">
        <v>276</v>
      </c>
      <c r="G1976" s="14" t="s">
        <v>151</v>
      </c>
      <c r="H1976" s="14" t="s">
        <v>442</v>
      </c>
      <c r="I1976" s="14" t="s">
        <v>240</v>
      </c>
    </row>
    <row r="1977" spans="1:9">
      <c r="A1977" s="14" t="s">
        <v>140</v>
      </c>
      <c r="B1977" s="14" t="s">
        <v>154</v>
      </c>
      <c r="C1977">
        <v>77881</v>
      </c>
      <c r="D1977">
        <v>77881</v>
      </c>
      <c r="E1977">
        <v>1</v>
      </c>
      <c r="F1977">
        <v>266</v>
      </c>
      <c r="G1977" s="14" t="s">
        <v>151</v>
      </c>
      <c r="H1977" s="14" t="s">
        <v>430</v>
      </c>
      <c r="I1977" s="14" t="s">
        <v>233</v>
      </c>
    </row>
    <row r="1978" spans="1:9">
      <c r="A1978" s="14" t="s">
        <v>140</v>
      </c>
      <c r="B1978" s="14" t="s">
        <v>164</v>
      </c>
      <c r="C1978">
        <v>77977</v>
      </c>
      <c r="D1978">
        <v>77977</v>
      </c>
      <c r="E1978">
        <v>1</v>
      </c>
      <c r="F1978">
        <v>332</v>
      </c>
      <c r="G1978" s="14" t="s">
        <v>158</v>
      </c>
      <c r="H1978" s="14" t="s">
        <v>549</v>
      </c>
      <c r="I1978" s="14" t="s">
        <v>375</v>
      </c>
    </row>
    <row r="1979" spans="1:9">
      <c r="A1979" s="14" t="s">
        <v>140</v>
      </c>
      <c r="B1979" s="14" t="s">
        <v>163</v>
      </c>
      <c r="C1979">
        <v>77996</v>
      </c>
      <c r="D1979">
        <v>77996</v>
      </c>
      <c r="E1979">
        <v>1</v>
      </c>
      <c r="F1979">
        <v>365</v>
      </c>
      <c r="G1979" s="14" t="s">
        <v>158</v>
      </c>
      <c r="H1979" s="14" t="s">
        <v>529</v>
      </c>
      <c r="I1979" s="14" t="s">
        <v>243</v>
      </c>
    </row>
    <row r="1980" spans="1:9">
      <c r="A1980" s="14" t="s">
        <v>140</v>
      </c>
      <c r="B1980" s="14" t="s">
        <v>164</v>
      </c>
      <c r="C1980">
        <v>77998</v>
      </c>
      <c r="D1980">
        <v>77998</v>
      </c>
      <c r="E1980">
        <v>1</v>
      </c>
      <c r="F1980">
        <v>362</v>
      </c>
      <c r="G1980" s="14" t="s">
        <v>158</v>
      </c>
      <c r="H1980" s="14" t="s">
        <v>529</v>
      </c>
      <c r="I1980" s="14" t="s">
        <v>243</v>
      </c>
    </row>
    <row r="1981" spans="1:9">
      <c r="A1981" s="14" t="s">
        <v>140</v>
      </c>
      <c r="B1981" s="14" t="s">
        <v>163</v>
      </c>
      <c r="C1981">
        <v>78157</v>
      </c>
      <c r="D1981">
        <v>78157</v>
      </c>
      <c r="E1981">
        <v>1</v>
      </c>
      <c r="F1981">
        <v>367</v>
      </c>
      <c r="G1981" s="14" t="s">
        <v>158</v>
      </c>
      <c r="H1981" s="14" t="s">
        <v>540</v>
      </c>
      <c r="I1981" s="14" t="s">
        <v>284</v>
      </c>
    </row>
    <row r="1982" spans="1:9">
      <c r="A1982" s="14" t="s">
        <v>140</v>
      </c>
      <c r="B1982" s="14" t="s">
        <v>154</v>
      </c>
      <c r="C1982">
        <v>78521</v>
      </c>
      <c r="D1982">
        <v>78521</v>
      </c>
      <c r="E1982">
        <v>1</v>
      </c>
      <c r="F1982">
        <v>316</v>
      </c>
      <c r="G1982" s="14" t="s">
        <v>158</v>
      </c>
      <c r="H1982" s="14" t="s">
        <v>548</v>
      </c>
      <c r="I1982" s="14" t="s">
        <v>375</v>
      </c>
    </row>
    <row r="1983" spans="1:9">
      <c r="A1983" s="14" t="s">
        <v>140</v>
      </c>
      <c r="B1983" s="14" t="s">
        <v>163</v>
      </c>
      <c r="C1983">
        <v>79280</v>
      </c>
      <c r="D1983">
        <v>79280</v>
      </c>
      <c r="E1983">
        <v>1</v>
      </c>
      <c r="F1983">
        <v>384</v>
      </c>
      <c r="G1983" s="14" t="s">
        <v>151</v>
      </c>
      <c r="H1983" s="14" t="s">
        <v>551</v>
      </c>
      <c r="I1983" s="14" t="s">
        <v>375</v>
      </c>
    </row>
    <row r="1984" spans="1:9">
      <c r="A1984" s="14" t="s">
        <v>140</v>
      </c>
      <c r="B1984" s="14" t="s">
        <v>150</v>
      </c>
      <c r="C1984">
        <v>79398</v>
      </c>
      <c r="D1984">
        <v>79398</v>
      </c>
      <c r="E1984">
        <v>1</v>
      </c>
      <c r="F1984">
        <v>330</v>
      </c>
      <c r="G1984" s="14" t="s">
        <v>151</v>
      </c>
      <c r="H1984" s="14" t="s">
        <v>537</v>
      </c>
      <c r="I1984" s="14" t="s">
        <v>284</v>
      </c>
    </row>
    <row r="1985" spans="1:9">
      <c r="A1985" s="14" t="s">
        <v>140</v>
      </c>
      <c r="B1985" s="14" t="s">
        <v>154</v>
      </c>
      <c r="C1985">
        <v>79453</v>
      </c>
      <c r="D1985">
        <v>79453</v>
      </c>
      <c r="E1985">
        <v>1</v>
      </c>
      <c r="F1985">
        <v>344</v>
      </c>
      <c r="G1985" s="14" t="s">
        <v>158</v>
      </c>
      <c r="H1985" s="14" t="s">
        <v>534</v>
      </c>
      <c r="I1985" s="14" t="s">
        <v>338</v>
      </c>
    </row>
    <row r="1986" spans="1:9">
      <c r="A1986" s="14" t="s">
        <v>140</v>
      </c>
      <c r="B1986" s="14" t="s">
        <v>154</v>
      </c>
      <c r="C1986">
        <v>79704</v>
      </c>
      <c r="D1986">
        <v>79704</v>
      </c>
      <c r="E1986">
        <v>1</v>
      </c>
      <c r="F1986">
        <v>318</v>
      </c>
      <c r="G1986" s="14" t="s">
        <v>158</v>
      </c>
      <c r="H1986" s="14" t="s">
        <v>497</v>
      </c>
      <c r="I1986" s="14" t="s">
        <v>237</v>
      </c>
    </row>
    <row r="1987" spans="1:9">
      <c r="A1987" s="14" t="s">
        <v>140</v>
      </c>
      <c r="B1987" s="14" t="s">
        <v>150</v>
      </c>
      <c r="C1987">
        <v>79795</v>
      </c>
      <c r="D1987">
        <v>79795</v>
      </c>
      <c r="E1987">
        <v>1</v>
      </c>
      <c r="F1987">
        <v>296</v>
      </c>
      <c r="G1987" s="14" t="s">
        <v>151</v>
      </c>
      <c r="H1987" s="14" t="s">
        <v>466</v>
      </c>
      <c r="I1987" s="14" t="s">
        <v>225</v>
      </c>
    </row>
    <row r="1988" spans="1:9">
      <c r="A1988" s="14" t="s">
        <v>140</v>
      </c>
      <c r="C1988">
        <v>80300</v>
      </c>
      <c r="D1988">
        <v>80300</v>
      </c>
      <c r="E1988">
        <v>1</v>
      </c>
      <c r="F1988">
        <v>292</v>
      </c>
      <c r="G1988" s="14" t="s">
        <v>166</v>
      </c>
      <c r="H1988" s="14" t="s">
        <v>461</v>
      </c>
      <c r="I1988" s="14" t="s">
        <v>239</v>
      </c>
    </row>
    <row r="1989" spans="1:9">
      <c r="A1989" s="14" t="s">
        <v>140</v>
      </c>
      <c r="B1989" s="14" t="s">
        <v>164</v>
      </c>
      <c r="C1989">
        <v>80393</v>
      </c>
      <c r="D1989">
        <v>80393</v>
      </c>
      <c r="E1989">
        <v>1</v>
      </c>
      <c r="F1989">
        <v>314</v>
      </c>
      <c r="G1989" s="14" t="s">
        <v>151</v>
      </c>
      <c r="H1989" s="14" t="s">
        <v>529</v>
      </c>
      <c r="I1989" s="14" t="s">
        <v>338</v>
      </c>
    </row>
    <row r="1990" spans="1:9">
      <c r="A1990" s="14" t="s">
        <v>140</v>
      </c>
      <c r="B1990" s="14" t="s">
        <v>163</v>
      </c>
      <c r="C1990">
        <v>80562</v>
      </c>
      <c r="D1990">
        <v>80562</v>
      </c>
      <c r="E1990">
        <v>1</v>
      </c>
      <c r="F1990">
        <v>283</v>
      </c>
      <c r="G1990" s="14" t="s">
        <v>158</v>
      </c>
      <c r="H1990" s="14" t="s">
        <v>537</v>
      </c>
      <c r="I1990" s="14" t="s">
        <v>283</v>
      </c>
    </row>
    <row r="1991" spans="1:9">
      <c r="A1991" s="14" t="s">
        <v>140</v>
      </c>
      <c r="B1991" s="14" t="s">
        <v>164</v>
      </c>
      <c r="C1991">
        <v>80779</v>
      </c>
      <c r="D1991">
        <v>80779</v>
      </c>
      <c r="E1991">
        <v>1</v>
      </c>
      <c r="F1991">
        <v>306</v>
      </c>
      <c r="G1991" s="14" t="s">
        <v>158</v>
      </c>
      <c r="H1991" s="14" t="s">
        <v>548</v>
      </c>
      <c r="I1991" s="14" t="s">
        <v>375</v>
      </c>
    </row>
    <row r="1992" spans="1:9">
      <c r="A1992" s="14" t="s">
        <v>140</v>
      </c>
      <c r="B1992" s="14" t="s">
        <v>164</v>
      </c>
      <c r="C1992">
        <v>80787</v>
      </c>
      <c r="D1992">
        <v>80787</v>
      </c>
      <c r="E1992">
        <v>1</v>
      </c>
      <c r="F1992">
        <v>299</v>
      </c>
      <c r="G1992" s="14" t="s">
        <v>158</v>
      </c>
      <c r="H1992" s="14" t="s">
        <v>534</v>
      </c>
      <c r="I1992" s="14" t="s">
        <v>284</v>
      </c>
    </row>
    <row r="1993" spans="1:9">
      <c r="A1993" s="14" t="s">
        <v>140</v>
      </c>
      <c r="B1993" s="14" t="s">
        <v>150</v>
      </c>
      <c r="C1993">
        <v>80841</v>
      </c>
      <c r="D1993">
        <v>80841</v>
      </c>
      <c r="E1993">
        <v>1</v>
      </c>
      <c r="F1993">
        <v>278</v>
      </c>
      <c r="G1993" s="14" t="s">
        <v>151</v>
      </c>
      <c r="H1993" s="14" t="s">
        <v>485</v>
      </c>
      <c r="I1993" s="14" t="s">
        <v>237</v>
      </c>
    </row>
    <row r="1994" spans="1:9">
      <c r="A1994" s="14" t="s">
        <v>140</v>
      </c>
      <c r="B1994" s="14" t="s">
        <v>163</v>
      </c>
      <c r="C1994">
        <v>81269</v>
      </c>
      <c r="D1994">
        <v>81269</v>
      </c>
      <c r="E1994">
        <v>1</v>
      </c>
      <c r="F1994">
        <v>250</v>
      </c>
      <c r="G1994" s="14" t="s">
        <v>158</v>
      </c>
      <c r="H1994" s="14" t="s">
        <v>517</v>
      </c>
      <c r="I1994" s="14" t="s">
        <v>338</v>
      </c>
    </row>
    <row r="1995" spans="1:9">
      <c r="A1995" s="14" t="s">
        <v>140</v>
      </c>
      <c r="B1995" s="14" t="s">
        <v>163</v>
      </c>
      <c r="C1995">
        <v>81497</v>
      </c>
      <c r="D1995">
        <v>81497</v>
      </c>
      <c r="E1995">
        <v>1</v>
      </c>
      <c r="F1995">
        <v>228</v>
      </c>
      <c r="G1995" s="14" t="s">
        <v>158</v>
      </c>
      <c r="H1995" s="14" t="s">
        <v>529</v>
      </c>
      <c r="I1995" s="14" t="s">
        <v>283</v>
      </c>
    </row>
    <row r="1996" spans="1:9">
      <c r="A1996" s="14" t="s">
        <v>140</v>
      </c>
      <c r="B1996" s="14" t="s">
        <v>164</v>
      </c>
      <c r="C1996">
        <v>81847</v>
      </c>
      <c r="D1996">
        <v>81847</v>
      </c>
      <c r="E1996">
        <v>1</v>
      </c>
      <c r="F1996">
        <v>278</v>
      </c>
      <c r="G1996" s="14" t="s">
        <v>158</v>
      </c>
      <c r="H1996" s="14" t="s">
        <v>546</v>
      </c>
      <c r="I1996" s="14" t="s">
        <v>375</v>
      </c>
    </row>
    <row r="1997" spans="1:9">
      <c r="A1997" s="14" t="s">
        <v>140</v>
      </c>
      <c r="B1997" s="14" t="s">
        <v>150</v>
      </c>
      <c r="C1997">
        <v>81873</v>
      </c>
      <c r="D1997">
        <v>81873</v>
      </c>
      <c r="E1997">
        <v>1</v>
      </c>
      <c r="F1997">
        <v>287</v>
      </c>
      <c r="G1997" s="14" t="s">
        <v>158</v>
      </c>
      <c r="H1997" s="14" t="s">
        <v>546</v>
      </c>
      <c r="I1997" s="14" t="s">
        <v>375</v>
      </c>
    </row>
    <row r="1998" spans="1:9">
      <c r="A1998" s="14" t="s">
        <v>140</v>
      </c>
      <c r="B1998" s="14" t="s">
        <v>154</v>
      </c>
      <c r="C1998">
        <v>81894</v>
      </c>
      <c r="D1998">
        <v>81894</v>
      </c>
      <c r="E1998">
        <v>1</v>
      </c>
      <c r="F1998">
        <v>293</v>
      </c>
      <c r="G1998" s="14" t="s">
        <v>158</v>
      </c>
      <c r="H1998" s="14" t="s">
        <v>519</v>
      </c>
      <c r="I1998" s="14" t="s">
        <v>243</v>
      </c>
    </row>
    <row r="1999" spans="1:9">
      <c r="A1999" s="14" t="s">
        <v>140</v>
      </c>
      <c r="B1999" s="14" t="s">
        <v>164</v>
      </c>
      <c r="C1999">
        <v>82207</v>
      </c>
      <c r="D1999">
        <v>82207</v>
      </c>
      <c r="E1999">
        <v>1</v>
      </c>
      <c r="F1999">
        <v>288</v>
      </c>
      <c r="G1999" s="14" t="s">
        <v>158</v>
      </c>
      <c r="H1999" s="14" t="s">
        <v>546</v>
      </c>
      <c r="I1999" s="14" t="s">
        <v>375</v>
      </c>
    </row>
    <row r="2000" spans="1:9">
      <c r="A2000" s="14" t="s">
        <v>140</v>
      </c>
      <c r="B2000" s="14" t="s">
        <v>154</v>
      </c>
      <c r="C2000">
        <v>82410</v>
      </c>
      <c r="D2000">
        <v>82410</v>
      </c>
      <c r="E2000">
        <v>1</v>
      </c>
      <c r="F2000">
        <v>229</v>
      </c>
      <c r="G2000" s="14" t="s">
        <v>151</v>
      </c>
      <c r="H2000" s="14" t="s">
        <v>431</v>
      </c>
      <c r="I2000" s="14" t="s">
        <v>244</v>
      </c>
    </row>
    <row r="2001" spans="1:9">
      <c r="A2001" s="14" t="s">
        <v>140</v>
      </c>
      <c r="B2001" s="14" t="s">
        <v>154</v>
      </c>
      <c r="C2001">
        <v>82413</v>
      </c>
      <c r="D2001">
        <v>82413</v>
      </c>
      <c r="E2001">
        <v>1</v>
      </c>
      <c r="F2001">
        <v>229</v>
      </c>
      <c r="G2001" s="14" t="s">
        <v>151</v>
      </c>
      <c r="H2001" s="14" t="s">
        <v>381</v>
      </c>
      <c r="I2001" s="14" t="s">
        <v>289</v>
      </c>
    </row>
    <row r="2002" spans="1:9">
      <c r="A2002" s="14" t="s">
        <v>140</v>
      </c>
      <c r="B2002" s="14" t="s">
        <v>163</v>
      </c>
      <c r="C2002">
        <v>82450</v>
      </c>
      <c r="D2002">
        <v>82450</v>
      </c>
      <c r="E2002">
        <v>1</v>
      </c>
      <c r="F2002">
        <v>212</v>
      </c>
      <c r="G2002" s="14" t="s">
        <v>158</v>
      </c>
      <c r="H2002" s="14" t="s">
        <v>525</v>
      </c>
      <c r="I2002" s="14" t="s">
        <v>283</v>
      </c>
    </row>
    <row r="2003" spans="1:9">
      <c r="A2003" s="14" t="s">
        <v>140</v>
      </c>
      <c r="B2003" s="14" t="s">
        <v>154</v>
      </c>
      <c r="C2003">
        <v>82453</v>
      </c>
      <c r="D2003">
        <v>82453</v>
      </c>
      <c r="E2003">
        <v>1</v>
      </c>
      <c r="F2003">
        <v>220</v>
      </c>
      <c r="G2003" s="14" t="s">
        <v>151</v>
      </c>
      <c r="H2003" s="14" t="s">
        <v>396</v>
      </c>
      <c r="I2003" s="14" t="s">
        <v>280</v>
      </c>
    </row>
    <row r="2004" spans="1:9">
      <c r="A2004" s="14" t="s">
        <v>140</v>
      </c>
      <c r="B2004" s="14" t="s">
        <v>164</v>
      </c>
      <c r="C2004">
        <v>82481</v>
      </c>
      <c r="D2004">
        <v>82481</v>
      </c>
      <c r="E2004">
        <v>1</v>
      </c>
      <c r="F2004">
        <v>223</v>
      </c>
      <c r="G2004" s="14" t="s">
        <v>158</v>
      </c>
      <c r="H2004" s="14" t="s">
        <v>537</v>
      </c>
      <c r="I2004" s="14" t="s">
        <v>375</v>
      </c>
    </row>
    <row r="2005" spans="1:9">
      <c r="A2005" s="14" t="s">
        <v>140</v>
      </c>
      <c r="B2005" s="14" t="s">
        <v>150</v>
      </c>
      <c r="C2005">
        <v>82768</v>
      </c>
      <c r="D2005">
        <v>82768</v>
      </c>
      <c r="E2005">
        <v>1</v>
      </c>
      <c r="F2005">
        <v>250</v>
      </c>
      <c r="G2005" s="14" t="s">
        <v>158</v>
      </c>
      <c r="H2005" s="14" t="s">
        <v>517</v>
      </c>
      <c r="I2005" s="14" t="s">
        <v>338</v>
      </c>
    </row>
    <row r="2006" spans="1:9">
      <c r="A2006" s="14" t="s">
        <v>140</v>
      </c>
      <c r="B2006" s="14" t="s">
        <v>150</v>
      </c>
      <c r="C2006">
        <v>82883</v>
      </c>
      <c r="D2006">
        <v>82883</v>
      </c>
      <c r="E2006">
        <v>1</v>
      </c>
      <c r="F2006">
        <v>238</v>
      </c>
      <c r="G2006" s="14" t="s">
        <v>158</v>
      </c>
      <c r="H2006" s="14" t="s">
        <v>515</v>
      </c>
      <c r="I2006" s="14" t="s">
        <v>338</v>
      </c>
    </row>
    <row r="2007" spans="1:9">
      <c r="A2007" s="14" t="s">
        <v>140</v>
      </c>
      <c r="B2007" s="14" t="s">
        <v>150</v>
      </c>
      <c r="C2007">
        <v>83147</v>
      </c>
      <c r="D2007">
        <v>83147</v>
      </c>
      <c r="E2007">
        <v>1</v>
      </c>
      <c r="F2007">
        <v>238</v>
      </c>
      <c r="G2007" s="14" t="s">
        <v>151</v>
      </c>
      <c r="H2007" s="14" t="s">
        <v>530</v>
      </c>
      <c r="I2007" s="14" t="s">
        <v>283</v>
      </c>
    </row>
    <row r="2008" spans="1:9">
      <c r="A2008" s="14" t="s">
        <v>140</v>
      </c>
      <c r="B2008" s="14" t="s">
        <v>150</v>
      </c>
      <c r="C2008">
        <v>83147</v>
      </c>
      <c r="D2008">
        <v>83147</v>
      </c>
      <c r="E2008">
        <v>1</v>
      </c>
      <c r="F2008">
        <v>238</v>
      </c>
      <c r="G2008" s="14" t="s">
        <v>151</v>
      </c>
      <c r="H2008" s="14" t="s">
        <v>530</v>
      </c>
      <c r="I2008" s="14" t="s">
        <v>283</v>
      </c>
    </row>
    <row r="2009" spans="1:9">
      <c r="A2009" s="14" t="s">
        <v>140</v>
      </c>
      <c r="C2009">
        <v>83196</v>
      </c>
      <c r="D2009">
        <v>83196</v>
      </c>
      <c r="E2009">
        <v>1</v>
      </c>
      <c r="F2009">
        <v>235</v>
      </c>
      <c r="G2009" s="14" t="s">
        <v>166</v>
      </c>
      <c r="H2009" s="14" t="s">
        <v>512</v>
      </c>
      <c r="I2009" s="14" t="s">
        <v>338</v>
      </c>
    </row>
    <row r="2010" spans="1:9">
      <c r="A2010" s="14" t="s">
        <v>140</v>
      </c>
      <c r="B2010" s="14" t="s">
        <v>188</v>
      </c>
      <c r="C2010">
        <v>83202</v>
      </c>
      <c r="D2010">
        <v>83201</v>
      </c>
      <c r="E2010">
        <v>0</v>
      </c>
      <c r="F2010">
        <v>233</v>
      </c>
      <c r="G2010" s="14" t="s">
        <v>133</v>
      </c>
      <c r="H2010" s="14" t="s">
        <v>499</v>
      </c>
      <c r="I2010" s="14" t="s">
        <v>243</v>
      </c>
    </row>
    <row r="2011" spans="1:9">
      <c r="A2011" s="14" t="s">
        <v>140</v>
      </c>
      <c r="B2011" s="14" t="s">
        <v>154</v>
      </c>
      <c r="C2011">
        <v>83209</v>
      </c>
      <c r="D2011">
        <v>83209</v>
      </c>
      <c r="E2011">
        <v>1</v>
      </c>
      <c r="F2011">
        <v>237</v>
      </c>
      <c r="G2011" s="14" t="s">
        <v>151</v>
      </c>
      <c r="H2011" s="14" t="s">
        <v>388</v>
      </c>
      <c r="I2011" s="14" t="s">
        <v>289</v>
      </c>
    </row>
    <row r="2012" spans="1:9">
      <c r="A2012" s="14" t="s">
        <v>140</v>
      </c>
      <c r="B2012" s="14" t="s">
        <v>154</v>
      </c>
      <c r="C2012">
        <v>83211</v>
      </c>
      <c r="D2012">
        <v>83211</v>
      </c>
      <c r="E2012">
        <v>1</v>
      </c>
      <c r="F2012">
        <v>239</v>
      </c>
      <c r="G2012" s="14" t="s">
        <v>151</v>
      </c>
      <c r="H2012" s="14" t="s">
        <v>396</v>
      </c>
      <c r="I2012" s="14" t="s">
        <v>238</v>
      </c>
    </row>
    <row r="2013" spans="1:9">
      <c r="A2013" s="14" t="s">
        <v>140</v>
      </c>
      <c r="B2013" s="14" t="s">
        <v>154</v>
      </c>
      <c r="C2013">
        <v>83294</v>
      </c>
      <c r="D2013">
        <v>83294</v>
      </c>
      <c r="E2013">
        <v>1</v>
      </c>
      <c r="F2013">
        <v>290</v>
      </c>
      <c r="G2013" s="14" t="s">
        <v>158</v>
      </c>
      <c r="H2013" s="14" t="s">
        <v>454</v>
      </c>
      <c r="I2013" s="14" t="s">
        <v>244</v>
      </c>
    </row>
    <row r="2014" spans="1:9">
      <c r="A2014" s="14" t="s">
        <v>140</v>
      </c>
      <c r="B2014" s="14" t="s">
        <v>163</v>
      </c>
      <c r="C2014">
        <v>83480</v>
      </c>
      <c r="D2014">
        <v>83480</v>
      </c>
      <c r="E2014">
        <v>1</v>
      </c>
      <c r="F2014">
        <v>256</v>
      </c>
      <c r="G2014" s="14" t="s">
        <v>151</v>
      </c>
      <c r="H2014" s="14" t="s">
        <v>486</v>
      </c>
      <c r="I2014" s="14" t="s">
        <v>230</v>
      </c>
    </row>
    <row r="2015" spans="1:9">
      <c r="A2015" s="14" t="s">
        <v>140</v>
      </c>
      <c r="B2015" s="14" t="s">
        <v>154</v>
      </c>
      <c r="C2015">
        <v>83529</v>
      </c>
      <c r="D2015">
        <v>83529</v>
      </c>
      <c r="E2015">
        <v>1</v>
      </c>
      <c r="F2015">
        <v>244</v>
      </c>
      <c r="G2015" s="14" t="s">
        <v>158</v>
      </c>
      <c r="H2015" s="14" t="s">
        <v>491</v>
      </c>
      <c r="I2015" s="14" t="s">
        <v>245</v>
      </c>
    </row>
    <row r="2016" spans="1:9">
      <c r="A2016" s="14" t="s">
        <v>140</v>
      </c>
      <c r="B2016" s="14" t="s">
        <v>150</v>
      </c>
      <c r="C2016">
        <v>83580</v>
      </c>
      <c r="D2016">
        <v>83580</v>
      </c>
      <c r="E2016">
        <v>1</v>
      </c>
      <c r="F2016">
        <v>208</v>
      </c>
      <c r="G2016" s="14" t="s">
        <v>158</v>
      </c>
      <c r="H2016" s="14" t="s">
        <v>481</v>
      </c>
      <c r="I2016" s="14" t="s">
        <v>245</v>
      </c>
    </row>
    <row r="2017" spans="1:9">
      <c r="A2017" s="14" t="s">
        <v>140</v>
      </c>
      <c r="B2017" s="14" t="s">
        <v>154</v>
      </c>
      <c r="C2017">
        <v>108892</v>
      </c>
      <c r="D2017">
        <v>108892</v>
      </c>
      <c r="E2017">
        <v>1</v>
      </c>
      <c r="F2017">
        <v>425</v>
      </c>
      <c r="G2017" s="14" t="s">
        <v>151</v>
      </c>
      <c r="H2017" s="14" t="s">
        <v>535</v>
      </c>
      <c r="I2017" s="14" t="s">
        <v>243</v>
      </c>
    </row>
    <row r="2018" spans="1:9">
      <c r="A2018" s="14" t="s">
        <v>140</v>
      </c>
      <c r="B2018" s="14" t="s">
        <v>150</v>
      </c>
      <c r="C2018">
        <v>109098</v>
      </c>
      <c r="D2018">
        <v>109098</v>
      </c>
      <c r="E2018">
        <v>1</v>
      </c>
      <c r="F2018">
        <v>361</v>
      </c>
      <c r="G2018" s="14" t="s">
        <v>151</v>
      </c>
      <c r="H2018" s="14" t="s">
        <v>437</v>
      </c>
      <c r="I2018" s="14" t="s">
        <v>289</v>
      </c>
    </row>
    <row r="2019" spans="1:9">
      <c r="A2019" s="14" t="s">
        <v>140</v>
      </c>
      <c r="C2019">
        <v>109119</v>
      </c>
      <c r="D2019">
        <v>109119</v>
      </c>
      <c r="E2019">
        <v>1</v>
      </c>
      <c r="F2019">
        <v>361</v>
      </c>
      <c r="G2019" s="14" t="s">
        <v>166</v>
      </c>
      <c r="H2019" s="14" t="s">
        <v>495</v>
      </c>
      <c r="I2019" s="14" t="s">
        <v>250</v>
      </c>
    </row>
    <row r="2020" spans="1:9">
      <c r="A2020" s="14" t="s">
        <v>140</v>
      </c>
      <c r="B2020" s="14" t="s">
        <v>150</v>
      </c>
      <c r="C2020">
        <v>109523</v>
      </c>
      <c r="D2020">
        <v>109523</v>
      </c>
      <c r="E2020">
        <v>1</v>
      </c>
      <c r="F2020">
        <v>368</v>
      </c>
      <c r="G2020" s="14" t="s">
        <v>151</v>
      </c>
      <c r="H2020" s="14" t="s">
        <v>442</v>
      </c>
      <c r="I2020" s="14" t="s">
        <v>238</v>
      </c>
    </row>
    <row r="2021" spans="1:9">
      <c r="A2021" s="14" t="s">
        <v>140</v>
      </c>
      <c r="B2021" s="14" t="s">
        <v>150</v>
      </c>
      <c r="C2021">
        <v>109529</v>
      </c>
      <c r="D2021">
        <v>109529</v>
      </c>
      <c r="E2021">
        <v>1</v>
      </c>
      <c r="F2021">
        <v>365</v>
      </c>
      <c r="G2021" s="14" t="s">
        <v>151</v>
      </c>
      <c r="H2021" s="14" t="s">
        <v>439</v>
      </c>
      <c r="I2021" s="14" t="s">
        <v>289</v>
      </c>
    </row>
    <row r="2022" spans="1:9">
      <c r="A2022" s="14" t="s">
        <v>140</v>
      </c>
      <c r="C2022">
        <v>109732</v>
      </c>
      <c r="D2022">
        <v>109732</v>
      </c>
      <c r="E2022">
        <v>1</v>
      </c>
      <c r="F2022">
        <v>252</v>
      </c>
      <c r="G2022" s="14" t="s">
        <v>166</v>
      </c>
      <c r="H2022" s="14" t="s">
        <v>367</v>
      </c>
      <c r="I2022" s="14" t="s">
        <v>302</v>
      </c>
    </row>
    <row r="2023" spans="1:9">
      <c r="A2023" s="14" t="s">
        <v>140</v>
      </c>
      <c r="B2023" s="14" t="s">
        <v>150</v>
      </c>
      <c r="C2023">
        <v>109732</v>
      </c>
      <c r="D2023">
        <v>109731</v>
      </c>
      <c r="E2023">
        <v>0</v>
      </c>
      <c r="F2023">
        <v>249</v>
      </c>
      <c r="G2023" s="14" t="s">
        <v>168</v>
      </c>
      <c r="H2023" s="14" t="s">
        <v>439</v>
      </c>
      <c r="I2023" s="14" t="s">
        <v>244</v>
      </c>
    </row>
    <row r="2024" spans="1:9">
      <c r="A2024" s="14" t="s">
        <v>140</v>
      </c>
      <c r="B2024" s="14" t="s">
        <v>164</v>
      </c>
      <c r="C2024">
        <v>110048</v>
      </c>
      <c r="D2024">
        <v>110048</v>
      </c>
      <c r="E2024">
        <v>1</v>
      </c>
      <c r="F2024">
        <v>244</v>
      </c>
      <c r="G2024" s="14" t="s">
        <v>158</v>
      </c>
      <c r="H2024" s="14" t="s">
        <v>500</v>
      </c>
      <c r="I2024" s="14" t="s">
        <v>243</v>
      </c>
    </row>
    <row r="2025" spans="1:9">
      <c r="A2025" s="14" t="s">
        <v>140</v>
      </c>
      <c r="C2025">
        <v>110300</v>
      </c>
      <c r="D2025">
        <v>110300</v>
      </c>
      <c r="E2025">
        <v>1</v>
      </c>
      <c r="F2025">
        <v>242</v>
      </c>
      <c r="G2025" s="14" t="s">
        <v>166</v>
      </c>
      <c r="H2025" s="14" t="s">
        <v>491</v>
      </c>
      <c r="I2025" s="14" t="s">
        <v>245</v>
      </c>
    </row>
    <row r="2026" spans="1:9">
      <c r="A2026" s="14" t="s">
        <v>140</v>
      </c>
      <c r="B2026" s="14" t="s">
        <v>150</v>
      </c>
      <c r="C2026">
        <v>110300</v>
      </c>
      <c r="D2026">
        <v>110299</v>
      </c>
      <c r="E2026">
        <v>0</v>
      </c>
      <c r="F2026">
        <v>239</v>
      </c>
      <c r="G2026" s="14" t="s">
        <v>168</v>
      </c>
      <c r="H2026" s="14" t="s">
        <v>539</v>
      </c>
      <c r="I2026" s="14" t="s">
        <v>375</v>
      </c>
    </row>
    <row r="2027" spans="1:9">
      <c r="A2027" s="14" t="s">
        <v>140</v>
      </c>
      <c r="B2027" s="14" t="s">
        <v>150</v>
      </c>
      <c r="C2027">
        <v>110532</v>
      </c>
      <c r="D2027">
        <v>110532</v>
      </c>
      <c r="E2027">
        <v>1</v>
      </c>
      <c r="F2027">
        <v>311</v>
      </c>
      <c r="G2027" s="14" t="s">
        <v>151</v>
      </c>
      <c r="H2027" s="14" t="s">
        <v>548</v>
      </c>
      <c r="I2027" s="14" t="s">
        <v>375</v>
      </c>
    </row>
    <row r="2028" spans="1:9">
      <c r="A2028" s="14" t="s">
        <v>140</v>
      </c>
      <c r="B2028" s="14" t="s">
        <v>150</v>
      </c>
      <c r="C2028">
        <v>110556</v>
      </c>
      <c r="D2028">
        <v>110556</v>
      </c>
      <c r="E2028">
        <v>1</v>
      </c>
      <c r="F2028">
        <v>308</v>
      </c>
      <c r="G2028" s="14" t="s">
        <v>151</v>
      </c>
      <c r="H2028" s="14" t="s">
        <v>515</v>
      </c>
      <c r="I2028" s="14" t="s">
        <v>245</v>
      </c>
    </row>
    <row r="2029" spans="1:9">
      <c r="A2029" s="14" t="s">
        <v>140</v>
      </c>
      <c r="B2029" s="14" t="s">
        <v>154</v>
      </c>
      <c r="C2029">
        <v>110620</v>
      </c>
      <c r="D2029">
        <v>110620</v>
      </c>
      <c r="E2029">
        <v>1</v>
      </c>
      <c r="F2029">
        <v>290</v>
      </c>
      <c r="G2029" s="14" t="s">
        <v>151</v>
      </c>
      <c r="H2029" s="14" t="s">
        <v>546</v>
      </c>
      <c r="I2029" s="14" t="s">
        <v>375</v>
      </c>
    </row>
    <row r="2030" spans="1:9">
      <c r="A2030" s="14" t="s">
        <v>140</v>
      </c>
      <c r="B2030" s="14" t="s">
        <v>150</v>
      </c>
      <c r="C2030">
        <v>110626</v>
      </c>
      <c r="D2030">
        <v>110626</v>
      </c>
      <c r="E2030">
        <v>1</v>
      </c>
      <c r="F2030">
        <v>293</v>
      </c>
      <c r="G2030" s="14" t="s">
        <v>158</v>
      </c>
      <c r="H2030" s="14" t="s">
        <v>546</v>
      </c>
      <c r="I2030" s="14" t="s">
        <v>375</v>
      </c>
    </row>
    <row r="2031" spans="1:9">
      <c r="A2031" s="14" t="s">
        <v>140</v>
      </c>
      <c r="B2031" s="14" t="s">
        <v>150</v>
      </c>
      <c r="C2031">
        <v>110833</v>
      </c>
      <c r="D2031">
        <v>110833</v>
      </c>
      <c r="E2031">
        <v>1</v>
      </c>
      <c r="F2031">
        <v>199</v>
      </c>
      <c r="G2031" s="14" t="s">
        <v>151</v>
      </c>
      <c r="H2031" s="14" t="s">
        <v>424</v>
      </c>
      <c r="I2031" s="14" t="s">
        <v>239</v>
      </c>
    </row>
    <row r="2032" spans="1:9">
      <c r="A2032" s="14" t="s">
        <v>140</v>
      </c>
      <c r="C2032">
        <v>110834</v>
      </c>
      <c r="D2032">
        <v>110834</v>
      </c>
      <c r="E2032">
        <v>1</v>
      </c>
      <c r="F2032">
        <v>199</v>
      </c>
      <c r="G2032" s="14" t="s">
        <v>166</v>
      </c>
      <c r="H2032" s="14" t="s">
        <v>379</v>
      </c>
      <c r="I2032" s="14" t="s">
        <v>280</v>
      </c>
    </row>
    <row r="2033" spans="1:9">
      <c r="A2033" s="14" t="s">
        <v>140</v>
      </c>
      <c r="B2033" s="14" t="s">
        <v>150</v>
      </c>
      <c r="C2033">
        <v>111040</v>
      </c>
      <c r="D2033">
        <v>111040</v>
      </c>
      <c r="E2033">
        <v>1</v>
      </c>
      <c r="F2033">
        <v>287</v>
      </c>
      <c r="G2033" s="14" t="s">
        <v>151</v>
      </c>
      <c r="H2033" s="14" t="s">
        <v>508</v>
      </c>
      <c r="I2033" s="14" t="s">
        <v>245</v>
      </c>
    </row>
    <row r="2034" spans="1:9">
      <c r="A2034" s="14" t="s">
        <v>140</v>
      </c>
      <c r="B2034" s="14" t="s">
        <v>154</v>
      </c>
      <c r="C2034">
        <v>111085</v>
      </c>
      <c r="D2034">
        <v>111085</v>
      </c>
      <c r="E2034">
        <v>1</v>
      </c>
      <c r="F2034">
        <v>224</v>
      </c>
      <c r="G2034" s="14" t="s">
        <v>151</v>
      </c>
      <c r="H2034" s="14" t="s">
        <v>529</v>
      </c>
      <c r="I2034" s="14" t="s">
        <v>283</v>
      </c>
    </row>
    <row r="2035" spans="1:9">
      <c r="A2035" s="14" t="s">
        <v>140</v>
      </c>
      <c r="B2035" s="14" t="s">
        <v>150</v>
      </c>
      <c r="C2035">
        <v>111113</v>
      </c>
      <c r="D2035">
        <v>111113</v>
      </c>
      <c r="E2035">
        <v>1</v>
      </c>
      <c r="F2035">
        <v>174</v>
      </c>
      <c r="G2035" s="14" t="s">
        <v>151</v>
      </c>
      <c r="H2035" s="14" t="s">
        <v>464</v>
      </c>
      <c r="I2035" s="14" t="s">
        <v>245</v>
      </c>
    </row>
    <row r="2036" spans="1:9">
      <c r="A2036" s="14" t="s">
        <v>140</v>
      </c>
      <c r="C2036">
        <v>111114</v>
      </c>
      <c r="D2036">
        <v>111114</v>
      </c>
      <c r="E2036">
        <v>1</v>
      </c>
      <c r="F2036">
        <v>176</v>
      </c>
      <c r="G2036" s="14" t="s">
        <v>166</v>
      </c>
      <c r="H2036" s="14" t="s">
        <v>466</v>
      </c>
      <c r="I2036" s="14" t="s">
        <v>245</v>
      </c>
    </row>
    <row r="2037" spans="1:9">
      <c r="A2037" s="14" t="s">
        <v>140</v>
      </c>
      <c r="B2037" s="14" t="s">
        <v>150</v>
      </c>
      <c r="C2037">
        <v>111137</v>
      </c>
      <c r="D2037">
        <v>111136</v>
      </c>
      <c r="E2037">
        <v>0</v>
      </c>
      <c r="F2037">
        <v>182</v>
      </c>
      <c r="G2037" s="14" t="s">
        <v>168</v>
      </c>
      <c r="H2037" s="14" t="s">
        <v>529</v>
      </c>
      <c r="I2037" s="14" t="s">
        <v>375</v>
      </c>
    </row>
    <row r="2038" spans="1:9">
      <c r="A2038" s="14" t="s">
        <v>140</v>
      </c>
      <c r="C2038">
        <v>111457</v>
      </c>
      <c r="D2038">
        <v>111457</v>
      </c>
      <c r="E2038">
        <v>1</v>
      </c>
      <c r="F2038">
        <v>283</v>
      </c>
      <c r="G2038" s="14" t="s">
        <v>166</v>
      </c>
      <c r="H2038" s="14" t="s">
        <v>517</v>
      </c>
      <c r="I2038" s="14" t="s">
        <v>243</v>
      </c>
    </row>
    <row r="2039" spans="1:9">
      <c r="A2039" s="14" t="s">
        <v>140</v>
      </c>
      <c r="B2039" s="14" t="s">
        <v>150</v>
      </c>
      <c r="C2039">
        <v>111839</v>
      </c>
      <c r="D2039">
        <v>111839</v>
      </c>
      <c r="E2039">
        <v>1</v>
      </c>
      <c r="F2039">
        <v>235</v>
      </c>
      <c r="G2039" s="14" t="s">
        <v>151</v>
      </c>
      <c r="H2039" s="14" t="s">
        <v>386</v>
      </c>
      <c r="I2039" s="14" t="s">
        <v>289</v>
      </c>
    </row>
    <row r="2040" spans="1:9">
      <c r="A2040" s="14" t="s">
        <v>140</v>
      </c>
      <c r="C2040">
        <v>111840</v>
      </c>
      <c r="D2040">
        <v>111840</v>
      </c>
      <c r="E2040">
        <v>1</v>
      </c>
      <c r="F2040">
        <v>234</v>
      </c>
      <c r="G2040" s="14" t="s">
        <v>166</v>
      </c>
      <c r="H2040" s="14" t="s">
        <v>305</v>
      </c>
      <c r="I2040" s="14" t="s">
        <v>306</v>
      </c>
    </row>
    <row r="2041" spans="1:9">
      <c r="A2041" s="14" t="s">
        <v>140</v>
      </c>
      <c r="B2041" s="14" t="s">
        <v>164</v>
      </c>
      <c r="C2041">
        <v>112044</v>
      </c>
      <c r="D2041">
        <v>112044</v>
      </c>
      <c r="E2041">
        <v>1</v>
      </c>
      <c r="F2041">
        <v>297</v>
      </c>
      <c r="G2041" s="14" t="s">
        <v>158</v>
      </c>
      <c r="H2041" s="14" t="s">
        <v>548</v>
      </c>
      <c r="I2041" s="14" t="s">
        <v>375</v>
      </c>
    </row>
    <row r="2042" spans="1:9">
      <c r="A2042" s="14" t="s">
        <v>140</v>
      </c>
      <c r="B2042" s="14" t="s">
        <v>154</v>
      </c>
      <c r="C2042">
        <v>112254</v>
      </c>
      <c r="D2042">
        <v>112254</v>
      </c>
      <c r="E2042">
        <v>1</v>
      </c>
      <c r="F2042">
        <v>262</v>
      </c>
      <c r="G2042" s="14" t="s">
        <v>151</v>
      </c>
      <c r="H2042" s="14" t="s">
        <v>468</v>
      </c>
      <c r="I2042" s="14" t="s">
        <v>250</v>
      </c>
    </row>
    <row r="2043" spans="1:9">
      <c r="A2043" s="14" t="s">
        <v>140</v>
      </c>
      <c r="B2043" s="14" t="s">
        <v>150</v>
      </c>
      <c r="C2043">
        <v>112263</v>
      </c>
      <c r="D2043">
        <v>112263</v>
      </c>
      <c r="E2043">
        <v>1</v>
      </c>
      <c r="F2043">
        <v>266</v>
      </c>
      <c r="G2043" s="14" t="s">
        <v>158</v>
      </c>
      <c r="H2043" s="14" t="s">
        <v>522</v>
      </c>
      <c r="I2043" s="14" t="s">
        <v>338</v>
      </c>
    </row>
    <row r="2044" spans="1:9">
      <c r="A2044" s="14" t="s">
        <v>140</v>
      </c>
      <c r="B2044" s="14" t="s">
        <v>164</v>
      </c>
      <c r="C2044">
        <v>112474</v>
      </c>
      <c r="D2044">
        <v>112474</v>
      </c>
      <c r="E2044">
        <v>1</v>
      </c>
      <c r="F2044">
        <v>230</v>
      </c>
      <c r="G2044" s="14" t="s">
        <v>158</v>
      </c>
      <c r="H2044" s="14" t="s">
        <v>539</v>
      </c>
      <c r="I2044" s="14" t="s">
        <v>375</v>
      </c>
    </row>
    <row r="2045" spans="1:9">
      <c r="A2045" s="14" t="s">
        <v>140</v>
      </c>
      <c r="B2045" s="14" t="s">
        <v>154</v>
      </c>
      <c r="C2045">
        <v>112924</v>
      </c>
      <c r="D2045">
        <v>112924</v>
      </c>
      <c r="E2045">
        <v>1</v>
      </c>
      <c r="F2045">
        <v>274</v>
      </c>
      <c r="G2045" s="14" t="s">
        <v>158</v>
      </c>
      <c r="H2045" s="14" t="s">
        <v>544</v>
      </c>
      <c r="I2045" s="14" t="s">
        <v>375</v>
      </c>
    </row>
    <row r="2046" spans="1:9">
      <c r="A2046" s="14" t="s">
        <v>140</v>
      </c>
      <c r="B2046" s="14" t="s">
        <v>164</v>
      </c>
      <c r="C2046">
        <v>113006</v>
      </c>
      <c r="D2046">
        <v>113006</v>
      </c>
      <c r="E2046">
        <v>1</v>
      </c>
      <c r="F2046">
        <v>234</v>
      </c>
      <c r="G2046" s="14" t="s">
        <v>158</v>
      </c>
      <c r="H2046" s="14" t="s">
        <v>490</v>
      </c>
      <c r="I2046" s="14" t="s">
        <v>245</v>
      </c>
    </row>
    <row r="2047" spans="1:9">
      <c r="A2047" s="14" t="s">
        <v>140</v>
      </c>
      <c r="B2047" s="14" t="s">
        <v>150</v>
      </c>
      <c r="C2047">
        <v>113171</v>
      </c>
      <c r="D2047">
        <v>113171</v>
      </c>
      <c r="E2047">
        <v>1</v>
      </c>
      <c r="F2047">
        <v>235</v>
      </c>
      <c r="G2047" s="14" t="s">
        <v>151</v>
      </c>
      <c r="H2047" s="14" t="s">
        <v>399</v>
      </c>
      <c r="I2047" s="14" t="s">
        <v>234</v>
      </c>
    </row>
    <row r="2048" spans="1:9">
      <c r="A2048" s="14" t="s">
        <v>140</v>
      </c>
      <c r="B2048" s="14" t="s">
        <v>164</v>
      </c>
      <c r="C2048">
        <v>113756</v>
      </c>
      <c r="D2048">
        <v>113756</v>
      </c>
      <c r="E2048">
        <v>1</v>
      </c>
      <c r="F2048">
        <v>234</v>
      </c>
      <c r="G2048" s="14" t="s">
        <v>158</v>
      </c>
      <c r="H2048" s="14" t="s">
        <v>539</v>
      </c>
      <c r="I2048" s="14" t="s">
        <v>375</v>
      </c>
    </row>
    <row r="2049" spans="1:9">
      <c r="A2049" s="14" t="s">
        <v>140</v>
      </c>
      <c r="C2049">
        <v>113918</v>
      </c>
      <c r="D2049">
        <v>113918</v>
      </c>
      <c r="E2049">
        <v>1</v>
      </c>
      <c r="F2049">
        <v>203</v>
      </c>
      <c r="G2049" s="14" t="s">
        <v>166</v>
      </c>
      <c r="H2049" s="14" t="s">
        <v>376</v>
      </c>
      <c r="I2049" s="14" t="s">
        <v>234</v>
      </c>
    </row>
    <row r="2050" spans="1:9">
      <c r="A2050" s="14" t="s">
        <v>140</v>
      </c>
      <c r="B2050" s="14" t="s">
        <v>150</v>
      </c>
      <c r="C2050">
        <v>114826</v>
      </c>
      <c r="D2050">
        <v>114826</v>
      </c>
      <c r="E2050">
        <v>1</v>
      </c>
      <c r="F2050">
        <v>225</v>
      </c>
      <c r="G2050" s="14" t="s">
        <v>151</v>
      </c>
      <c r="H2050" s="14" t="s">
        <v>469</v>
      </c>
      <c r="I2050" s="14" t="s">
        <v>237</v>
      </c>
    </row>
    <row r="2051" spans="1:9">
      <c r="A2051" s="14" t="s">
        <v>140</v>
      </c>
      <c r="B2051" s="14" t="s">
        <v>150</v>
      </c>
      <c r="C2051">
        <v>114832</v>
      </c>
      <c r="D2051">
        <v>114832</v>
      </c>
      <c r="E2051">
        <v>1</v>
      </c>
      <c r="F2051">
        <v>223</v>
      </c>
      <c r="G2051" s="14" t="s">
        <v>151</v>
      </c>
      <c r="H2051" s="14" t="s">
        <v>456</v>
      </c>
      <c r="I2051" s="14" t="s">
        <v>250</v>
      </c>
    </row>
    <row r="2052" spans="1:9">
      <c r="A2052" s="14" t="s">
        <v>140</v>
      </c>
      <c r="B2052" s="14" t="s">
        <v>164</v>
      </c>
      <c r="C2052">
        <v>115282</v>
      </c>
      <c r="D2052">
        <v>115282</v>
      </c>
      <c r="E2052">
        <v>1</v>
      </c>
      <c r="F2052">
        <v>214</v>
      </c>
      <c r="G2052" s="14" t="s">
        <v>158</v>
      </c>
      <c r="H2052" s="14" t="s">
        <v>535</v>
      </c>
      <c r="I2052" s="14" t="s">
        <v>375</v>
      </c>
    </row>
    <row r="2053" spans="1:9">
      <c r="A2053" s="14" t="s">
        <v>140</v>
      </c>
      <c r="B2053" s="14" t="s">
        <v>154</v>
      </c>
      <c r="C2053">
        <v>115706</v>
      </c>
      <c r="D2053">
        <v>115706</v>
      </c>
      <c r="E2053">
        <v>1</v>
      </c>
      <c r="F2053">
        <v>244</v>
      </c>
      <c r="G2053" s="14" t="s">
        <v>151</v>
      </c>
      <c r="H2053" s="14" t="s">
        <v>500</v>
      </c>
      <c r="I2053" s="14" t="s">
        <v>243</v>
      </c>
    </row>
    <row r="2054" spans="1:9">
      <c r="A2054" s="14" t="s">
        <v>140</v>
      </c>
      <c r="B2054" s="14" t="s">
        <v>154</v>
      </c>
      <c r="C2054">
        <v>116676</v>
      </c>
      <c r="D2054">
        <v>116676</v>
      </c>
      <c r="E2054">
        <v>1</v>
      </c>
      <c r="F2054">
        <v>220</v>
      </c>
      <c r="G2054" s="14" t="s">
        <v>158</v>
      </c>
      <c r="H2054" s="14" t="s">
        <v>537</v>
      </c>
      <c r="I2054" s="14" t="s">
        <v>375</v>
      </c>
    </row>
    <row r="2055" spans="1:9">
      <c r="A2055" s="14" t="s">
        <v>140</v>
      </c>
      <c r="B2055" s="14" t="s">
        <v>163</v>
      </c>
      <c r="C2055">
        <v>116944</v>
      </c>
      <c r="D2055">
        <v>116944</v>
      </c>
      <c r="E2055">
        <v>1</v>
      </c>
      <c r="F2055">
        <v>268</v>
      </c>
      <c r="G2055" s="14" t="s">
        <v>158</v>
      </c>
      <c r="H2055" s="14" t="s">
        <v>544</v>
      </c>
      <c r="I2055" s="14" t="s">
        <v>375</v>
      </c>
    </row>
    <row r="2056" spans="1:9">
      <c r="A2056" s="14" t="s">
        <v>140</v>
      </c>
      <c r="B2056" s="14" t="s">
        <v>150</v>
      </c>
      <c r="C2056">
        <v>117083</v>
      </c>
      <c r="D2056">
        <v>117083</v>
      </c>
      <c r="E2056">
        <v>1</v>
      </c>
      <c r="F2056">
        <v>250</v>
      </c>
      <c r="G2056" s="14" t="s">
        <v>158</v>
      </c>
      <c r="H2056" s="14" t="s">
        <v>540</v>
      </c>
      <c r="I2056" s="14" t="s">
        <v>375</v>
      </c>
    </row>
    <row r="2057" spans="1:9">
      <c r="A2057" s="14" t="s">
        <v>140</v>
      </c>
      <c r="B2057" s="14" t="s">
        <v>154</v>
      </c>
      <c r="C2057">
        <v>117115</v>
      </c>
      <c r="D2057">
        <v>117115</v>
      </c>
      <c r="E2057">
        <v>1</v>
      </c>
      <c r="F2057">
        <v>248</v>
      </c>
      <c r="G2057" s="14" t="s">
        <v>158</v>
      </c>
      <c r="H2057" s="14" t="s">
        <v>470</v>
      </c>
      <c r="I2057" s="14" t="s">
        <v>231</v>
      </c>
    </row>
    <row r="2058" spans="1:9">
      <c r="A2058" s="14" t="s">
        <v>140</v>
      </c>
      <c r="B2058" s="14" t="s">
        <v>163</v>
      </c>
      <c r="C2058">
        <v>117171</v>
      </c>
      <c r="D2058">
        <v>117171</v>
      </c>
      <c r="E2058">
        <v>1</v>
      </c>
      <c r="F2058">
        <v>259</v>
      </c>
      <c r="G2058" s="14" t="s">
        <v>158</v>
      </c>
      <c r="H2058" s="14" t="s">
        <v>497</v>
      </c>
      <c r="I2058" s="14" t="s">
        <v>245</v>
      </c>
    </row>
    <row r="2059" spans="1:9">
      <c r="A2059" s="14" t="s">
        <v>140</v>
      </c>
      <c r="B2059" s="14" t="s">
        <v>154</v>
      </c>
      <c r="C2059">
        <v>117182</v>
      </c>
      <c r="D2059">
        <v>117182</v>
      </c>
      <c r="E2059">
        <v>1</v>
      </c>
      <c r="F2059">
        <v>260</v>
      </c>
      <c r="G2059" s="14" t="s">
        <v>158</v>
      </c>
      <c r="H2059" s="14" t="s">
        <v>508</v>
      </c>
      <c r="I2059" s="14" t="s">
        <v>243</v>
      </c>
    </row>
    <row r="2060" spans="1:9">
      <c r="A2060" s="14" t="s">
        <v>140</v>
      </c>
      <c r="B2060" s="14" t="s">
        <v>163</v>
      </c>
      <c r="C2060">
        <v>117422</v>
      </c>
      <c r="D2060">
        <v>117422</v>
      </c>
      <c r="E2060">
        <v>1</v>
      </c>
      <c r="F2060">
        <v>247</v>
      </c>
      <c r="G2060" s="14" t="s">
        <v>158</v>
      </c>
      <c r="H2060" s="14" t="s">
        <v>517</v>
      </c>
      <c r="I2060" s="14" t="s">
        <v>338</v>
      </c>
    </row>
    <row r="2061" spans="1:9">
      <c r="A2061" s="14" t="s">
        <v>140</v>
      </c>
      <c r="B2061" s="14" t="s">
        <v>164</v>
      </c>
      <c r="C2061">
        <v>117460</v>
      </c>
      <c r="D2061">
        <v>117460</v>
      </c>
      <c r="E2061">
        <v>1</v>
      </c>
      <c r="F2061">
        <v>231</v>
      </c>
      <c r="G2061" s="14" t="s">
        <v>158</v>
      </c>
      <c r="H2061" s="14" t="s">
        <v>539</v>
      </c>
      <c r="I2061" s="14" t="s">
        <v>375</v>
      </c>
    </row>
    <row r="2062" spans="1:9">
      <c r="A2062" s="14" t="s">
        <v>140</v>
      </c>
      <c r="B2062" s="14" t="s">
        <v>154</v>
      </c>
      <c r="C2062">
        <v>117529</v>
      </c>
      <c r="D2062">
        <v>117529</v>
      </c>
      <c r="E2062">
        <v>1</v>
      </c>
      <c r="F2062">
        <v>238</v>
      </c>
      <c r="G2062" s="14" t="s">
        <v>158</v>
      </c>
      <c r="H2062" s="14" t="s">
        <v>530</v>
      </c>
      <c r="I2062" s="14" t="s">
        <v>283</v>
      </c>
    </row>
    <row r="2063" spans="1:9">
      <c r="A2063" s="14" t="s">
        <v>140</v>
      </c>
      <c r="B2063" s="14" t="s">
        <v>163</v>
      </c>
      <c r="C2063">
        <v>117714</v>
      </c>
      <c r="D2063">
        <v>117714</v>
      </c>
      <c r="E2063">
        <v>1</v>
      </c>
      <c r="F2063">
        <v>250</v>
      </c>
      <c r="G2063" s="14" t="s">
        <v>158</v>
      </c>
      <c r="H2063" s="14" t="s">
        <v>540</v>
      </c>
      <c r="I2063" s="14" t="s">
        <v>375</v>
      </c>
    </row>
    <row r="2064" spans="1:9">
      <c r="A2064" s="14" t="s">
        <v>140</v>
      </c>
      <c r="B2064" s="14" t="s">
        <v>150</v>
      </c>
      <c r="C2064">
        <v>119093</v>
      </c>
      <c r="D2064">
        <v>119093</v>
      </c>
      <c r="E2064">
        <v>1</v>
      </c>
      <c r="F2064">
        <v>328</v>
      </c>
      <c r="G2064" s="14" t="s">
        <v>158</v>
      </c>
      <c r="H2064" s="14" t="s">
        <v>549</v>
      </c>
      <c r="I2064" s="14" t="s">
        <v>375</v>
      </c>
    </row>
    <row r="2065" spans="1:9">
      <c r="A2065" s="14" t="s">
        <v>140</v>
      </c>
      <c r="B2065" s="14" t="s">
        <v>154</v>
      </c>
      <c r="C2065">
        <v>119276</v>
      </c>
      <c r="D2065">
        <v>119276</v>
      </c>
      <c r="E2065">
        <v>1</v>
      </c>
      <c r="F2065">
        <v>239</v>
      </c>
      <c r="G2065" s="14" t="s">
        <v>151</v>
      </c>
      <c r="H2065" s="14" t="s">
        <v>454</v>
      </c>
      <c r="I2065" s="14" t="s">
        <v>249</v>
      </c>
    </row>
    <row r="2066" spans="1:9">
      <c r="A2066" s="14" t="s">
        <v>140</v>
      </c>
      <c r="B2066" s="14" t="s">
        <v>150</v>
      </c>
      <c r="C2066">
        <v>119441</v>
      </c>
      <c r="D2066">
        <v>119441</v>
      </c>
      <c r="E2066">
        <v>1</v>
      </c>
      <c r="F2066">
        <v>225</v>
      </c>
      <c r="G2066" s="14" t="s">
        <v>158</v>
      </c>
      <c r="H2066" s="14" t="s">
        <v>537</v>
      </c>
      <c r="I2066" s="14" t="s">
        <v>375</v>
      </c>
    </row>
    <row r="2067" spans="1:9">
      <c r="A2067" s="14" t="s">
        <v>140</v>
      </c>
      <c r="B2067" s="14" t="s">
        <v>163</v>
      </c>
      <c r="C2067">
        <v>119458</v>
      </c>
      <c r="D2067">
        <v>119458</v>
      </c>
      <c r="E2067">
        <v>1</v>
      </c>
      <c r="F2067">
        <v>243</v>
      </c>
      <c r="G2067" s="14" t="s">
        <v>158</v>
      </c>
      <c r="H2067" s="14" t="s">
        <v>540</v>
      </c>
      <c r="I2067" s="14" t="s">
        <v>375</v>
      </c>
    </row>
    <row r="2068" spans="1:9">
      <c r="A2068" s="14" t="s">
        <v>140</v>
      </c>
      <c r="C2068">
        <v>119522</v>
      </c>
      <c r="D2068">
        <v>119522</v>
      </c>
      <c r="E2068">
        <v>1</v>
      </c>
      <c r="F2068">
        <v>250</v>
      </c>
      <c r="G2068" s="14" t="s">
        <v>166</v>
      </c>
      <c r="H2068" s="14" t="s">
        <v>485</v>
      </c>
      <c r="I2068" s="14" t="s">
        <v>230</v>
      </c>
    </row>
    <row r="2069" spans="1:9">
      <c r="A2069" s="14" t="s">
        <v>140</v>
      </c>
      <c r="B2069" s="14" t="s">
        <v>163</v>
      </c>
      <c r="C2069">
        <v>119534</v>
      </c>
      <c r="D2069">
        <v>119534</v>
      </c>
      <c r="E2069">
        <v>1</v>
      </c>
      <c r="F2069">
        <v>244</v>
      </c>
      <c r="G2069" s="14" t="s">
        <v>151</v>
      </c>
      <c r="H2069" s="14" t="s">
        <v>540</v>
      </c>
      <c r="I2069" s="14" t="s">
        <v>375</v>
      </c>
    </row>
    <row r="2070" spans="1:9">
      <c r="A2070" s="14" t="s">
        <v>140</v>
      </c>
      <c r="C2070">
        <v>119909</v>
      </c>
      <c r="D2070">
        <v>119909</v>
      </c>
      <c r="E2070">
        <v>1</v>
      </c>
      <c r="F2070">
        <v>136</v>
      </c>
      <c r="G2070" s="14" t="s">
        <v>166</v>
      </c>
      <c r="H2070" s="14" t="s">
        <v>392</v>
      </c>
      <c r="I2070" s="14" t="s">
        <v>249</v>
      </c>
    </row>
    <row r="2071" spans="1:9">
      <c r="A2071" s="14" t="s">
        <v>140</v>
      </c>
      <c r="B2071" s="14" t="s">
        <v>154</v>
      </c>
      <c r="C2071">
        <v>119909</v>
      </c>
      <c r="D2071">
        <v>119908</v>
      </c>
      <c r="E2071">
        <v>0</v>
      </c>
      <c r="F2071">
        <v>136</v>
      </c>
      <c r="G2071" s="14" t="s">
        <v>168</v>
      </c>
      <c r="H2071" s="14" t="s">
        <v>491</v>
      </c>
      <c r="I2071" s="14" t="s">
        <v>283</v>
      </c>
    </row>
    <row r="2072" spans="1:9">
      <c r="A2072" s="14" t="s">
        <v>140</v>
      </c>
      <c r="B2072" s="14" t="s">
        <v>164</v>
      </c>
      <c r="C2072">
        <v>120175</v>
      </c>
      <c r="D2072">
        <v>120175</v>
      </c>
      <c r="E2072">
        <v>1</v>
      </c>
      <c r="F2072">
        <v>329</v>
      </c>
      <c r="G2072" s="14" t="s">
        <v>158</v>
      </c>
      <c r="H2072" s="14" t="s">
        <v>544</v>
      </c>
      <c r="I2072" s="14" t="s">
        <v>283</v>
      </c>
    </row>
    <row r="2073" spans="1:9">
      <c r="A2073" s="14" t="s">
        <v>140</v>
      </c>
      <c r="B2073" s="14" t="s">
        <v>164</v>
      </c>
      <c r="C2073">
        <v>120590</v>
      </c>
      <c r="D2073">
        <v>120590</v>
      </c>
      <c r="E2073">
        <v>1</v>
      </c>
      <c r="F2073">
        <v>238</v>
      </c>
      <c r="G2073" s="14" t="s">
        <v>158</v>
      </c>
      <c r="H2073" s="14" t="s">
        <v>530</v>
      </c>
      <c r="I2073" s="14" t="s">
        <v>283</v>
      </c>
    </row>
    <row r="2074" spans="1:9">
      <c r="A2074" s="14" t="s">
        <v>140</v>
      </c>
      <c r="B2074" s="14" t="s">
        <v>154</v>
      </c>
      <c r="C2074">
        <v>120966</v>
      </c>
      <c r="D2074">
        <v>120966</v>
      </c>
      <c r="E2074">
        <v>1</v>
      </c>
      <c r="F2074">
        <v>249</v>
      </c>
      <c r="G2074" s="14" t="s">
        <v>158</v>
      </c>
      <c r="H2074" s="14" t="s">
        <v>534</v>
      </c>
      <c r="I2074" s="14" t="s">
        <v>283</v>
      </c>
    </row>
    <row r="2075" spans="1:9">
      <c r="A2075" s="14" t="s">
        <v>140</v>
      </c>
      <c r="B2075" s="14" t="s">
        <v>150</v>
      </c>
      <c r="C2075">
        <v>121020</v>
      </c>
      <c r="D2075">
        <v>121020</v>
      </c>
      <c r="E2075">
        <v>1</v>
      </c>
      <c r="F2075">
        <v>280</v>
      </c>
      <c r="G2075" s="14" t="s">
        <v>158</v>
      </c>
      <c r="H2075" s="14" t="s">
        <v>537</v>
      </c>
      <c r="I2075" s="14" t="s">
        <v>283</v>
      </c>
    </row>
    <row r="2076" spans="1:9">
      <c r="A2076" s="14" t="s">
        <v>140</v>
      </c>
      <c r="C2076">
        <v>121549</v>
      </c>
      <c r="D2076">
        <v>121549</v>
      </c>
      <c r="E2076">
        <v>1</v>
      </c>
      <c r="F2076">
        <v>147</v>
      </c>
      <c r="G2076" s="14" t="s">
        <v>166</v>
      </c>
      <c r="H2076" s="14" t="s">
        <v>258</v>
      </c>
      <c r="I2076" s="14" t="s">
        <v>259</v>
      </c>
    </row>
    <row r="2077" spans="1:9">
      <c r="A2077" s="14" t="s">
        <v>140</v>
      </c>
      <c r="B2077" s="14" t="s">
        <v>150</v>
      </c>
      <c r="C2077">
        <v>121549</v>
      </c>
      <c r="D2077">
        <v>121548</v>
      </c>
      <c r="E2077">
        <v>0</v>
      </c>
      <c r="F2077">
        <v>146</v>
      </c>
      <c r="G2077" s="14" t="s">
        <v>168</v>
      </c>
      <c r="H2077" s="14" t="s">
        <v>499</v>
      </c>
      <c r="I2077" s="14" t="s">
        <v>283</v>
      </c>
    </row>
    <row r="2078" spans="1:9">
      <c r="A2078" s="14" t="s">
        <v>140</v>
      </c>
      <c r="B2078" s="14" t="s">
        <v>150</v>
      </c>
      <c r="C2078">
        <v>122217</v>
      </c>
      <c r="D2078">
        <v>122217</v>
      </c>
      <c r="E2078">
        <v>1</v>
      </c>
      <c r="F2078">
        <v>291</v>
      </c>
      <c r="G2078" s="14" t="s">
        <v>158</v>
      </c>
      <c r="H2078" s="14" t="s">
        <v>530</v>
      </c>
      <c r="I2078" s="14" t="s">
        <v>284</v>
      </c>
    </row>
    <row r="2079" spans="1:9">
      <c r="A2079" s="14" t="s">
        <v>140</v>
      </c>
      <c r="B2079" s="14" t="s">
        <v>150</v>
      </c>
      <c r="C2079">
        <v>122331</v>
      </c>
      <c r="D2079">
        <v>122331</v>
      </c>
      <c r="E2079">
        <v>1</v>
      </c>
      <c r="F2079">
        <v>322</v>
      </c>
      <c r="G2079" s="14" t="s">
        <v>151</v>
      </c>
      <c r="H2079" s="14" t="s">
        <v>529</v>
      </c>
      <c r="I2079" s="14" t="s">
        <v>338</v>
      </c>
    </row>
    <row r="2080" spans="1:9">
      <c r="A2080" s="14" t="s">
        <v>140</v>
      </c>
      <c r="B2080" s="14" t="s">
        <v>163</v>
      </c>
      <c r="C2080">
        <v>122447</v>
      </c>
      <c r="D2080">
        <v>122447</v>
      </c>
      <c r="E2080">
        <v>1</v>
      </c>
      <c r="F2080">
        <v>292</v>
      </c>
      <c r="G2080" s="14" t="s">
        <v>158</v>
      </c>
      <c r="H2080" s="14" t="s">
        <v>546</v>
      </c>
      <c r="I2080" s="14" t="s">
        <v>375</v>
      </c>
    </row>
    <row r="2081" spans="1:9">
      <c r="A2081" s="14" t="s">
        <v>140</v>
      </c>
      <c r="B2081" s="14" t="s">
        <v>154</v>
      </c>
      <c r="C2081">
        <v>122459</v>
      </c>
      <c r="D2081">
        <v>122459</v>
      </c>
      <c r="E2081">
        <v>1</v>
      </c>
      <c r="F2081">
        <v>280</v>
      </c>
      <c r="G2081" s="14" t="s">
        <v>151</v>
      </c>
      <c r="H2081" s="14" t="s">
        <v>444</v>
      </c>
      <c r="I2081" s="14" t="s">
        <v>240</v>
      </c>
    </row>
    <row r="2082" spans="1:9">
      <c r="A2082" s="14" t="s">
        <v>140</v>
      </c>
      <c r="B2082" s="14" t="s">
        <v>163</v>
      </c>
      <c r="C2082">
        <v>122893</v>
      </c>
      <c r="D2082">
        <v>122893</v>
      </c>
      <c r="E2082">
        <v>1</v>
      </c>
      <c r="F2082">
        <v>344</v>
      </c>
      <c r="G2082" s="14" t="s">
        <v>158</v>
      </c>
      <c r="H2082" s="14" t="s">
        <v>549</v>
      </c>
      <c r="I2082" s="14" t="s">
        <v>375</v>
      </c>
    </row>
    <row r="2083" spans="1:9">
      <c r="A2083" s="14" t="s">
        <v>140</v>
      </c>
      <c r="B2083" s="14" t="s">
        <v>163</v>
      </c>
      <c r="C2083">
        <v>123001</v>
      </c>
      <c r="D2083">
        <v>123001</v>
      </c>
      <c r="E2083">
        <v>1</v>
      </c>
      <c r="F2083">
        <v>342</v>
      </c>
      <c r="G2083" s="14" t="s">
        <v>158</v>
      </c>
      <c r="H2083" s="14" t="s">
        <v>549</v>
      </c>
      <c r="I2083" s="14" t="s">
        <v>375</v>
      </c>
    </row>
    <row r="2084" spans="1:9">
      <c r="A2084" s="14" t="s">
        <v>140</v>
      </c>
      <c r="B2084" s="14" t="s">
        <v>150</v>
      </c>
      <c r="C2084">
        <v>123154</v>
      </c>
      <c r="D2084">
        <v>123153</v>
      </c>
      <c r="E2084">
        <v>0</v>
      </c>
      <c r="F2084">
        <v>247</v>
      </c>
      <c r="G2084" s="14" t="s">
        <v>168</v>
      </c>
      <c r="H2084" s="14" t="s">
        <v>517</v>
      </c>
      <c r="I2084" s="14" t="s">
        <v>338</v>
      </c>
    </row>
    <row r="2085" spans="1:9">
      <c r="A2085" s="14" t="s">
        <v>140</v>
      </c>
      <c r="B2085" s="14" t="s">
        <v>150</v>
      </c>
      <c r="C2085">
        <v>123164</v>
      </c>
      <c r="D2085">
        <v>123164</v>
      </c>
      <c r="E2085">
        <v>1</v>
      </c>
      <c r="F2085">
        <v>256</v>
      </c>
      <c r="G2085" s="14" t="s">
        <v>151</v>
      </c>
      <c r="H2085" s="14" t="s">
        <v>527</v>
      </c>
      <c r="I2085" s="14" t="s">
        <v>284</v>
      </c>
    </row>
    <row r="2086" spans="1:9">
      <c r="A2086" s="14" t="s">
        <v>140</v>
      </c>
      <c r="C2086">
        <v>123539</v>
      </c>
      <c r="D2086">
        <v>123539</v>
      </c>
      <c r="E2086">
        <v>1</v>
      </c>
      <c r="F2086">
        <v>197</v>
      </c>
      <c r="G2086" s="14" t="s">
        <v>166</v>
      </c>
      <c r="H2086" s="14" t="s">
        <v>460</v>
      </c>
      <c r="I2086" s="14" t="s">
        <v>237</v>
      </c>
    </row>
    <row r="2087" spans="1:9">
      <c r="A2087" s="14" t="s">
        <v>140</v>
      </c>
      <c r="B2087" s="14" t="s">
        <v>154</v>
      </c>
      <c r="C2087">
        <v>123675</v>
      </c>
      <c r="D2087">
        <v>123675</v>
      </c>
      <c r="E2087">
        <v>1</v>
      </c>
      <c r="F2087">
        <v>277</v>
      </c>
      <c r="G2087" s="14" t="s">
        <v>151</v>
      </c>
      <c r="H2087" s="14" t="s">
        <v>495</v>
      </c>
      <c r="I2087" s="14" t="s">
        <v>230</v>
      </c>
    </row>
    <row r="2088" spans="1:9">
      <c r="A2088" s="14" t="s">
        <v>140</v>
      </c>
      <c r="B2088" s="14" t="s">
        <v>154</v>
      </c>
      <c r="C2088">
        <v>124206</v>
      </c>
      <c r="D2088">
        <v>124206</v>
      </c>
      <c r="E2088">
        <v>1</v>
      </c>
      <c r="F2088">
        <v>297</v>
      </c>
      <c r="G2088" s="14" t="s">
        <v>158</v>
      </c>
      <c r="H2088" s="14" t="s">
        <v>435</v>
      </c>
      <c r="I2088" s="14" t="s">
        <v>236</v>
      </c>
    </row>
    <row r="2089" spans="1:9">
      <c r="A2089" s="14" t="s">
        <v>140</v>
      </c>
      <c r="B2089" s="14" t="s">
        <v>154</v>
      </c>
      <c r="C2089">
        <v>124287</v>
      </c>
      <c r="D2089">
        <v>124287</v>
      </c>
      <c r="E2089">
        <v>1</v>
      </c>
      <c r="F2089">
        <v>361</v>
      </c>
      <c r="G2089" s="14" t="s">
        <v>151</v>
      </c>
      <c r="H2089" s="14" t="s">
        <v>430</v>
      </c>
      <c r="I2089" s="14" t="s">
        <v>227</v>
      </c>
    </row>
    <row r="2090" spans="1:9">
      <c r="A2090" s="14" t="s">
        <v>140</v>
      </c>
      <c r="B2090" s="14" t="s">
        <v>164</v>
      </c>
      <c r="C2090">
        <v>124466</v>
      </c>
      <c r="D2090">
        <v>124466</v>
      </c>
      <c r="E2090">
        <v>1</v>
      </c>
      <c r="F2090">
        <v>315</v>
      </c>
      <c r="G2090" s="14" t="s">
        <v>151</v>
      </c>
      <c r="H2090" s="14" t="s">
        <v>470</v>
      </c>
      <c r="I2090" s="14" t="s">
        <v>225</v>
      </c>
    </row>
    <row r="2091" spans="1:9">
      <c r="A2091" s="14" t="s">
        <v>140</v>
      </c>
      <c r="B2091" s="14" t="s">
        <v>163</v>
      </c>
      <c r="C2091">
        <v>125700</v>
      </c>
      <c r="D2091">
        <v>125700</v>
      </c>
      <c r="E2091">
        <v>1</v>
      </c>
      <c r="F2091">
        <v>354</v>
      </c>
      <c r="G2091" s="14" t="s">
        <v>158</v>
      </c>
      <c r="H2091" s="14" t="s">
        <v>534</v>
      </c>
      <c r="I2091" s="14" t="s">
        <v>338</v>
      </c>
    </row>
    <row r="2092" spans="1:9">
      <c r="A2092" s="14" t="s">
        <v>140</v>
      </c>
      <c r="C2092">
        <v>125986</v>
      </c>
      <c r="D2092">
        <v>125986</v>
      </c>
      <c r="E2092">
        <v>1</v>
      </c>
      <c r="F2092">
        <v>415</v>
      </c>
      <c r="G2092" s="14" t="s">
        <v>166</v>
      </c>
      <c r="H2092" s="14" t="s">
        <v>486</v>
      </c>
      <c r="I2092" s="14" t="s">
        <v>239</v>
      </c>
    </row>
    <row r="2093" spans="1:9">
      <c r="A2093" s="14" t="s">
        <v>140</v>
      </c>
      <c r="C2093">
        <v>126379</v>
      </c>
      <c r="D2093">
        <v>126379</v>
      </c>
      <c r="E2093">
        <v>1</v>
      </c>
      <c r="F2093">
        <v>375</v>
      </c>
      <c r="G2093" s="14" t="s">
        <v>166</v>
      </c>
      <c r="H2093" s="14" t="s">
        <v>525</v>
      </c>
      <c r="I2093" s="14" t="s">
        <v>245</v>
      </c>
    </row>
    <row r="2094" spans="1:9">
      <c r="A2094" s="14" t="s">
        <v>148</v>
      </c>
      <c r="B2094" s="14" t="s">
        <v>164</v>
      </c>
      <c r="C2094">
        <v>1269</v>
      </c>
      <c r="D2094">
        <v>1269</v>
      </c>
      <c r="E2094">
        <v>1</v>
      </c>
      <c r="F2094">
        <v>3482</v>
      </c>
      <c r="G2094" s="14" t="s">
        <v>151</v>
      </c>
      <c r="H2094" s="14" t="s">
        <v>530</v>
      </c>
      <c r="I2094" s="14" t="s">
        <v>321</v>
      </c>
    </row>
    <row r="2095" spans="1:9">
      <c r="A2095" s="14" t="s">
        <v>148</v>
      </c>
      <c r="C2095">
        <v>1952</v>
      </c>
      <c r="D2095">
        <v>1952</v>
      </c>
      <c r="E2095">
        <v>1</v>
      </c>
      <c r="F2095">
        <v>3153</v>
      </c>
      <c r="G2095" s="14" t="s">
        <v>166</v>
      </c>
      <c r="H2095" s="14" t="s">
        <v>540</v>
      </c>
      <c r="I2095" s="14" t="s">
        <v>360</v>
      </c>
    </row>
    <row r="2096" spans="1:9">
      <c r="A2096" s="14" t="s">
        <v>148</v>
      </c>
      <c r="B2096" s="14" t="s">
        <v>150</v>
      </c>
      <c r="C2096">
        <v>2505</v>
      </c>
      <c r="D2096">
        <v>2505</v>
      </c>
      <c r="E2096">
        <v>1</v>
      </c>
      <c r="F2096">
        <v>3018</v>
      </c>
      <c r="G2096" s="14" t="s">
        <v>158</v>
      </c>
      <c r="H2096" s="14" t="s">
        <v>540</v>
      </c>
      <c r="I2096" s="14" t="s">
        <v>541</v>
      </c>
    </row>
    <row r="2097" spans="1:9">
      <c r="A2097" s="14" t="s">
        <v>148</v>
      </c>
      <c r="B2097" s="14" t="s">
        <v>150</v>
      </c>
      <c r="C2097">
        <v>2711</v>
      </c>
      <c r="D2097">
        <v>2711</v>
      </c>
      <c r="E2097">
        <v>1</v>
      </c>
      <c r="F2097">
        <v>3186</v>
      </c>
      <c r="G2097" s="14" t="s">
        <v>151</v>
      </c>
      <c r="H2097" s="14" t="s">
        <v>539</v>
      </c>
      <c r="I2097" s="14" t="s">
        <v>526</v>
      </c>
    </row>
    <row r="2098" spans="1:9">
      <c r="A2098" s="14" t="s">
        <v>148</v>
      </c>
      <c r="B2098" s="14" t="s">
        <v>150</v>
      </c>
      <c r="C2098">
        <v>4759</v>
      </c>
      <c r="D2098">
        <v>4758</v>
      </c>
      <c r="E2098">
        <v>0</v>
      </c>
      <c r="F2098">
        <v>3337</v>
      </c>
      <c r="G2098" s="14" t="s">
        <v>168</v>
      </c>
      <c r="H2098" s="14" t="s">
        <v>548</v>
      </c>
      <c r="I2098" s="14" t="s">
        <v>306</v>
      </c>
    </row>
    <row r="2099" spans="1:9">
      <c r="A2099" s="14" t="s">
        <v>148</v>
      </c>
      <c r="B2099" s="14" t="s">
        <v>164</v>
      </c>
      <c r="C2099">
        <v>12610</v>
      </c>
      <c r="D2099">
        <v>12610</v>
      </c>
      <c r="E2099">
        <v>1</v>
      </c>
      <c r="F2099">
        <v>3412</v>
      </c>
      <c r="G2099" s="14" t="s">
        <v>151</v>
      </c>
      <c r="H2099" s="14" t="s">
        <v>546</v>
      </c>
      <c r="I2099" s="14" t="s">
        <v>541</v>
      </c>
    </row>
    <row r="2100" spans="1:9">
      <c r="A2100" s="14" t="s">
        <v>148</v>
      </c>
      <c r="B2100" s="14" t="s">
        <v>150</v>
      </c>
      <c r="C2100">
        <v>18265</v>
      </c>
      <c r="D2100">
        <v>18264</v>
      </c>
      <c r="E2100">
        <v>0</v>
      </c>
      <c r="F2100">
        <v>3233</v>
      </c>
      <c r="G2100" s="14" t="s">
        <v>168</v>
      </c>
      <c r="H2100" s="14" t="s">
        <v>551</v>
      </c>
      <c r="I2100" s="14" t="s">
        <v>327</v>
      </c>
    </row>
    <row r="2101" spans="1:9">
      <c r="A2101" s="14" t="s">
        <v>148</v>
      </c>
      <c r="B2101" s="14" t="s">
        <v>150</v>
      </c>
      <c r="C2101">
        <v>18317</v>
      </c>
      <c r="D2101">
        <v>18317</v>
      </c>
      <c r="E2101">
        <v>1</v>
      </c>
      <c r="F2101">
        <v>3322</v>
      </c>
      <c r="G2101" s="14" t="s">
        <v>151</v>
      </c>
      <c r="H2101" s="14" t="s">
        <v>550</v>
      </c>
      <c r="I2101" s="14" t="s">
        <v>276</v>
      </c>
    </row>
    <row r="2102" spans="1:9">
      <c r="A2102" s="14" t="s">
        <v>148</v>
      </c>
      <c r="B2102" s="14" t="s">
        <v>164</v>
      </c>
      <c r="C2102">
        <v>21469</v>
      </c>
      <c r="D2102">
        <v>21469</v>
      </c>
      <c r="E2102">
        <v>1</v>
      </c>
      <c r="F2102">
        <v>3442</v>
      </c>
      <c r="G2102" s="14" t="s">
        <v>158</v>
      </c>
      <c r="H2102" s="14" t="s">
        <v>544</v>
      </c>
      <c r="I2102" s="14" t="s">
        <v>360</v>
      </c>
    </row>
    <row r="2103" spans="1:9">
      <c r="A2103" s="14" t="s">
        <v>148</v>
      </c>
      <c r="B2103" s="14" t="s">
        <v>163</v>
      </c>
      <c r="C2103">
        <v>21679</v>
      </c>
      <c r="D2103">
        <v>21679</v>
      </c>
      <c r="E2103">
        <v>1</v>
      </c>
      <c r="F2103">
        <v>3188</v>
      </c>
      <c r="G2103" s="14" t="s">
        <v>151</v>
      </c>
      <c r="H2103" s="14" t="s">
        <v>551</v>
      </c>
      <c r="I2103" s="14" t="s">
        <v>547</v>
      </c>
    </row>
    <row r="2104" spans="1:9">
      <c r="A2104" s="14" t="s">
        <v>148</v>
      </c>
      <c r="B2104" s="14" t="s">
        <v>150</v>
      </c>
      <c r="C2104">
        <v>22045</v>
      </c>
      <c r="D2104">
        <v>22045</v>
      </c>
      <c r="E2104">
        <v>1</v>
      </c>
      <c r="F2104">
        <v>3400</v>
      </c>
      <c r="G2104" s="14" t="s">
        <v>151</v>
      </c>
      <c r="H2104" s="14" t="s">
        <v>551</v>
      </c>
      <c r="I2104" s="14" t="s">
        <v>276</v>
      </c>
    </row>
    <row r="2105" spans="1:9">
      <c r="A2105" s="14" t="s">
        <v>148</v>
      </c>
      <c r="B2105" s="14" t="s">
        <v>164</v>
      </c>
      <c r="C2105">
        <v>23545</v>
      </c>
      <c r="D2105">
        <v>23545</v>
      </c>
      <c r="E2105">
        <v>1</v>
      </c>
      <c r="F2105">
        <v>3393</v>
      </c>
      <c r="G2105" s="14" t="s">
        <v>158</v>
      </c>
      <c r="H2105" s="14" t="s">
        <v>537</v>
      </c>
      <c r="I2105" s="14" t="s">
        <v>398</v>
      </c>
    </row>
    <row r="2106" spans="1:9">
      <c r="A2106" s="14" t="s">
        <v>148</v>
      </c>
      <c r="B2106" s="14" t="s">
        <v>154</v>
      </c>
      <c r="C2106">
        <v>25619</v>
      </c>
      <c r="D2106">
        <v>25619</v>
      </c>
      <c r="E2106">
        <v>1</v>
      </c>
      <c r="F2106">
        <v>3409</v>
      </c>
      <c r="G2106" s="14" t="s">
        <v>158</v>
      </c>
      <c r="H2106" s="14" t="s">
        <v>448</v>
      </c>
      <c r="I2106" s="14" t="s">
        <v>451</v>
      </c>
    </row>
    <row r="2107" spans="1:9">
      <c r="A2107" s="14" t="s">
        <v>148</v>
      </c>
      <c r="B2107" s="14" t="s">
        <v>154</v>
      </c>
      <c r="C2107">
        <v>25690</v>
      </c>
      <c r="D2107">
        <v>25690</v>
      </c>
      <c r="E2107">
        <v>1</v>
      </c>
      <c r="F2107">
        <v>4062</v>
      </c>
      <c r="G2107" s="14" t="s">
        <v>151</v>
      </c>
      <c r="H2107" s="14" t="s">
        <v>534</v>
      </c>
      <c r="I2107" s="14" t="s">
        <v>524</v>
      </c>
    </row>
    <row r="2108" spans="1:9">
      <c r="A2108" s="14" t="s">
        <v>148</v>
      </c>
      <c r="B2108" s="14" t="s">
        <v>163</v>
      </c>
      <c r="C2108">
        <v>25693</v>
      </c>
      <c r="D2108">
        <v>25693</v>
      </c>
      <c r="E2108">
        <v>1</v>
      </c>
      <c r="F2108">
        <v>4109</v>
      </c>
      <c r="G2108" s="14" t="s">
        <v>158</v>
      </c>
      <c r="H2108" s="14" t="s">
        <v>388</v>
      </c>
      <c r="I2108" s="14" t="s">
        <v>389</v>
      </c>
    </row>
    <row r="2109" spans="1:9">
      <c r="A2109" s="14" t="s">
        <v>148</v>
      </c>
      <c r="B2109" s="14" t="s">
        <v>154</v>
      </c>
      <c r="C2109">
        <v>25807</v>
      </c>
      <c r="D2109">
        <v>25807</v>
      </c>
      <c r="E2109">
        <v>1</v>
      </c>
      <c r="F2109">
        <v>4519</v>
      </c>
      <c r="G2109" s="14" t="s">
        <v>151</v>
      </c>
      <c r="H2109" s="14" t="s">
        <v>456</v>
      </c>
      <c r="I2109" s="14" t="s">
        <v>458</v>
      </c>
    </row>
    <row r="2110" spans="1:9">
      <c r="A2110" s="14" t="s">
        <v>148</v>
      </c>
      <c r="B2110" s="14" t="s">
        <v>163</v>
      </c>
      <c r="C2110">
        <v>25857</v>
      </c>
      <c r="D2110">
        <v>25857</v>
      </c>
      <c r="E2110">
        <v>1</v>
      </c>
      <c r="F2110">
        <v>3708</v>
      </c>
      <c r="G2110" s="14" t="s">
        <v>151</v>
      </c>
      <c r="H2110" s="14" t="s">
        <v>392</v>
      </c>
      <c r="I2110" s="14" t="s">
        <v>393</v>
      </c>
    </row>
    <row r="2111" spans="1:9">
      <c r="A2111" s="14" t="s">
        <v>148</v>
      </c>
      <c r="B2111" s="14" t="s">
        <v>159</v>
      </c>
      <c r="C2111">
        <v>25858</v>
      </c>
      <c r="D2111">
        <v>25859</v>
      </c>
      <c r="E2111">
        <v>2</v>
      </c>
      <c r="F2111" t="s">
        <v>200</v>
      </c>
      <c r="G2111" s="14" t="s">
        <v>171</v>
      </c>
      <c r="H2111" s="14" t="s">
        <v>201</v>
      </c>
      <c r="I2111" s="14" t="s">
        <v>202</v>
      </c>
    </row>
    <row r="2112" spans="1:9">
      <c r="A2112" s="14" t="s">
        <v>148</v>
      </c>
      <c r="B2112" s="14" t="s">
        <v>163</v>
      </c>
      <c r="C2112">
        <v>25861</v>
      </c>
      <c r="D2112">
        <v>25861</v>
      </c>
      <c r="E2112">
        <v>1</v>
      </c>
      <c r="F2112">
        <v>3680</v>
      </c>
      <c r="G2112" s="14" t="s">
        <v>151</v>
      </c>
      <c r="H2112" s="14" t="s">
        <v>497</v>
      </c>
      <c r="I2112" s="14" t="s">
        <v>498</v>
      </c>
    </row>
    <row r="2113" spans="1:9">
      <c r="A2113" s="14" t="s">
        <v>148</v>
      </c>
      <c r="B2113" s="14" t="s">
        <v>164</v>
      </c>
      <c r="C2113">
        <v>26169</v>
      </c>
      <c r="D2113">
        <v>26169</v>
      </c>
      <c r="E2113">
        <v>1</v>
      </c>
      <c r="F2113">
        <v>3468</v>
      </c>
      <c r="G2113" s="14" t="s">
        <v>151</v>
      </c>
      <c r="H2113" s="14" t="s">
        <v>550</v>
      </c>
      <c r="I2113" s="14" t="s">
        <v>261</v>
      </c>
    </row>
    <row r="2114" spans="1:9">
      <c r="A2114" s="14" t="s">
        <v>148</v>
      </c>
      <c r="B2114" s="14" t="s">
        <v>154</v>
      </c>
      <c r="C2114">
        <v>28332</v>
      </c>
      <c r="D2114">
        <v>28332</v>
      </c>
      <c r="E2114">
        <v>1</v>
      </c>
      <c r="F2114">
        <v>3291</v>
      </c>
      <c r="G2114" s="14" t="s">
        <v>151</v>
      </c>
      <c r="H2114" s="14" t="s">
        <v>512</v>
      </c>
      <c r="I2114" s="14" t="s">
        <v>319</v>
      </c>
    </row>
    <row r="2115" spans="1:9">
      <c r="A2115" s="14" t="s">
        <v>148</v>
      </c>
      <c r="B2115" s="14" t="s">
        <v>154</v>
      </c>
      <c r="C2115">
        <v>29645</v>
      </c>
      <c r="D2115">
        <v>29645</v>
      </c>
      <c r="E2115">
        <v>1</v>
      </c>
      <c r="F2115">
        <v>3267</v>
      </c>
      <c r="G2115" s="14" t="s">
        <v>151</v>
      </c>
      <c r="H2115" s="14" t="s">
        <v>537</v>
      </c>
      <c r="I2115" s="14" t="s">
        <v>401</v>
      </c>
    </row>
    <row r="2116" spans="1:9">
      <c r="A2116" s="14" t="s">
        <v>148</v>
      </c>
      <c r="B2116" s="14" t="s">
        <v>154</v>
      </c>
      <c r="C2116">
        <v>30618</v>
      </c>
      <c r="D2116">
        <v>30618</v>
      </c>
      <c r="E2116">
        <v>1</v>
      </c>
      <c r="F2116">
        <v>3272</v>
      </c>
      <c r="G2116" s="14" t="s">
        <v>151</v>
      </c>
      <c r="H2116" s="14" t="s">
        <v>540</v>
      </c>
      <c r="I2116" s="14" t="s">
        <v>542</v>
      </c>
    </row>
    <row r="2117" spans="1:9">
      <c r="A2117" s="14" t="s">
        <v>148</v>
      </c>
      <c r="B2117" s="14" t="s">
        <v>164</v>
      </c>
      <c r="C2117">
        <v>30750</v>
      </c>
      <c r="D2117">
        <v>30750</v>
      </c>
      <c r="E2117">
        <v>1</v>
      </c>
      <c r="F2117">
        <v>3229</v>
      </c>
      <c r="G2117" s="14" t="s">
        <v>151</v>
      </c>
      <c r="H2117" s="14" t="s">
        <v>539</v>
      </c>
      <c r="I2117" s="14" t="s">
        <v>412</v>
      </c>
    </row>
    <row r="2118" spans="1:9">
      <c r="A2118" s="14" t="s">
        <v>148</v>
      </c>
      <c r="B2118" s="14" t="s">
        <v>163</v>
      </c>
      <c r="C2118">
        <v>33394</v>
      </c>
      <c r="D2118">
        <v>33394</v>
      </c>
      <c r="E2118">
        <v>1</v>
      </c>
      <c r="F2118">
        <v>3149</v>
      </c>
      <c r="G2118" s="14" t="s">
        <v>151</v>
      </c>
      <c r="H2118" s="14" t="s">
        <v>515</v>
      </c>
      <c r="I2118" s="14" t="s">
        <v>516</v>
      </c>
    </row>
    <row r="2119" spans="1:9">
      <c r="A2119" s="14" t="s">
        <v>148</v>
      </c>
      <c r="B2119" s="14" t="s">
        <v>163</v>
      </c>
      <c r="C2119">
        <v>34037</v>
      </c>
      <c r="D2119">
        <v>34037</v>
      </c>
      <c r="E2119">
        <v>1</v>
      </c>
      <c r="F2119">
        <v>3204</v>
      </c>
      <c r="G2119" s="14" t="s">
        <v>151</v>
      </c>
      <c r="H2119" s="14" t="s">
        <v>550</v>
      </c>
      <c r="I2119" s="14" t="s">
        <v>259</v>
      </c>
    </row>
    <row r="2120" spans="1:9">
      <c r="A2120" s="14" t="s">
        <v>148</v>
      </c>
      <c r="B2120" s="14" t="s">
        <v>150</v>
      </c>
      <c r="C2120">
        <v>36564</v>
      </c>
      <c r="D2120">
        <v>36564</v>
      </c>
      <c r="E2120">
        <v>1</v>
      </c>
      <c r="F2120">
        <v>3042</v>
      </c>
      <c r="G2120" s="14" t="s">
        <v>151</v>
      </c>
      <c r="H2120" s="14" t="s">
        <v>534</v>
      </c>
      <c r="I2120" s="14" t="s">
        <v>514</v>
      </c>
    </row>
    <row r="2121" spans="1:9">
      <c r="A2121" s="14" t="s">
        <v>148</v>
      </c>
      <c r="B2121" s="14" t="s">
        <v>154</v>
      </c>
      <c r="C2121">
        <v>36950</v>
      </c>
      <c r="D2121">
        <v>36950</v>
      </c>
      <c r="E2121">
        <v>1</v>
      </c>
      <c r="F2121">
        <v>3250</v>
      </c>
      <c r="G2121" s="14" t="s">
        <v>151</v>
      </c>
      <c r="H2121" s="14" t="s">
        <v>537</v>
      </c>
      <c r="I2121" s="14" t="s">
        <v>400</v>
      </c>
    </row>
    <row r="2122" spans="1:9">
      <c r="A2122" s="14" t="s">
        <v>148</v>
      </c>
      <c r="B2122" s="14" t="s">
        <v>150</v>
      </c>
      <c r="C2122">
        <v>37863</v>
      </c>
      <c r="D2122">
        <v>37863</v>
      </c>
      <c r="E2122">
        <v>1</v>
      </c>
      <c r="F2122">
        <v>3153</v>
      </c>
      <c r="G2122" s="14" t="s">
        <v>158</v>
      </c>
      <c r="H2122" s="14" t="s">
        <v>540</v>
      </c>
      <c r="I2122" s="14" t="s">
        <v>541</v>
      </c>
    </row>
    <row r="2123" spans="1:9">
      <c r="A2123" s="14" t="s">
        <v>148</v>
      </c>
      <c r="B2123" s="14" t="s">
        <v>154</v>
      </c>
      <c r="C2123">
        <v>38386</v>
      </c>
      <c r="D2123">
        <v>38386</v>
      </c>
      <c r="E2123">
        <v>1</v>
      </c>
      <c r="F2123">
        <v>3277</v>
      </c>
      <c r="G2123" s="14" t="s">
        <v>158</v>
      </c>
      <c r="H2123" s="14" t="s">
        <v>551</v>
      </c>
      <c r="I2123" s="14" t="s">
        <v>327</v>
      </c>
    </row>
    <row r="2124" spans="1:9">
      <c r="A2124" s="14" t="s">
        <v>148</v>
      </c>
      <c r="B2124" s="14" t="s">
        <v>150</v>
      </c>
      <c r="C2124">
        <v>40220</v>
      </c>
      <c r="D2124">
        <v>40220</v>
      </c>
      <c r="E2124">
        <v>1</v>
      </c>
      <c r="F2124">
        <v>3109</v>
      </c>
      <c r="G2124" s="14" t="s">
        <v>158</v>
      </c>
      <c r="H2124" s="14" t="s">
        <v>550</v>
      </c>
      <c r="I2124" s="14" t="s">
        <v>327</v>
      </c>
    </row>
    <row r="2125" spans="1:9">
      <c r="A2125" s="14" t="s">
        <v>148</v>
      </c>
      <c r="B2125" s="14" t="s">
        <v>150</v>
      </c>
      <c r="C2125">
        <v>40236</v>
      </c>
      <c r="D2125">
        <v>40236</v>
      </c>
      <c r="E2125">
        <v>1</v>
      </c>
      <c r="F2125">
        <v>3097</v>
      </c>
      <c r="G2125" s="14" t="s">
        <v>158</v>
      </c>
      <c r="H2125" s="14" t="s">
        <v>550</v>
      </c>
      <c r="I2125" s="14" t="s">
        <v>273</v>
      </c>
    </row>
    <row r="2126" spans="1:9">
      <c r="A2126" s="14" t="s">
        <v>148</v>
      </c>
      <c r="B2126" s="14" t="s">
        <v>154</v>
      </c>
      <c r="C2126">
        <v>42476</v>
      </c>
      <c r="D2126">
        <v>42475</v>
      </c>
      <c r="E2126">
        <v>0</v>
      </c>
      <c r="F2126">
        <v>3177</v>
      </c>
      <c r="G2126" s="14" t="s">
        <v>168</v>
      </c>
      <c r="H2126" s="14" t="s">
        <v>551</v>
      </c>
      <c r="I2126" s="14" t="s">
        <v>547</v>
      </c>
    </row>
    <row r="2127" spans="1:9">
      <c r="A2127" s="14" t="s">
        <v>148</v>
      </c>
      <c r="B2127" s="14" t="s">
        <v>154</v>
      </c>
      <c r="C2127">
        <v>42624</v>
      </c>
      <c r="D2127">
        <v>42624</v>
      </c>
      <c r="E2127">
        <v>1</v>
      </c>
      <c r="F2127">
        <v>3114</v>
      </c>
      <c r="G2127" s="14" t="s">
        <v>151</v>
      </c>
      <c r="H2127" s="14" t="s">
        <v>517</v>
      </c>
      <c r="I2127" s="14" t="s">
        <v>518</v>
      </c>
    </row>
    <row r="2128" spans="1:9">
      <c r="A2128" s="14" t="s">
        <v>148</v>
      </c>
      <c r="B2128" s="14" t="s">
        <v>154</v>
      </c>
      <c r="C2128">
        <v>42667</v>
      </c>
      <c r="D2128">
        <v>42667</v>
      </c>
      <c r="E2128">
        <v>1</v>
      </c>
      <c r="F2128">
        <v>3142</v>
      </c>
      <c r="G2128" s="14" t="s">
        <v>151</v>
      </c>
      <c r="H2128" s="14" t="s">
        <v>503</v>
      </c>
      <c r="I2128" s="14" t="s">
        <v>480</v>
      </c>
    </row>
    <row r="2129" spans="1:9">
      <c r="A2129" s="14" t="s">
        <v>148</v>
      </c>
      <c r="B2129" s="14" t="s">
        <v>154</v>
      </c>
      <c r="C2129">
        <v>43699</v>
      </c>
      <c r="D2129">
        <v>43699</v>
      </c>
      <c r="E2129">
        <v>1</v>
      </c>
      <c r="F2129">
        <v>3362</v>
      </c>
      <c r="G2129" s="14" t="s">
        <v>151</v>
      </c>
      <c r="H2129" s="14" t="s">
        <v>537</v>
      </c>
      <c r="I2129" s="14" t="s">
        <v>514</v>
      </c>
    </row>
    <row r="2130" spans="1:9">
      <c r="A2130" s="14" t="s">
        <v>148</v>
      </c>
      <c r="B2130" s="14" t="s">
        <v>154</v>
      </c>
      <c r="C2130">
        <v>44238</v>
      </c>
      <c r="D2130">
        <v>44238</v>
      </c>
      <c r="E2130">
        <v>1</v>
      </c>
      <c r="F2130">
        <v>3402</v>
      </c>
      <c r="G2130" s="14" t="s">
        <v>151</v>
      </c>
      <c r="H2130" s="14" t="s">
        <v>544</v>
      </c>
      <c r="I2130" s="14" t="s">
        <v>360</v>
      </c>
    </row>
    <row r="2131" spans="1:9">
      <c r="A2131" s="14" t="s">
        <v>148</v>
      </c>
      <c r="B2131" s="14" t="s">
        <v>163</v>
      </c>
      <c r="C2131">
        <v>44295</v>
      </c>
      <c r="D2131">
        <v>44295</v>
      </c>
      <c r="E2131">
        <v>1</v>
      </c>
      <c r="F2131">
        <v>3315</v>
      </c>
      <c r="G2131" s="14" t="s">
        <v>151</v>
      </c>
      <c r="H2131" s="14" t="s">
        <v>544</v>
      </c>
      <c r="I2131" s="14" t="s">
        <v>360</v>
      </c>
    </row>
    <row r="2132" spans="1:9">
      <c r="A2132" s="14" t="s">
        <v>148</v>
      </c>
      <c r="B2132" s="14" t="s">
        <v>164</v>
      </c>
      <c r="C2132">
        <v>44936</v>
      </c>
      <c r="D2132">
        <v>44936</v>
      </c>
      <c r="E2132">
        <v>1</v>
      </c>
      <c r="F2132">
        <v>3471</v>
      </c>
      <c r="G2132" s="14" t="s">
        <v>158</v>
      </c>
      <c r="H2132" s="14" t="s">
        <v>548</v>
      </c>
      <c r="I2132" s="14" t="s">
        <v>269</v>
      </c>
    </row>
    <row r="2133" spans="1:9">
      <c r="A2133" s="14" t="s">
        <v>148</v>
      </c>
      <c r="B2133" s="14" t="s">
        <v>163</v>
      </c>
      <c r="C2133">
        <v>44992</v>
      </c>
      <c r="D2133">
        <v>44992</v>
      </c>
      <c r="E2133">
        <v>1</v>
      </c>
      <c r="F2133">
        <v>3398</v>
      </c>
      <c r="G2133" s="14" t="s">
        <v>151</v>
      </c>
      <c r="H2133" s="14" t="s">
        <v>546</v>
      </c>
      <c r="I2133" s="14" t="s">
        <v>545</v>
      </c>
    </row>
    <row r="2134" spans="1:9">
      <c r="A2134" s="14" t="s">
        <v>148</v>
      </c>
      <c r="B2134" s="14" t="s">
        <v>150</v>
      </c>
      <c r="C2134">
        <v>46893</v>
      </c>
      <c r="D2134">
        <v>46893</v>
      </c>
      <c r="E2134">
        <v>1</v>
      </c>
      <c r="F2134">
        <v>3173</v>
      </c>
      <c r="G2134" s="14" t="s">
        <v>158</v>
      </c>
      <c r="H2134" s="14" t="s">
        <v>550</v>
      </c>
      <c r="I2134" s="14" t="s">
        <v>276</v>
      </c>
    </row>
    <row r="2135" spans="1:9">
      <c r="A2135" s="14" t="s">
        <v>148</v>
      </c>
      <c r="B2135" s="14" t="s">
        <v>154</v>
      </c>
      <c r="C2135">
        <v>46917</v>
      </c>
      <c r="D2135">
        <v>46917</v>
      </c>
      <c r="E2135">
        <v>1</v>
      </c>
      <c r="F2135">
        <v>3203</v>
      </c>
      <c r="G2135" s="14" t="s">
        <v>158</v>
      </c>
      <c r="H2135" s="14" t="s">
        <v>549</v>
      </c>
      <c r="I2135" s="14" t="s">
        <v>275</v>
      </c>
    </row>
    <row r="2136" spans="1:9">
      <c r="A2136" s="14" t="s">
        <v>148</v>
      </c>
      <c r="B2136" s="14" t="s">
        <v>164</v>
      </c>
      <c r="C2136">
        <v>47243</v>
      </c>
      <c r="D2136">
        <v>47243</v>
      </c>
      <c r="E2136">
        <v>1</v>
      </c>
      <c r="F2136">
        <v>3542</v>
      </c>
      <c r="G2136" s="14" t="s">
        <v>151</v>
      </c>
      <c r="H2136" s="14" t="s">
        <v>549</v>
      </c>
      <c r="I2136" s="14" t="s">
        <v>310</v>
      </c>
    </row>
    <row r="2137" spans="1:9">
      <c r="A2137" s="14" t="s">
        <v>148</v>
      </c>
      <c r="B2137" s="14" t="s">
        <v>163</v>
      </c>
      <c r="C2137">
        <v>47778</v>
      </c>
      <c r="D2137">
        <v>47778</v>
      </c>
      <c r="E2137">
        <v>1</v>
      </c>
      <c r="F2137">
        <v>3303</v>
      </c>
      <c r="G2137" s="14" t="s">
        <v>151</v>
      </c>
      <c r="H2137" s="14" t="s">
        <v>549</v>
      </c>
      <c r="I2137" s="14" t="s">
        <v>340</v>
      </c>
    </row>
    <row r="2138" spans="1:9">
      <c r="A2138" s="14" t="s">
        <v>148</v>
      </c>
      <c r="B2138" s="14" t="s">
        <v>154</v>
      </c>
      <c r="C2138">
        <v>50245</v>
      </c>
      <c r="D2138">
        <v>50244</v>
      </c>
      <c r="E2138">
        <v>0</v>
      </c>
      <c r="F2138">
        <v>3282</v>
      </c>
      <c r="G2138" s="14" t="s">
        <v>168</v>
      </c>
      <c r="H2138" s="14" t="s">
        <v>529</v>
      </c>
      <c r="I2138" s="14" t="s">
        <v>321</v>
      </c>
    </row>
    <row r="2139" spans="1:9">
      <c r="A2139" s="14" t="s">
        <v>148</v>
      </c>
      <c r="B2139" s="14" t="s">
        <v>150</v>
      </c>
      <c r="C2139">
        <v>51050</v>
      </c>
      <c r="D2139">
        <v>51050</v>
      </c>
      <c r="E2139">
        <v>1</v>
      </c>
      <c r="F2139">
        <v>3237</v>
      </c>
      <c r="G2139" s="14" t="s">
        <v>151</v>
      </c>
      <c r="H2139" s="14" t="s">
        <v>540</v>
      </c>
      <c r="I2139" s="14" t="s">
        <v>543</v>
      </c>
    </row>
    <row r="2140" spans="1:9">
      <c r="A2140" s="14" t="s">
        <v>148</v>
      </c>
      <c r="B2140" s="14" t="s">
        <v>150</v>
      </c>
      <c r="C2140">
        <v>51060</v>
      </c>
      <c r="D2140">
        <v>51060</v>
      </c>
      <c r="E2140">
        <v>1</v>
      </c>
      <c r="F2140">
        <v>3228</v>
      </c>
      <c r="G2140" s="14" t="s">
        <v>151</v>
      </c>
      <c r="H2140" s="14" t="s">
        <v>539</v>
      </c>
      <c r="I2140" s="14" t="s">
        <v>412</v>
      </c>
    </row>
    <row r="2141" spans="1:9">
      <c r="A2141" s="14" t="s">
        <v>148</v>
      </c>
      <c r="B2141" s="14" t="s">
        <v>164</v>
      </c>
      <c r="C2141">
        <v>51485</v>
      </c>
      <c r="D2141">
        <v>51485</v>
      </c>
      <c r="E2141">
        <v>1</v>
      </c>
      <c r="F2141">
        <v>3034</v>
      </c>
      <c r="G2141" s="14" t="s">
        <v>151</v>
      </c>
      <c r="H2141" s="14" t="s">
        <v>537</v>
      </c>
      <c r="I2141" s="14" t="s">
        <v>526</v>
      </c>
    </row>
    <row r="2142" spans="1:9">
      <c r="A2142" s="14" t="s">
        <v>148</v>
      </c>
      <c r="B2142" s="14" t="s">
        <v>154</v>
      </c>
      <c r="C2142">
        <v>52597</v>
      </c>
      <c r="D2142">
        <v>52597</v>
      </c>
      <c r="E2142">
        <v>1</v>
      </c>
      <c r="F2142">
        <v>3152</v>
      </c>
      <c r="G2142" s="14" t="s">
        <v>151</v>
      </c>
      <c r="H2142" s="14" t="s">
        <v>549</v>
      </c>
      <c r="I2142" s="14" t="s">
        <v>340</v>
      </c>
    </row>
    <row r="2143" spans="1:9">
      <c r="A2143" s="14" t="s">
        <v>148</v>
      </c>
      <c r="B2143" s="14" t="s">
        <v>164</v>
      </c>
      <c r="C2143">
        <v>54134</v>
      </c>
      <c r="D2143">
        <v>54134</v>
      </c>
      <c r="E2143">
        <v>1</v>
      </c>
      <c r="F2143">
        <v>3304</v>
      </c>
      <c r="G2143" s="14" t="s">
        <v>158</v>
      </c>
      <c r="H2143" s="14" t="s">
        <v>544</v>
      </c>
      <c r="I2143" s="14" t="s">
        <v>545</v>
      </c>
    </row>
    <row r="2144" spans="1:9">
      <c r="A2144" s="14" t="s">
        <v>148</v>
      </c>
      <c r="B2144" s="14" t="s">
        <v>164</v>
      </c>
      <c r="C2144">
        <v>54954</v>
      </c>
      <c r="D2144">
        <v>54954</v>
      </c>
      <c r="E2144">
        <v>1</v>
      </c>
      <c r="F2144">
        <v>3423</v>
      </c>
      <c r="G2144" s="14" t="s">
        <v>158</v>
      </c>
      <c r="H2144" s="14" t="s">
        <v>544</v>
      </c>
      <c r="I2144" s="14" t="s">
        <v>542</v>
      </c>
    </row>
    <row r="2145" spans="1:9">
      <c r="A2145" s="14" t="s">
        <v>148</v>
      </c>
      <c r="B2145" s="14" t="s">
        <v>163</v>
      </c>
      <c r="C2145">
        <v>56712</v>
      </c>
      <c r="D2145">
        <v>56712</v>
      </c>
      <c r="E2145">
        <v>1</v>
      </c>
      <c r="F2145">
        <v>3390</v>
      </c>
      <c r="G2145" s="14" t="s">
        <v>151</v>
      </c>
      <c r="H2145" s="14" t="s">
        <v>551</v>
      </c>
      <c r="I2145" s="14" t="s">
        <v>273</v>
      </c>
    </row>
    <row r="2146" spans="1:9">
      <c r="A2146" s="14" t="s">
        <v>148</v>
      </c>
      <c r="B2146" s="14" t="s">
        <v>163</v>
      </c>
      <c r="C2146">
        <v>59012</v>
      </c>
      <c r="D2146">
        <v>59012</v>
      </c>
      <c r="E2146">
        <v>1</v>
      </c>
      <c r="F2146">
        <v>3381</v>
      </c>
      <c r="G2146" s="14" t="s">
        <v>151</v>
      </c>
      <c r="H2146" s="14" t="s">
        <v>549</v>
      </c>
      <c r="I2146" s="14" t="s">
        <v>310</v>
      </c>
    </row>
    <row r="2147" spans="1:9">
      <c r="A2147" s="14" t="s">
        <v>148</v>
      </c>
      <c r="B2147" s="14" t="s">
        <v>163</v>
      </c>
      <c r="C2147">
        <v>59245</v>
      </c>
      <c r="D2147">
        <v>59245</v>
      </c>
      <c r="E2147">
        <v>1</v>
      </c>
      <c r="F2147">
        <v>3541</v>
      </c>
      <c r="G2147" s="14" t="s">
        <v>158</v>
      </c>
      <c r="H2147" s="14" t="s">
        <v>549</v>
      </c>
      <c r="I2147" s="14" t="s">
        <v>269</v>
      </c>
    </row>
    <row r="2148" spans="1:9">
      <c r="A2148" s="14" t="s">
        <v>148</v>
      </c>
      <c r="B2148" s="14" t="s">
        <v>150</v>
      </c>
      <c r="C2148">
        <v>59381</v>
      </c>
      <c r="D2148">
        <v>59381</v>
      </c>
      <c r="E2148">
        <v>1</v>
      </c>
      <c r="F2148">
        <v>3508</v>
      </c>
      <c r="G2148" s="14" t="s">
        <v>151</v>
      </c>
      <c r="H2148" s="14" t="s">
        <v>550</v>
      </c>
      <c r="I2148" s="14" t="s">
        <v>261</v>
      </c>
    </row>
    <row r="2149" spans="1:9">
      <c r="A2149" s="14" t="s">
        <v>148</v>
      </c>
      <c r="B2149" s="14" t="s">
        <v>154</v>
      </c>
      <c r="C2149">
        <v>59734</v>
      </c>
      <c r="D2149">
        <v>59733</v>
      </c>
      <c r="E2149">
        <v>0</v>
      </c>
      <c r="F2149">
        <v>3373</v>
      </c>
      <c r="G2149" s="14" t="s">
        <v>168</v>
      </c>
      <c r="H2149" s="14" t="s">
        <v>549</v>
      </c>
      <c r="I2149" s="14" t="s">
        <v>306</v>
      </c>
    </row>
    <row r="2150" spans="1:9">
      <c r="A2150" s="14" t="s">
        <v>148</v>
      </c>
      <c r="B2150" s="14" t="s">
        <v>154</v>
      </c>
      <c r="C2150">
        <v>59742</v>
      </c>
      <c r="D2150">
        <v>59742</v>
      </c>
      <c r="E2150">
        <v>1</v>
      </c>
      <c r="F2150">
        <v>3370</v>
      </c>
      <c r="G2150" s="14" t="s">
        <v>158</v>
      </c>
      <c r="H2150" s="14" t="s">
        <v>548</v>
      </c>
      <c r="I2150" s="14" t="s">
        <v>269</v>
      </c>
    </row>
    <row r="2151" spans="1:9">
      <c r="A2151" s="14" t="s">
        <v>148</v>
      </c>
      <c r="B2151" s="14" t="s">
        <v>164</v>
      </c>
      <c r="C2151">
        <v>60032</v>
      </c>
      <c r="D2151">
        <v>60032</v>
      </c>
      <c r="E2151">
        <v>1</v>
      </c>
      <c r="F2151">
        <v>3182</v>
      </c>
      <c r="G2151" s="14" t="s">
        <v>151</v>
      </c>
      <c r="H2151" s="14" t="s">
        <v>550</v>
      </c>
      <c r="I2151" s="14" t="s">
        <v>273</v>
      </c>
    </row>
    <row r="2152" spans="1:9">
      <c r="A2152" s="14" t="s">
        <v>148</v>
      </c>
      <c r="B2152" s="14" t="s">
        <v>150</v>
      </c>
      <c r="C2152">
        <v>60437</v>
      </c>
      <c r="D2152">
        <v>60437</v>
      </c>
      <c r="E2152">
        <v>1</v>
      </c>
      <c r="F2152">
        <v>3181</v>
      </c>
      <c r="G2152" s="14" t="s">
        <v>158</v>
      </c>
      <c r="H2152" s="14" t="s">
        <v>548</v>
      </c>
      <c r="I2152" s="14" t="s">
        <v>267</v>
      </c>
    </row>
    <row r="2153" spans="1:9">
      <c r="A2153" s="14" t="s">
        <v>148</v>
      </c>
      <c r="B2153" s="14" t="s">
        <v>150</v>
      </c>
      <c r="C2153">
        <v>60463</v>
      </c>
      <c r="D2153">
        <v>60462</v>
      </c>
      <c r="E2153">
        <v>0</v>
      </c>
      <c r="F2153">
        <v>3077</v>
      </c>
      <c r="G2153" s="14" t="s">
        <v>168</v>
      </c>
      <c r="H2153" s="14" t="s">
        <v>549</v>
      </c>
      <c r="I2153" s="14" t="s">
        <v>340</v>
      </c>
    </row>
    <row r="2154" spans="1:9">
      <c r="A2154" s="14" t="s">
        <v>148</v>
      </c>
      <c r="B2154" s="14" t="s">
        <v>150</v>
      </c>
      <c r="C2154">
        <v>60479</v>
      </c>
      <c r="D2154">
        <v>60479</v>
      </c>
      <c r="E2154">
        <v>1</v>
      </c>
      <c r="F2154">
        <v>3138</v>
      </c>
      <c r="G2154" s="14" t="s">
        <v>158</v>
      </c>
      <c r="H2154" s="14" t="s">
        <v>549</v>
      </c>
      <c r="I2154" s="14" t="s">
        <v>261</v>
      </c>
    </row>
    <row r="2155" spans="1:9">
      <c r="A2155" s="14" t="s">
        <v>148</v>
      </c>
      <c r="B2155" s="14" t="s">
        <v>150</v>
      </c>
      <c r="C2155">
        <v>60737</v>
      </c>
      <c r="D2155">
        <v>60737</v>
      </c>
      <c r="E2155">
        <v>1</v>
      </c>
      <c r="F2155">
        <v>3358</v>
      </c>
      <c r="G2155" s="14" t="s">
        <v>151</v>
      </c>
      <c r="H2155" s="14" t="s">
        <v>537</v>
      </c>
      <c r="I2155" s="14" t="s">
        <v>514</v>
      </c>
    </row>
    <row r="2156" spans="1:9">
      <c r="A2156" s="14" t="s">
        <v>148</v>
      </c>
      <c r="B2156" s="14" t="s">
        <v>150</v>
      </c>
      <c r="C2156">
        <v>62156</v>
      </c>
      <c r="D2156">
        <v>62155</v>
      </c>
      <c r="E2156">
        <v>0</v>
      </c>
      <c r="F2156">
        <v>3271</v>
      </c>
      <c r="G2156" s="14" t="s">
        <v>168</v>
      </c>
      <c r="H2156" s="14" t="s">
        <v>551</v>
      </c>
      <c r="I2156" s="14" t="s">
        <v>273</v>
      </c>
    </row>
    <row r="2157" spans="1:9">
      <c r="A2157" s="14" t="s">
        <v>148</v>
      </c>
      <c r="B2157" s="14" t="s">
        <v>150</v>
      </c>
      <c r="C2157">
        <v>62181</v>
      </c>
      <c r="D2157">
        <v>62181</v>
      </c>
      <c r="E2157">
        <v>1</v>
      </c>
      <c r="F2157">
        <v>3365</v>
      </c>
      <c r="G2157" s="14" t="s">
        <v>151</v>
      </c>
      <c r="H2157" s="14" t="s">
        <v>548</v>
      </c>
      <c r="I2157" s="14" t="s">
        <v>312</v>
      </c>
    </row>
    <row r="2158" spans="1:9">
      <c r="A2158" s="14" t="s">
        <v>148</v>
      </c>
      <c r="B2158" s="14" t="s">
        <v>154</v>
      </c>
      <c r="C2158">
        <v>62908</v>
      </c>
      <c r="D2158">
        <v>62907</v>
      </c>
      <c r="E2158">
        <v>0</v>
      </c>
      <c r="F2158">
        <v>3281</v>
      </c>
      <c r="G2158" s="14" t="s">
        <v>168</v>
      </c>
      <c r="H2158" s="14" t="s">
        <v>549</v>
      </c>
      <c r="I2158" s="14" t="s">
        <v>261</v>
      </c>
    </row>
    <row r="2159" spans="1:9">
      <c r="A2159" s="14" t="s">
        <v>148</v>
      </c>
      <c r="B2159" s="14" t="s">
        <v>163</v>
      </c>
      <c r="C2159">
        <v>62957</v>
      </c>
      <c r="D2159">
        <v>62957</v>
      </c>
      <c r="E2159">
        <v>1</v>
      </c>
      <c r="F2159">
        <v>3241</v>
      </c>
      <c r="G2159" s="14" t="s">
        <v>158</v>
      </c>
      <c r="H2159" s="14" t="s">
        <v>539</v>
      </c>
      <c r="I2159" s="14" t="s">
        <v>526</v>
      </c>
    </row>
    <row r="2160" spans="1:9">
      <c r="A2160" s="14" t="s">
        <v>148</v>
      </c>
      <c r="B2160" s="14" t="s">
        <v>164</v>
      </c>
      <c r="C2160">
        <v>63309</v>
      </c>
      <c r="D2160">
        <v>63309</v>
      </c>
      <c r="E2160">
        <v>1</v>
      </c>
      <c r="F2160">
        <v>3253</v>
      </c>
      <c r="G2160" s="14" t="s">
        <v>151</v>
      </c>
      <c r="H2160" s="14" t="s">
        <v>534</v>
      </c>
      <c r="I2160" s="14" t="s">
        <v>532</v>
      </c>
    </row>
    <row r="2161" spans="1:9">
      <c r="A2161" s="14" t="s">
        <v>148</v>
      </c>
      <c r="B2161" s="14" t="s">
        <v>163</v>
      </c>
      <c r="C2161">
        <v>64603</v>
      </c>
      <c r="D2161">
        <v>64603</v>
      </c>
      <c r="E2161">
        <v>1</v>
      </c>
      <c r="F2161">
        <v>3331</v>
      </c>
      <c r="G2161" s="14" t="s">
        <v>151</v>
      </c>
      <c r="H2161" s="14" t="s">
        <v>539</v>
      </c>
      <c r="I2161" s="14" t="s">
        <v>528</v>
      </c>
    </row>
    <row r="2162" spans="1:9">
      <c r="A2162" s="14" t="s">
        <v>148</v>
      </c>
      <c r="B2162" s="14" t="s">
        <v>150</v>
      </c>
      <c r="C2162">
        <v>64757</v>
      </c>
      <c r="D2162">
        <v>64757</v>
      </c>
      <c r="E2162">
        <v>1</v>
      </c>
      <c r="F2162">
        <v>3399</v>
      </c>
      <c r="G2162" s="14" t="s">
        <v>151</v>
      </c>
      <c r="H2162" s="14" t="s">
        <v>539</v>
      </c>
      <c r="I2162" s="14" t="s">
        <v>401</v>
      </c>
    </row>
    <row r="2163" spans="1:9">
      <c r="A2163" s="14" t="s">
        <v>148</v>
      </c>
      <c r="B2163" s="14" t="s">
        <v>154</v>
      </c>
      <c r="C2163">
        <v>65123</v>
      </c>
      <c r="D2163">
        <v>65122</v>
      </c>
      <c r="E2163">
        <v>0</v>
      </c>
      <c r="F2163">
        <v>3306</v>
      </c>
      <c r="G2163" s="14" t="s">
        <v>168</v>
      </c>
      <c r="H2163" s="14" t="s">
        <v>546</v>
      </c>
      <c r="I2163" s="14" t="s">
        <v>427</v>
      </c>
    </row>
    <row r="2164" spans="1:9">
      <c r="A2164" s="14" t="s">
        <v>148</v>
      </c>
      <c r="B2164" s="14" t="s">
        <v>150</v>
      </c>
      <c r="C2164">
        <v>65683</v>
      </c>
      <c r="D2164">
        <v>65683</v>
      </c>
      <c r="E2164">
        <v>1</v>
      </c>
      <c r="F2164">
        <v>3244</v>
      </c>
      <c r="G2164" s="14" t="s">
        <v>158</v>
      </c>
      <c r="H2164" s="14" t="s">
        <v>539</v>
      </c>
      <c r="I2164" s="14" t="s">
        <v>526</v>
      </c>
    </row>
    <row r="2165" spans="1:9">
      <c r="A2165" s="14" t="s">
        <v>148</v>
      </c>
      <c r="B2165" s="14" t="s">
        <v>154</v>
      </c>
      <c r="C2165">
        <v>66083</v>
      </c>
      <c r="D2165">
        <v>66083</v>
      </c>
      <c r="E2165">
        <v>1</v>
      </c>
      <c r="F2165">
        <v>3174</v>
      </c>
      <c r="G2165" s="14" t="s">
        <v>151</v>
      </c>
      <c r="H2165" s="14" t="s">
        <v>534</v>
      </c>
      <c r="I2165" s="14" t="s">
        <v>514</v>
      </c>
    </row>
    <row r="2166" spans="1:9">
      <c r="A2166" s="14" t="s">
        <v>148</v>
      </c>
      <c r="B2166" s="14" t="s">
        <v>164</v>
      </c>
      <c r="C2166">
        <v>66090</v>
      </c>
      <c r="D2166">
        <v>66090</v>
      </c>
      <c r="E2166">
        <v>1</v>
      </c>
      <c r="F2166">
        <v>3179</v>
      </c>
      <c r="G2166" s="14" t="s">
        <v>158</v>
      </c>
      <c r="H2166" s="14" t="s">
        <v>530</v>
      </c>
      <c r="I2166" s="14" t="s">
        <v>532</v>
      </c>
    </row>
    <row r="2167" spans="1:9">
      <c r="A2167" s="14" t="s">
        <v>148</v>
      </c>
      <c r="B2167" s="14" t="s">
        <v>163</v>
      </c>
      <c r="C2167">
        <v>66537</v>
      </c>
      <c r="D2167">
        <v>66537</v>
      </c>
      <c r="E2167">
        <v>1</v>
      </c>
      <c r="F2167">
        <v>3240</v>
      </c>
      <c r="G2167" s="14" t="s">
        <v>158</v>
      </c>
      <c r="H2167" s="14" t="s">
        <v>540</v>
      </c>
      <c r="I2167" s="14" t="s">
        <v>543</v>
      </c>
    </row>
    <row r="2168" spans="1:9">
      <c r="A2168" s="14" t="s">
        <v>148</v>
      </c>
      <c r="B2168" s="14" t="s">
        <v>150</v>
      </c>
      <c r="C2168">
        <v>67262</v>
      </c>
      <c r="D2168">
        <v>67262</v>
      </c>
      <c r="E2168">
        <v>1</v>
      </c>
      <c r="F2168">
        <v>3474</v>
      </c>
      <c r="G2168" s="14" t="s">
        <v>158</v>
      </c>
      <c r="H2168" s="14" t="s">
        <v>551</v>
      </c>
      <c r="I2168" s="14" t="s">
        <v>259</v>
      </c>
    </row>
    <row r="2169" spans="1:9">
      <c r="A2169" s="14" t="s">
        <v>148</v>
      </c>
      <c r="B2169" s="14" t="s">
        <v>154</v>
      </c>
      <c r="C2169">
        <v>70223</v>
      </c>
      <c r="D2169">
        <v>70222</v>
      </c>
      <c r="E2169">
        <v>0</v>
      </c>
      <c r="F2169">
        <v>3168</v>
      </c>
      <c r="G2169" s="14" t="s">
        <v>168</v>
      </c>
      <c r="H2169" s="14" t="s">
        <v>549</v>
      </c>
      <c r="I2169" s="14" t="s">
        <v>275</v>
      </c>
    </row>
    <row r="2170" spans="1:9">
      <c r="A2170" s="14" t="s">
        <v>148</v>
      </c>
      <c r="B2170" s="14" t="s">
        <v>150</v>
      </c>
      <c r="C2170">
        <v>70835</v>
      </c>
      <c r="D2170">
        <v>70834</v>
      </c>
      <c r="E2170">
        <v>0</v>
      </c>
      <c r="F2170">
        <v>3276</v>
      </c>
      <c r="G2170" s="14" t="s">
        <v>168</v>
      </c>
      <c r="H2170" s="14" t="s">
        <v>551</v>
      </c>
      <c r="I2170" s="14" t="s">
        <v>273</v>
      </c>
    </row>
    <row r="2171" spans="1:9">
      <c r="A2171" s="14" t="s">
        <v>148</v>
      </c>
      <c r="B2171" s="14" t="s">
        <v>150</v>
      </c>
      <c r="C2171">
        <v>73313</v>
      </c>
      <c r="D2171">
        <v>73313</v>
      </c>
      <c r="E2171">
        <v>1</v>
      </c>
      <c r="F2171">
        <v>3043</v>
      </c>
      <c r="G2171" s="14" t="s">
        <v>158</v>
      </c>
      <c r="H2171" s="14" t="s">
        <v>550</v>
      </c>
      <c r="I2171" s="14" t="s">
        <v>327</v>
      </c>
    </row>
    <row r="2172" spans="1:9">
      <c r="A2172" s="14" t="s">
        <v>148</v>
      </c>
      <c r="B2172" s="14" t="s">
        <v>150</v>
      </c>
      <c r="C2172">
        <v>73377</v>
      </c>
      <c r="D2172">
        <v>73377</v>
      </c>
      <c r="E2172">
        <v>1</v>
      </c>
      <c r="F2172">
        <v>2997</v>
      </c>
      <c r="G2172" s="14" t="s">
        <v>151</v>
      </c>
      <c r="H2172" s="14" t="s">
        <v>549</v>
      </c>
      <c r="I2172" s="14" t="s">
        <v>276</v>
      </c>
    </row>
    <row r="2173" spans="1:9">
      <c r="A2173" s="14" t="s">
        <v>148</v>
      </c>
      <c r="B2173" s="14" t="s">
        <v>164</v>
      </c>
      <c r="C2173">
        <v>76761</v>
      </c>
      <c r="D2173">
        <v>76761</v>
      </c>
      <c r="E2173">
        <v>1</v>
      </c>
      <c r="F2173">
        <v>3349</v>
      </c>
      <c r="G2173" s="14" t="s">
        <v>158</v>
      </c>
      <c r="H2173" s="14" t="s">
        <v>550</v>
      </c>
      <c r="I2173" s="14" t="s">
        <v>340</v>
      </c>
    </row>
    <row r="2174" spans="1:9">
      <c r="A2174" s="14" t="s">
        <v>148</v>
      </c>
      <c r="B2174" s="14" t="s">
        <v>154</v>
      </c>
      <c r="C2174">
        <v>76902</v>
      </c>
      <c r="D2174">
        <v>76902</v>
      </c>
      <c r="E2174">
        <v>1</v>
      </c>
      <c r="F2174">
        <v>3379</v>
      </c>
      <c r="G2174" s="14" t="s">
        <v>158</v>
      </c>
      <c r="H2174" s="14" t="s">
        <v>549</v>
      </c>
      <c r="I2174" s="14" t="s">
        <v>267</v>
      </c>
    </row>
    <row r="2175" spans="1:9">
      <c r="A2175" s="14" t="s">
        <v>148</v>
      </c>
      <c r="B2175" s="14" t="s">
        <v>150</v>
      </c>
      <c r="C2175">
        <v>77180</v>
      </c>
      <c r="D2175">
        <v>77180</v>
      </c>
      <c r="E2175">
        <v>1</v>
      </c>
      <c r="F2175">
        <v>3285</v>
      </c>
      <c r="G2175" s="14" t="s">
        <v>158</v>
      </c>
      <c r="H2175" s="14" t="s">
        <v>549</v>
      </c>
      <c r="I2175" s="14" t="s">
        <v>310</v>
      </c>
    </row>
    <row r="2176" spans="1:9">
      <c r="A2176" s="14" t="s">
        <v>148</v>
      </c>
      <c r="B2176" s="14" t="s">
        <v>154</v>
      </c>
      <c r="C2176">
        <v>77243</v>
      </c>
      <c r="D2176">
        <v>77243</v>
      </c>
      <c r="E2176">
        <v>1</v>
      </c>
      <c r="F2176">
        <v>3483</v>
      </c>
      <c r="G2176" s="14" t="s">
        <v>158</v>
      </c>
      <c r="H2176" s="14" t="s">
        <v>551</v>
      </c>
      <c r="I2176" s="14" t="s">
        <v>276</v>
      </c>
    </row>
    <row r="2177" spans="1:9">
      <c r="A2177" s="14" t="s">
        <v>148</v>
      </c>
      <c r="B2177" s="14" t="s">
        <v>154</v>
      </c>
      <c r="C2177">
        <v>77359</v>
      </c>
      <c r="D2177">
        <v>77358</v>
      </c>
      <c r="E2177">
        <v>0</v>
      </c>
      <c r="F2177">
        <v>3340</v>
      </c>
      <c r="G2177" s="14" t="s">
        <v>168</v>
      </c>
      <c r="H2177" s="14" t="s">
        <v>550</v>
      </c>
      <c r="I2177" s="14" t="s">
        <v>259</v>
      </c>
    </row>
    <row r="2178" spans="1:9">
      <c r="A2178" s="14" t="s">
        <v>148</v>
      </c>
      <c r="B2178" s="14" t="s">
        <v>164</v>
      </c>
      <c r="C2178">
        <v>77397</v>
      </c>
      <c r="D2178">
        <v>77397</v>
      </c>
      <c r="E2178">
        <v>1</v>
      </c>
      <c r="F2178">
        <v>3285</v>
      </c>
      <c r="G2178" s="14" t="s">
        <v>158</v>
      </c>
      <c r="H2178" s="14" t="s">
        <v>551</v>
      </c>
      <c r="I2178" s="14" t="s">
        <v>273</v>
      </c>
    </row>
    <row r="2179" spans="1:9">
      <c r="A2179" s="14" t="s">
        <v>148</v>
      </c>
      <c r="B2179" s="14" t="s">
        <v>163</v>
      </c>
      <c r="C2179">
        <v>77493</v>
      </c>
      <c r="D2179">
        <v>77493</v>
      </c>
      <c r="E2179">
        <v>1</v>
      </c>
      <c r="F2179">
        <v>3410</v>
      </c>
      <c r="G2179" s="14" t="s">
        <v>151</v>
      </c>
      <c r="H2179" s="14" t="s">
        <v>549</v>
      </c>
      <c r="I2179" s="14" t="s">
        <v>267</v>
      </c>
    </row>
    <row r="2180" spans="1:9">
      <c r="A2180" s="14" t="s">
        <v>148</v>
      </c>
      <c r="B2180" s="14" t="s">
        <v>154</v>
      </c>
      <c r="C2180">
        <v>77595</v>
      </c>
      <c r="D2180">
        <v>77595</v>
      </c>
      <c r="E2180">
        <v>1</v>
      </c>
      <c r="F2180">
        <v>3230</v>
      </c>
      <c r="G2180" s="14" t="s">
        <v>151</v>
      </c>
      <c r="H2180" s="14" t="s">
        <v>549</v>
      </c>
      <c r="I2180" s="14" t="s">
        <v>261</v>
      </c>
    </row>
    <row r="2181" spans="1:9">
      <c r="A2181" s="14" t="s">
        <v>148</v>
      </c>
      <c r="B2181" s="14" t="s">
        <v>154</v>
      </c>
      <c r="C2181">
        <v>77918</v>
      </c>
      <c r="D2181">
        <v>77918</v>
      </c>
      <c r="E2181">
        <v>1</v>
      </c>
      <c r="F2181">
        <v>3449</v>
      </c>
      <c r="G2181" s="14" t="s">
        <v>151</v>
      </c>
      <c r="H2181" s="14" t="s">
        <v>551</v>
      </c>
      <c r="I2181" s="14" t="s">
        <v>276</v>
      </c>
    </row>
    <row r="2182" spans="1:9">
      <c r="A2182" s="14" t="s">
        <v>148</v>
      </c>
      <c r="B2182" s="14" t="s">
        <v>154</v>
      </c>
      <c r="C2182">
        <v>78037</v>
      </c>
      <c r="D2182">
        <v>78037</v>
      </c>
      <c r="E2182">
        <v>1</v>
      </c>
      <c r="F2182">
        <v>3266</v>
      </c>
      <c r="G2182" s="14" t="s">
        <v>151</v>
      </c>
      <c r="H2182" s="14" t="s">
        <v>551</v>
      </c>
      <c r="I2182" s="14" t="s">
        <v>273</v>
      </c>
    </row>
    <row r="2183" spans="1:9">
      <c r="A2183" s="14" t="s">
        <v>148</v>
      </c>
      <c r="B2183" s="14" t="s">
        <v>154</v>
      </c>
      <c r="C2183">
        <v>78150</v>
      </c>
      <c r="D2183">
        <v>78150</v>
      </c>
      <c r="E2183">
        <v>1</v>
      </c>
      <c r="F2183">
        <v>3529</v>
      </c>
      <c r="G2183" s="14" t="s">
        <v>158</v>
      </c>
      <c r="H2183" s="14" t="s">
        <v>548</v>
      </c>
      <c r="I2183" s="14" t="s">
        <v>427</v>
      </c>
    </row>
    <row r="2184" spans="1:9">
      <c r="A2184" s="14" t="s">
        <v>148</v>
      </c>
      <c r="B2184" s="14" t="s">
        <v>154</v>
      </c>
      <c r="C2184">
        <v>79021</v>
      </c>
      <c r="D2184">
        <v>79021</v>
      </c>
      <c r="E2184">
        <v>1</v>
      </c>
      <c r="F2184">
        <v>3392</v>
      </c>
      <c r="G2184" s="14" t="s">
        <v>151</v>
      </c>
      <c r="H2184" s="14" t="s">
        <v>522</v>
      </c>
      <c r="I2184" s="14" t="s">
        <v>521</v>
      </c>
    </row>
    <row r="2185" spans="1:9">
      <c r="A2185" s="14" t="s">
        <v>148</v>
      </c>
      <c r="B2185" s="14" t="s">
        <v>150</v>
      </c>
      <c r="C2185">
        <v>79116</v>
      </c>
      <c r="D2185">
        <v>79116</v>
      </c>
      <c r="E2185">
        <v>1</v>
      </c>
      <c r="F2185">
        <v>3241</v>
      </c>
      <c r="G2185" s="14" t="s">
        <v>151</v>
      </c>
      <c r="H2185" s="14" t="s">
        <v>550</v>
      </c>
      <c r="I2185" s="14" t="s">
        <v>259</v>
      </c>
    </row>
    <row r="2186" spans="1:9">
      <c r="A2186" s="14" t="s">
        <v>148</v>
      </c>
      <c r="B2186" s="14" t="s">
        <v>163</v>
      </c>
      <c r="C2186">
        <v>80217</v>
      </c>
      <c r="D2186">
        <v>80217</v>
      </c>
      <c r="E2186">
        <v>1</v>
      </c>
      <c r="F2186">
        <v>3229</v>
      </c>
      <c r="G2186" s="14" t="s">
        <v>158</v>
      </c>
      <c r="H2186" s="14" t="s">
        <v>550</v>
      </c>
      <c r="I2186" s="14" t="s">
        <v>275</v>
      </c>
    </row>
    <row r="2187" spans="1:9">
      <c r="A2187" s="14" t="s">
        <v>148</v>
      </c>
      <c r="B2187" s="14" t="s">
        <v>150</v>
      </c>
      <c r="C2187">
        <v>80243</v>
      </c>
      <c r="D2187">
        <v>80243</v>
      </c>
      <c r="E2187">
        <v>1</v>
      </c>
      <c r="F2187">
        <v>3340</v>
      </c>
      <c r="G2187" s="14" t="s">
        <v>151</v>
      </c>
      <c r="H2187" s="14" t="s">
        <v>519</v>
      </c>
      <c r="I2187" s="14" t="s">
        <v>521</v>
      </c>
    </row>
    <row r="2188" spans="1:9">
      <c r="A2188" s="14" t="s">
        <v>148</v>
      </c>
      <c r="B2188" s="14" t="s">
        <v>154</v>
      </c>
      <c r="C2188">
        <v>80377</v>
      </c>
      <c r="D2188">
        <v>80377</v>
      </c>
      <c r="E2188">
        <v>1</v>
      </c>
      <c r="F2188">
        <v>3339</v>
      </c>
      <c r="G2188" s="14" t="s">
        <v>151</v>
      </c>
      <c r="H2188" s="14" t="s">
        <v>525</v>
      </c>
      <c r="I2188" s="14" t="s">
        <v>488</v>
      </c>
    </row>
    <row r="2189" spans="1:9">
      <c r="A2189" s="14" t="s">
        <v>148</v>
      </c>
      <c r="B2189" s="14" t="s">
        <v>154</v>
      </c>
      <c r="C2189">
        <v>80540</v>
      </c>
      <c r="D2189">
        <v>80540</v>
      </c>
      <c r="E2189">
        <v>1</v>
      </c>
      <c r="F2189">
        <v>3082</v>
      </c>
      <c r="G2189" s="14" t="s">
        <v>151</v>
      </c>
      <c r="H2189" s="14" t="s">
        <v>551</v>
      </c>
      <c r="I2189" s="14" t="s">
        <v>438</v>
      </c>
    </row>
    <row r="2190" spans="1:9">
      <c r="A2190" s="14" t="s">
        <v>148</v>
      </c>
      <c r="B2190" s="14" t="s">
        <v>164</v>
      </c>
      <c r="C2190">
        <v>80652</v>
      </c>
      <c r="D2190">
        <v>80652</v>
      </c>
      <c r="E2190">
        <v>1</v>
      </c>
      <c r="F2190">
        <v>3445</v>
      </c>
      <c r="G2190" s="14" t="s">
        <v>151</v>
      </c>
      <c r="H2190" s="14" t="s">
        <v>549</v>
      </c>
      <c r="I2190" s="14" t="s">
        <v>310</v>
      </c>
    </row>
    <row r="2191" spans="1:9">
      <c r="A2191" s="14" t="s">
        <v>148</v>
      </c>
      <c r="B2191" s="14" t="s">
        <v>150</v>
      </c>
      <c r="C2191">
        <v>81433</v>
      </c>
      <c r="D2191">
        <v>81433</v>
      </c>
      <c r="E2191">
        <v>1</v>
      </c>
      <c r="F2191">
        <v>3494</v>
      </c>
      <c r="G2191" s="14" t="s">
        <v>151</v>
      </c>
      <c r="H2191" s="14" t="s">
        <v>550</v>
      </c>
      <c r="I2191" s="14" t="s">
        <v>267</v>
      </c>
    </row>
    <row r="2192" spans="1:9">
      <c r="A2192" s="14" t="s">
        <v>148</v>
      </c>
      <c r="B2192" s="14" t="s">
        <v>164</v>
      </c>
      <c r="C2192">
        <v>81705</v>
      </c>
      <c r="D2192">
        <v>81705</v>
      </c>
      <c r="E2192">
        <v>1</v>
      </c>
      <c r="F2192">
        <v>3300</v>
      </c>
      <c r="G2192" s="14" t="s">
        <v>158</v>
      </c>
      <c r="H2192" s="14" t="s">
        <v>550</v>
      </c>
      <c r="I2192" s="14" t="s">
        <v>276</v>
      </c>
    </row>
    <row r="2193" spans="1:9">
      <c r="A2193" s="14" t="s">
        <v>148</v>
      </c>
      <c r="B2193" s="14" t="s">
        <v>150</v>
      </c>
      <c r="C2193">
        <v>108704</v>
      </c>
      <c r="D2193">
        <v>108704</v>
      </c>
      <c r="E2193">
        <v>1</v>
      </c>
      <c r="F2193">
        <v>3361</v>
      </c>
      <c r="G2193" s="14" t="s">
        <v>151</v>
      </c>
      <c r="H2193" s="14" t="s">
        <v>503</v>
      </c>
      <c r="I2193" s="14" t="s">
        <v>507</v>
      </c>
    </row>
    <row r="2194" spans="1:9">
      <c r="A2194" s="14" t="s">
        <v>148</v>
      </c>
      <c r="B2194" s="14" t="s">
        <v>154</v>
      </c>
      <c r="C2194">
        <v>109124</v>
      </c>
      <c r="D2194">
        <v>109124</v>
      </c>
      <c r="E2194">
        <v>1</v>
      </c>
      <c r="F2194">
        <v>3417</v>
      </c>
      <c r="G2194" s="14" t="s">
        <v>151</v>
      </c>
      <c r="H2194" s="14" t="s">
        <v>548</v>
      </c>
      <c r="I2194" s="14" t="s">
        <v>427</v>
      </c>
    </row>
    <row r="2195" spans="1:9">
      <c r="A2195" s="14" t="s">
        <v>148</v>
      </c>
      <c r="B2195" s="14" t="s">
        <v>164</v>
      </c>
      <c r="C2195">
        <v>109452</v>
      </c>
      <c r="D2195">
        <v>109452</v>
      </c>
      <c r="E2195">
        <v>1</v>
      </c>
      <c r="F2195">
        <v>3291</v>
      </c>
      <c r="G2195" s="14" t="s">
        <v>158</v>
      </c>
      <c r="H2195" s="14" t="s">
        <v>539</v>
      </c>
      <c r="I2195" s="14" t="s">
        <v>412</v>
      </c>
    </row>
    <row r="2196" spans="1:9">
      <c r="A2196" s="14" t="s">
        <v>148</v>
      </c>
      <c r="B2196" s="14" t="s">
        <v>164</v>
      </c>
      <c r="C2196">
        <v>109870</v>
      </c>
      <c r="D2196">
        <v>109870</v>
      </c>
      <c r="E2196">
        <v>1</v>
      </c>
      <c r="F2196">
        <v>3221</v>
      </c>
      <c r="G2196" s="14" t="s">
        <v>158</v>
      </c>
      <c r="H2196" s="14" t="s">
        <v>537</v>
      </c>
      <c r="I2196" s="14" t="s">
        <v>400</v>
      </c>
    </row>
    <row r="2197" spans="1:9">
      <c r="A2197" s="14" t="s">
        <v>148</v>
      </c>
      <c r="C2197">
        <v>110747</v>
      </c>
      <c r="D2197">
        <v>110747</v>
      </c>
      <c r="E2197">
        <v>1</v>
      </c>
      <c r="F2197">
        <v>3351</v>
      </c>
      <c r="G2197" s="14" t="s">
        <v>166</v>
      </c>
      <c r="H2197" s="14" t="s">
        <v>530</v>
      </c>
      <c r="I2197" s="14" t="s">
        <v>510</v>
      </c>
    </row>
    <row r="2198" spans="1:9">
      <c r="A2198" s="14" t="s">
        <v>148</v>
      </c>
      <c r="B2198" s="14" t="s">
        <v>164</v>
      </c>
      <c r="C2198">
        <v>112750</v>
      </c>
      <c r="D2198">
        <v>112750</v>
      </c>
      <c r="E2198">
        <v>1</v>
      </c>
      <c r="F2198">
        <v>3307</v>
      </c>
      <c r="G2198" s="14" t="s">
        <v>158</v>
      </c>
      <c r="H2198" s="14" t="s">
        <v>548</v>
      </c>
      <c r="I2198" s="14" t="s">
        <v>312</v>
      </c>
    </row>
    <row r="2199" spans="1:9">
      <c r="A2199" s="14" t="s">
        <v>148</v>
      </c>
      <c r="B2199" s="14" t="s">
        <v>163</v>
      </c>
      <c r="C2199">
        <v>113100</v>
      </c>
      <c r="D2199">
        <v>113100</v>
      </c>
      <c r="E2199">
        <v>1</v>
      </c>
      <c r="F2199">
        <v>3295</v>
      </c>
      <c r="G2199" s="14" t="s">
        <v>151</v>
      </c>
      <c r="H2199" s="14" t="s">
        <v>540</v>
      </c>
      <c r="I2199" s="14" t="s">
        <v>407</v>
      </c>
    </row>
    <row r="2200" spans="1:9">
      <c r="A2200" s="14" t="s">
        <v>148</v>
      </c>
      <c r="B2200" s="14" t="s">
        <v>150</v>
      </c>
      <c r="C2200">
        <v>113825</v>
      </c>
      <c r="D2200">
        <v>113824</v>
      </c>
      <c r="E2200">
        <v>0</v>
      </c>
      <c r="F2200">
        <v>3396</v>
      </c>
      <c r="G2200" s="14" t="s">
        <v>168</v>
      </c>
      <c r="H2200" s="14" t="s">
        <v>551</v>
      </c>
      <c r="I2200" s="14" t="s">
        <v>273</v>
      </c>
    </row>
    <row r="2201" spans="1:9">
      <c r="A2201" s="14" t="s">
        <v>148</v>
      </c>
      <c r="B2201" s="14" t="s">
        <v>150</v>
      </c>
      <c r="C2201">
        <v>117266</v>
      </c>
      <c r="D2201">
        <v>117266</v>
      </c>
      <c r="E2201">
        <v>1</v>
      </c>
      <c r="F2201">
        <v>3768</v>
      </c>
      <c r="G2201" s="14" t="s">
        <v>151</v>
      </c>
      <c r="H2201" s="14" t="s">
        <v>550</v>
      </c>
      <c r="I2201" s="14" t="s">
        <v>267</v>
      </c>
    </row>
    <row r="2202" spans="1:9">
      <c r="A2202" s="14" t="s">
        <v>148</v>
      </c>
      <c r="B2202" s="14" t="s">
        <v>163</v>
      </c>
      <c r="C2202">
        <v>117329</v>
      </c>
      <c r="D2202">
        <v>117329</v>
      </c>
      <c r="E2202">
        <v>1</v>
      </c>
      <c r="F2202">
        <v>3570</v>
      </c>
      <c r="G2202" s="14" t="s">
        <v>158</v>
      </c>
      <c r="H2202" s="14" t="s">
        <v>517</v>
      </c>
      <c r="I2202" s="14" t="s">
        <v>319</v>
      </c>
    </row>
    <row r="2203" spans="1:9">
      <c r="A2203" s="14" t="s">
        <v>148</v>
      </c>
      <c r="B2203" s="14" t="s">
        <v>164</v>
      </c>
      <c r="C2203">
        <v>118133</v>
      </c>
      <c r="D2203">
        <v>118133</v>
      </c>
      <c r="E2203">
        <v>1</v>
      </c>
      <c r="F2203">
        <v>3577</v>
      </c>
      <c r="G2203" s="14" t="s">
        <v>151</v>
      </c>
      <c r="H2203" s="14" t="s">
        <v>539</v>
      </c>
      <c r="I2203" s="14" t="s">
        <v>398</v>
      </c>
    </row>
    <row r="2204" spans="1:9">
      <c r="A2204" s="14" t="s">
        <v>148</v>
      </c>
      <c r="B2204" s="14" t="s">
        <v>164</v>
      </c>
      <c r="C2204">
        <v>119190</v>
      </c>
      <c r="D2204">
        <v>119190</v>
      </c>
      <c r="E2204">
        <v>1</v>
      </c>
      <c r="F2204">
        <v>3488</v>
      </c>
      <c r="G2204" s="14" t="s">
        <v>158</v>
      </c>
      <c r="H2204" s="14" t="s">
        <v>540</v>
      </c>
      <c r="I2204" s="14" t="s">
        <v>400</v>
      </c>
    </row>
    <row r="2205" spans="1:9">
      <c r="A2205" s="14" t="s">
        <v>148</v>
      </c>
      <c r="B2205" s="14" t="s">
        <v>163</v>
      </c>
      <c r="C2205">
        <v>119365</v>
      </c>
      <c r="D2205">
        <v>119365</v>
      </c>
      <c r="E2205">
        <v>1</v>
      </c>
      <c r="F2205">
        <v>3624</v>
      </c>
      <c r="G2205" s="14" t="s">
        <v>158</v>
      </c>
      <c r="H2205" s="14" t="s">
        <v>551</v>
      </c>
      <c r="I2205" s="14" t="s">
        <v>340</v>
      </c>
    </row>
    <row r="2206" spans="1:9">
      <c r="A2206" s="14" t="s">
        <v>148</v>
      </c>
      <c r="B2206" s="14" t="s">
        <v>150</v>
      </c>
      <c r="C2206">
        <v>119523</v>
      </c>
      <c r="D2206">
        <v>119523</v>
      </c>
      <c r="E2206">
        <v>1</v>
      </c>
      <c r="F2206">
        <v>3398</v>
      </c>
      <c r="G2206" s="14" t="s">
        <v>151</v>
      </c>
      <c r="H2206" s="14" t="s">
        <v>550</v>
      </c>
      <c r="I2206" s="14" t="s">
        <v>340</v>
      </c>
    </row>
    <row r="2207" spans="1:9">
      <c r="A2207" s="14" t="s">
        <v>148</v>
      </c>
      <c r="B2207" s="14" t="s">
        <v>150</v>
      </c>
      <c r="C2207">
        <v>120082</v>
      </c>
      <c r="D2207">
        <v>120082</v>
      </c>
      <c r="E2207">
        <v>1</v>
      </c>
      <c r="F2207">
        <v>3322</v>
      </c>
      <c r="G2207" s="14" t="s">
        <v>158</v>
      </c>
      <c r="H2207" s="14" t="s">
        <v>530</v>
      </c>
      <c r="I2207" s="14" t="s">
        <v>533</v>
      </c>
    </row>
    <row r="2208" spans="1:9">
      <c r="A2208" s="14" t="s">
        <v>148</v>
      </c>
      <c r="B2208" s="14" t="s">
        <v>154</v>
      </c>
      <c r="C2208">
        <v>121268</v>
      </c>
      <c r="D2208">
        <v>121268</v>
      </c>
      <c r="E2208">
        <v>1</v>
      </c>
      <c r="F2208">
        <v>3514</v>
      </c>
      <c r="G2208" s="14" t="s">
        <v>151</v>
      </c>
      <c r="H2208" s="14" t="s">
        <v>537</v>
      </c>
      <c r="I2208" s="14" t="s">
        <v>370</v>
      </c>
    </row>
    <row r="2209" spans="1:9">
      <c r="A2209" s="14" t="s">
        <v>148</v>
      </c>
      <c r="B2209" s="14" t="s">
        <v>150</v>
      </c>
      <c r="C2209">
        <v>121456</v>
      </c>
      <c r="D2209">
        <v>121455</v>
      </c>
      <c r="E2209">
        <v>0</v>
      </c>
      <c r="F2209">
        <v>3380</v>
      </c>
      <c r="G2209" s="14" t="s">
        <v>168</v>
      </c>
      <c r="H2209" s="14" t="s">
        <v>549</v>
      </c>
      <c r="I2209" s="14" t="s">
        <v>310</v>
      </c>
    </row>
    <row r="2210" spans="1:9">
      <c r="A2210" s="14" t="s">
        <v>148</v>
      </c>
      <c r="B2210" s="14" t="s">
        <v>164</v>
      </c>
      <c r="C2210">
        <v>125415</v>
      </c>
      <c r="D2210">
        <v>125415</v>
      </c>
      <c r="E2210">
        <v>1</v>
      </c>
      <c r="F2210">
        <v>3169</v>
      </c>
      <c r="G2210" s="14" t="s">
        <v>158</v>
      </c>
      <c r="H2210" s="14" t="s">
        <v>546</v>
      </c>
      <c r="I2210" s="14" t="s">
        <v>427</v>
      </c>
    </row>
    <row r="2211" spans="1:9">
      <c r="A2211" s="14" t="s">
        <v>139</v>
      </c>
      <c r="B2211" s="14" t="s">
        <v>163</v>
      </c>
      <c r="C2211">
        <v>734</v>
      </c>
      <c r="D2211">
        <v>734</v>
      </c>
      <c r="E2211">
        <v>1</v>
      </c>
      <c r="F2211">
        <v>3088</v>
      </c>
      <c r="G2211" s="14" t="s">
        <v>151</v>
      </c>
      <c r="H2211" s="14" t="s">
        <v>548</v>
      </c>
      <c r="I2211" s="14" t="s">
        <v>261</v>
      </c>
    </row>
    <row r="2212" spans="1:9">
      <c r="A2212" s="14" t="s">
        <v>139</v>
      </c>
      <c r="B2212" s="14" t="s">
        <v>164</v>
      </c>
      <c r="C2212">
        <v>1269</v>
      </c>
      <c r="D2212">
        <v>1269</v>
      </c>
      <c r="E2212">
        <v>1</v>
      </c>
      <c r="F2212">
        <v>3452</v>
      </c>
      <c r="G2212" s="14" t="s">
        <v>151</v>
      </c>
      <c r="H2212" s="14" t="s">
        <v>527</v>
      </c>
      <c r="I2212" s="14" t="s">
        <v>506</v>
      </c>
    </row>
    <row r="2213" spans="1:9">
      <c r="A2213" s="14" t="s">
        <v>139</v>
      </c>
      <c r="B2213" s="14" t="s">
        <v>163</v>
      </c>
      <c r="C2213">
        <v>1591</v>
      </c>
      <c r="D2213">
        <v>1591</v>
      </c>
      <c r="E2213">
        <v>1</v>
      </c>
      <c r="F2213">
        <v>3377</v>
      </c>
      <c r="G2213" s="14" t="s">
        <v>151</v>
      </c>
      <c r="H2213" s="14" t="s">
        <v>551</v>
      </c>
      <c r="I2213" s="14" t="s">
        <v>276</v>
      </c>
    </row>
    <row r="2214" spans="1:9">
      <c r="A2214" s="14" t="s">
        <v>139</v>
      </c>
      <c r="B2214" s="14" t="s">
        <v>150</v>
      </c>
      <c r="C2214">
        <v>2505</v>
      </c>
      <c r="D2214">
        <v>2505</v>
      </c>
      <c r="E2214">
        <v>1</v>
      </c>
      <c r="F2214">
        <v>3121</v>
      </c>
      <c r="G2214" s="14" t="s">
        <v>158</v>
      </c>
      <c r="H2214" s="14" t="s">
        <v>537</v>
      </c>
      <c r="I2214" s="14" t="s">
        <v>528</v>
      </c>
    </row>
    <row r="2215" spans="1:9">
      <c r="A2215" s="14" t="s">
        <v>139</v>
      </c>
      <c r="B2215" s="14" t="s">
        <v>150</v>
      </c>
      <c r="C2215">
        <v>2711</v>
      </c>
      <c r="D2215">
        <v>2711</v>
      </c>
      <c r="E2215">
        <v>1</v>
      </c>
      <c r="F2215">
        <v>3332</v>
      </c>
      <c r="G2215" s="14" t="s">
        <v>151</v>
      </c>
      <c r="H2215" s="14" t="s">
        <v>535</v>
      </c>
      <c r="I2215" s="14" t="s">
        <v>520</v>
      </c>
    </row>
    <row r="2216" spans="1:9">
      <c r="A2216" s="14" t="s">
        <v>139</v>
      </c>
      <c r="B2216" s="14" t="s">
        <v>150</v>
      </c>
      <c r="C2216">
        <v>4759</v>
      </c>
      <c r="D2216">
        <v>4758</v>
      </c>
      <c r="E2216">
        <v>0</v>
      </c>
      <c r="F2216">
        <v>3269</v>
      </c>
      <c r="G2216" s="14" t="s">
        <v>168</v>
      </c>
      <c r="H2216" s="14" t="s">
        <v>550</v>
      </c>
      <c r="I2216" s="14" t="s">
        <v>275</v>
      </c>
    </row>
    <row r="2217" spans="1:9">
      <c r="A2217" s="14" t="s">
        <v>139</v>
      </c>
      <c r="B2217" s="14" t="s">
        <v>154</v>
      </c>
      <c r="C2217">
        <v>7703</v>
      </c>
      <c r="D2217">
        <v>7702</v>
      </c>
      <c r="E2217">
        <v>0</v>
      </c>
      <c r="F2217">
        <v>3443</v>
      </c>
      <c r="G2217" s="14" t="s">
        <v>168</v>
      </c>
      <c r="H2217" s="14" t="s">
        <v>549</v>
      </c>
      <c r="I2217" s="14" t="s">
        <v>310</v>
      </c>
    </row>
    <row r="2218" spans="1:9">
      <c r="A2218" s="14" t="s">
        <v>139</v>
      </c>
      <c r="B2218" s="14" t="s">
        <v>150</v>
      </c>
      <c r="C2218">
        <v>12579</v>
      </c>
      <c r="D2218">
        <v>12579</v>
      </c>
      <c r="E2218">
        <v>1</v>
      </c>
      <c r="F2218">
        <v>3398</v>
      </c>
      <c r="G2218" s="14" t="s">
        <v>151</v>
      </c>
      <c r="H2218" s="14" t="s">
        <v>535</v>
      </c>
      <c r="I2218" s="14" t="s">
        <v>520</v>
      </c>
    </row>
    <row r="2219" spans="1:9">
      <c r="A2219" s="14" t="s">
        <v>139</v>
      </c>
      <c r="B2219" s="14" t="s">
        <v>164</v>
      </c>
      <c r="C2219">
        <v>12610</v>
      </c>
      <c r="D2219">
        <v>12610</v>
      </c>
      <c r="E2219">
        <v>1</v>
      </c>
      <c r="F2219">
        <v>3407</v>
      </c>
      <c r="G2219" s="14" t="s">
        <v>151</v>
      </c>
      <c r="H2219" s="14" t="s">
        <v>540</v>
      </c>
      <c r="I2219" s="14" t="s">
        <v>528</v>
      </c>
    </row>
    <row r="2220" spans="1:9">
      <c r="A2220" s="14" t="s">
        <v>139</v>
      </c>
      <c r="B2220" s="14" t="s">
        <v>163</v>
      </c>
      <c r="C2220">
        <v>18367</v>
      </c>
      <c r="D2220">
        <v>18367</v>
      </c>
      <c r="E2220">
        <v>1</v>
      </c>
      <c r="F2220">
        <v>3318</v>
      </c>
      <c r="G2220" s="14" t="s">
        <v>158</v>
      </c>
      <c r="H2220" s="14" t="s">
        <v>551</v>
      </c>
      <c r="I2220" s="14" t="s">
        <v>273</v>
      </c>
    </row>
    <row r="2221" spans="1:9">
      <c r="A2221" s="14" t="s">
        <v>139</v>
      </c>
      <c r="B2221" s="14" t="s">
        <v>150</v>
      </c>
      <c r="C2221">
        <v>18376</v>
      </c>
      <c r="D2221">
        <v>18376</v>
      </c>
      <c r="E2221">
        <v>1</v>
      </c>
      <c r="F2221">
        <v>3319</v>
      </c>
      <c r="G2221" s="14" t="s">
        <v>158</v>
      </c>
      <c r="H2221" s="14" t="s">
        <v>550</v>
      </c>
      <c r="I2221" s="14" t="s">
        <v>276</v>
      </c>
    </row>
    <row r="2222" spans="1:9">
      <c r="A2222" s="14" t="s">
        <v>139</v>
      </c>
      <c r="B2222" s="14" t="s">
        <v>150</v>
      </c>
      <c r="C2222">
        <v>23399</v>
      </c>
      <c r="D2222">
        <v>23399</v>
      </c>
      <c r="E2222">
        <v>1</v>
      </c>
      <c r="F2222">
        <v>3285</v>
      </c>
      <c r="G2222" s="14" t="s">
        <v>151</v>
      </c>
      <c r="H2222" s="14" t="s">
        <v>544</v>
      </c>
      <c r="I2222" s="14" t="s">
        <v>541</v>
      </c>
    </row>
    <row r="2223" spans="1:9">
      <c r="A2223" s="14" t="s">
        <v>139</v>
      </c>
      <c r="B2223" s="14" t="s">
        <v>164</v>
      </c>
      <c r="C2223">
        <v>23545</v>
      </c>
      <c r="D2223">
        <v>23545</v>
      </c>
      <c r="E2223">
        <v>1</v>
      </c>
      <c r="F2223">
        <v>3457</v>
      </c>
      <c r="G2223" s="14" t="s">
        <v>158</v>
      </c>
      <c r="H2223" s="14" t="s">
        <v>549</v>
      </c>
      <c r="I2223" s="14" t="s">
        <v>312</v>
      </c>
    </row>
    <row r="2224" spans="1:9">
      <c r="A2224" s="14" t="s">
        <v>139</v>
      </c>
      <c r="B2224" s="14" t="s">
        <v>154</v>
      </c>
      <c r="C2224">
        <v>25619</v>
      </c>
      <c r="D2224">
        <v>25619</v>
      </c>
      <c r="E2224">
        <v>1</v>
      </c>
      <c r="F2224">
        <v>3379</v>
      </c>
      <c r="G2224" s="14" t="s">
        <v>158</v>
      </c>
      <c r="H2224" s="14" t="s">
        <v>454</v>
      </c>
      <c r="I2224" s="14" t="s">
        <v>455</v>
      </c>
    </row>
    <row r="2225" spans="1:9">
      <c r="A2225" s="14" t="s">
        <v>139</v>
      </c>
      <c r="B2225" s="14" t="s">
        <v>154</v>
      </c>
      <c r="C2225">
        <v>25690</v>
      </c>
      <c r="D2225">
        <v>25690</v>
      </c>
      <c r="E2225">
        <v>1</v>
      </c>
      <c r="F2225">
        <v>4073</v>
      </c>
      <c r="G2225" s="14" t="s">
        <v>151</v>
      </c>
      <c r="H2225" s="14" t="s">
        <v>535</v>
      </c>
      <c r="I2225" s="14" t="s">
        <v>536</v>
      </c>
    </row>
    <row r="2226" spans="1:9">
      <c r="A2226" s="14" t="s">
        <v>139</v>
      </c>
      <c r="B2226" s="14" t="s">
        <v>163</v>
      </c>
      <c r="C2226">
        <v>25693</v>
      </c>
      <c r="D2226">
        <v>25693</v>
      </c>
      <c r="E2226">
        <v>1</v>
      </c>
      <c r="F2226">
        <v>4132</v>
      </c>
      <c r="G2226" s="14" t="s">
        <v>158</v>
      </c>
      <c r="H2226" s="14" t="s">
        <v>382</v>
      </c>
      <c r="I2226" s="14" t="s">
        <v>384</v>
      </c>
    </row>
    <row r="2227" spans="1:9">
      <c r="A2227" s="14" t="s">
        <v>139</v>
      </c>
      <c r="B2227" s="14" t="s">
        <v>154</v>
      </c>
      <c r="C2227">
        <v>25807</v>
      </c>
      <c r="D2227">
        <v>25807</v>
      </c>
      <c r="E2227">
        <v>1</v>
      </c>
      <c r="F2227">
        <v>4476</v>
      </c>
      <c r="G2227" s="14" t="s">
        <v>151</v>
      </c>
      <c r="H2227" s="14" t="s">
        <v>442</v>
      </c>
      <c r="I2227" s="14" t="s">
        <v>443</v>
      </c>
    </row>
    <row r="2228" spans="1:9">
      <c r="A2228" s="14" t="s">
        <v>139</v>
      </c>
      <c r="B2228" s="14" t="s">
        <v>163</v>
      </c>
      <c r="C2228">
        <v>25857</v>
      </c>
      <c r="D2228">
        <v>25857</v>
      </c>
      <c r="E2228">
        <v>1</v>
      </c>
      <c r="F2228">
        <v>3617</v>
      </c>
      <c r="G2228" s="14" t="s">
        <v>151</v>
      </c>
      <c r="H2228" s="14" t="s">
        <v>390</v>
      </c>
      <c r="I2228" s="14" t="s">
        <v>391</v>
      </c>
    </row>
    <row r="2229" spans="1:9">
      <c r="A2229" s="14" t="s">
        <v>139</v>
      </c>
      <c r="B2229" s="14" t="s">
        <v>159</v>
      </c>
      <c r="C2229">
        <v>25858</v>
      </c>
      <c r="D2229">
        <v>25859</v>
      </c>
      <c r="E2229">
        <v>2</v>
      </c>
      <c r="F2229" t="s">
        <v>196</v>
      </c>
      <c r="G2229" s="14" t="s">
        <v>171</v>
      </c>
      <c r="H2229" s="14" t="s">
        <v>197</v>
      </c>
      <c r="I2229" s="14" t="s">
        <v>198</v>
      </c>
    </row>
    <row r="2230" spans="1:9">
      <c r="A2230" s="14" t="s">
        <v>139</v>
      </c>
      <c r="B2230" s="14" t="s">
        <v>163</v>
      </c>
      <c r="C2230">
        <v>25861</v>
      </c>
      <c r="D2230">
        <v>25861</v>
      </c>
      <c r="E2230">
        <v>1</v>
      </c>
      <c r="F2230">
        <v>3575</v>
      </c>
      <c r="G2230" s="14" t="s">
        <v>151</v>
      </c>
      <c r="H2230" s="14" t="s">
        <v>486</v>
      </c>
      <c r="I2230" s="14" t="s">
        <v>489</v>
      </c>
    </row>
    <row r="2231" spans="1:9">
      <c r="A2231" s="14" t="s">
        <v>139</v>
      </c>
      <c r="B2231" s="14" t="s">
        <v>154</v>
      </c>
      <c r="C2231">
        <v>26655</v>
      </c>
      <c r="D2231">
        <v>26655</v>
      </c>
      <c r="E2231">
        <v>1</v>
      </c>
      <c r="F2231">
        <v>3164</v>
      </c>
      <c r="G2231" s="14" t="s">
        <v>151</v>
      </c>
      <c r="H2231" s="14" t="s">
        <v>546</v>
      </c>
      <c r="I2231" s="14" t="s">
        <v>427</v>
      </c>
    </row>
    <row r="2232" spans="1:9">
      <c r="A2232" s="14" t="s">
        <v>139</v>
      </c>
      <c r="B2232" s="14" t="s">
        <v>154</v>
      </c>
      <c r="C2232">
        <v>26656</v>
      </c>
      <c r="D2232">
        <v>26656</v>
      </c>
      <c r="E2232">
        <v>1</v>
      </c>
      <c r="F2232">
        <v>3169</v>
      </c>
      <c r="G2232" s="14" t="s">
        <v>151</v>
      </c>
      <c r="H2232" s="14" t="s">
        <v>548</v>
      </c>
      <c r="I2232" s="14" t="s">
        <v>310</v>
      </c>
    </row>
    <row r="2233" spans="1:9">
      <c r="A2233" s="14" t="s">
        <v>139</v>
      </c>
      <c r="B2233" s="14" t="s">
        <v>164</v>
      </c>
      <c r="C2233">
        <v>26982</v>
      </c>
      <c r="D2233">
        <v>26982</v>
      </c>
      <c r="E2233">
        <v>1</v>
      </c>
      <c r="F2233">
        <v>3380</v>
      </c>
      <c r="G2233" s="14" t="s">
        <v>151</v>
      </c>
      <c r="H2233" s="14" t="s">
        <v>550</v>
      </c>
      <c r="I2233" s="14" t="s">
        <v>259</v>
      </c>
    </row>
    <row r="2234" spans="1:9">
      <c r="A2234" s="14" t="s">
        <v>139</v>
      </c>
      <c r="B2234" s="14" t="s">
        <v>154</v>
      </c>
      <c r="C2234">
        <v>28332</v>
      </c>
      <c r="D2234">
        <v>28332</v>
      </c>
      <c r="E2234">
        <v>1</v>
      </c>
      <c r="F2234">
        <v>3409</v>
      </c>
      <c r="G2234" s="14" t="s">
        <v>151</v>
      </c>
      <c r="H2234" s="14" t="s">
        <v>500</v>
      </c>
      <c r="I2234" s="14" t="s">
        <v>502</v>
      </c>
    </row>
    <row r="2235" spans="1:9">
      <c r="A2235" s="14" t="s">
        <v>139</v>
      </c>
      <c r="B2235" s="14" t="s">
        <v>154</v>
      </c>
      <c r="C2235">
        <v>28492</v>
      </c>
      <c r="D2235">
        <v>28492</v>
      </c>
      <c r="E2235">
        <v>1</v>
      </c>
      <c r="F2235">
        <v>3326</v>
      </c>
      <c r="G2235" s="14" t="s">
        <v>158</v>
      </c>
      <c r="H2235" s="14" t="s">
        <v>549</v>
      </c>
      <c r="I2235" s="14" t="s">
        <v>261</v>
      </c>
    </row>
    <row r="2236" spans="1:9">
      <c r="A2236" s="14" t="s">
        <v>139</v>
      </c>
      <c r="B2236" s="14" t="s">
        <v>150</v>
      </c>
      <c r="C2236">
        <v>28875</v>
      </c>
      <c r="D2236">
        <v>28875</v>
      </c>
      <c r="E2236">
        <v>1</v>
      </c>
      <c r="F2236">
        <v>3612</v>
      </c>
      <c r="G2236" s="14" t="s">
        <v>158</v>
      </c>
      <c r="H2236" s="14" t="s">
        <v>551</v>
      </c>
      <c r="I2236" s="14" t="s">
        <v>275</v>
      </c>
    </row>
    <row r="2237" spans="1:9">
      <c r="A2237" s="14" t="s">
        <v>139</v>
      </c>
      <c r="B2237" s="14" t="s">
        <v>154</v>
      </c>
      <c r="C2237">
        <v>29645</v>
      </c>
      <c r="D2237">
        <v>29645</v>
      </c>
      <c r="E2237">
        <v>1</v>
      </c>
      <c r="F2237">
        <v>3316</v>
      </c>
      <c r="G2237" s="14" t="s">
        <v>151</v>
      </c>
      <c r="H2237" s="14" t="s">
        <v>540</v>
      </c>
      <c r="I2237" s="14" t="s">
        <v>407</v>
      </c>
    </row>
    <row r="2238" spans="1:9">
      <c r="A2238" s="14" t="s">
        <v>139</v>
      </c>
      <c r="B2238" s="14" t="s">
        <v>164</v>
      </c>
      <c r="C2238">
        <v>30750</v>
      </c>
      <c r="D2238">
        <v>30750</v>
      </c>
      <c r="E2238">
        <v>1</v>
      </c>
      <c r="F2238">
        <v>3261</v>
      </c>
      <c r="G2238" s="14" t="s">
        <v>151</v>
      </c>
      <c r="H2238" s="14" t="s">
        <v>537</v>
      </c>
      <c r="I2238" s="14" t="s">
        <v>398</v>
      </c>
    </row>
    <row r="2239" spans="1:9">
      <c r="A2239" s="14" t="s">
        <v>139</v>
      </c>
      <c r="B2239" s="14" t="s">
        <v>163</v>
      </c>
      <c r="C2239">
        <v>33394</v>
      </c>
      <c r="D2239">
        <v>33394</v>
      </c>
      <c r="E2239">
        <v>1</v>
      </c>
      <c r="F2239">
        <v>3209</v>
      </c>
      <c r="G2239" s="14" t="s">
        <v>151</v>
      </c>
      <c r="H2239" s="14" t="s">
        <v>523</v>
      </c>
      <c r="I2239" s="14" t="s">
        <v>524</v>
      </c>
    </row>
    <row r="2240" spans="1:9">
      <c r="A2240" s="14" t="s">
        <v>139</v>
      </c>
      <c r="B2240" s="14" t="s">
        <v>150</v>
      </c>
      <c r="C2240">
        <v>33517</v>
      </c>
      <c r="D2240">
        <v>33517</v>
      </c>
      <c r="E2240">
        <v>1</v>
      </c>
      <c r="F2240">
        <v>3270</v>
      </c>
      <c r="G2240" s="14" t="s">
        <v>158</v>
      </c>
      <c r="H2240" s="14" t="s">
        <v>551</v>
      </c>
      <c r="I2240" s="14" t="s">
        <v>327</v>
      </c>
    </row>
    <row r="2241" spans="1:9">
      <c r="A2241" s="14" t="s">
        <v>139</v>
      </c>
      <c r="B2241" s="14" t="s">
        <v>163</v>
      </c>
      <c r="C2241">
        <v>34037</v>
      </c>
      <c r="D2241">
        <v>34037</v>
      </c>
      <c r="E2241">
        <v>1</v>
      </c>
      <c r="F2241">
        <v>3269</v>
      </c>
      <c r="G2241" s="14" t="s">
        <v>151</v>
      </c>
      <c r="H2241" s="14" t="s">
        <v>550</v>
      </c>
      <c r="I2241" s="14" t="s">
        <v>276</v>
      </c>
    </row>
    <row r="2242" spans="1:9">
      <c r="A2242" s="14" t="s">
        <v>139</v>
      </c>
      <c r="B2242" s="14" t="s">
        <v>154</v>
      </c>
      <c r="C2242">
        <v>35890</v>
      </c>
      <c r="D2242">
        <v>35890</v>
      </c>
      <c r="E2242">
        <v>1</v>
      </c>
      <c r="F2242">
        <v>3125</v>
      </c>
      <c r="G2242" s="14" t="s">
        <v>151</v>
      </c>
      <c r="H2242" s="14" t="s">
        <v>515</v>
      </c>
      <c r="I2242" s="14" t="s">
        <v>516</v>
      </c>
    </row>
    <row r="2243" spans="1:9">
      <c r="A2243" s="14" t="s">
        <v>139</v>
      </c>
      <c r="B2243" s="14" t="s">
        <v>150</v>
      </c>
      <c r="C2243">
        <v>36564</v>
      </c>
      <c r="D2243">
        <v>36564</v>
      </c>
      <c r="E2243">
        <v>1</v>
      </c>
      <c r="F2243">
        <v>3063</v>
      </c>
      <c r="G2243" s="14" t="s">
        <v>151</v>
      </c>
      <c r="H2243" s="14" t="s">
        <v>539</v>
      </c>
      <c r="I2243" s="14" t="s">
        <v>407</v>
      </c>
    </row>
    <row r="2244" spans="1:9">
      <c r="A2244" s="14" t="s">
        <v>139</v>
      </c>
      <c r="B2244" s="14" t="s">
        <v>154</v>
      </c>
      <c r="C2244">
        <v>36950</v>
      </c>
      <c r="D2244">
        <v>36950</v>
      </c>
      <c r="E2244">
        <v>1</v>
      </c>
      <c r="F2244">
        <v>3258</v>
      </c>
      <c r="G2244" s="14" t="s">
        <v>151</v>
      </c>
      <c r="H2244" s="14" t="s">
        <v>540</v>
      </c>
      <c r="I2244" s="14" t="s">
        <v>407</v>
      </c>
    </row>
    <row r="2245" spans="1:9">
      <c r="A2245" s="14" t="s">
        <v>139</v>
      </c>
      <c r="B2245" s="14" t="s">
        <v>154</v>
      </c>
      <c r="C2245">
        <v>37567</v>
      </c>
      <c r="D2245">
        <v>37567</v>
      </c>
      <c r="E2245">
        <v>1</v>
      </c>
      <c r="F2245">
        <v>3395</v>
      </c>
      <c r="G2245" s="14" t="s">
        <v>158</v>
      </c>
      <c r="H2245" s="14" t="s">
        <v>551</v>
      </c>
      <c r="I2245" s="14" t="s">
        <v>273</v>
      </c>
    </row>
    <row r="2246" spans="1:9">
      <c r="A2246" s="14" t="s">
        <v>139</v>
      </c>
      <c r="B2246" s="14" t="s">
        <v>150</v>
      </c>
      <c r="C2246">
        <v>37863</v>
      </c>
      <c r="D2246">
        <v>37863</v>
      </c>
      <c r="E2246">
        <v>1</v>
      </c>
      <c r="F2246">
        <v>3263</v>
      </c>
      <c r="G2246" s="14" t="s">
        <v>158</v>
      </c>
      <c r="H2246" s="14" t="s">
        <v>550</v>
      </c>
      <c r="I2246" s="14" t="s">
        <v>276</v>
      </c>
    </row>
    <row r="2247" spans="1:9">
      <c r="A2247" s="14" t="s">
        <v>139</v>
      </c>
      <c r="B2247" s="14" t="s">
        <v>163</v>
      </c>
      <c r="C2247">
        <v>42000</v>
      </c>
      <c r="D2247">
        <v>42000</v>
      </c>
      <c r="E2247">
        <v>1</v>
      </c>
      <c r="F2247">
        <v>3322</v>
      </c>
      <c r="G2247" s="14" t="s">
        <v>158</v>
      </c>
      <c r="H2247" s="14" t="s">
        <v>539</v>
      </c>
      <c r="I2247" s="14" t="s">
        <v>528</v>
      </c>
    </row>
    <row r="2248" spans="1:9">
      <c r="A2248" s="14" t="s">
        <v>139</v>
      </c>
      <c r="B2248" s="14" t="s">
        <v>154</v>
      </c>
      <c r="C2248">
        <v>42542</v>
      </c>
      <c r="D2248">
        <v>42542</v>
      </c>
      <c r="E2248">
        <v>1</v>
      </c>
      <c r="F2248">
        <v>3361</v>
      </c>
      <c r="G2248" s="14" t="s">
        <v>151</v>
      </c>
      <c r="H2248" s="14" t="s">
        <v>551</v>
      </c>
      <c r="I2248" s="14" t="s">
        <v>273</v>
      </c>
    </row>
    <row r="2249" spans="1:9">
      <c r="A2249" s="14" t="s">
        <v>139</v>
      </c>
      <c r="B2249" s="14" t="s">
        <v>154</v>
      </c>
      <c r="C2249">
        <v>42624</v>
      </c>
      <c r="D2249">
        <v>42624</v>
      </c>
      <c r="E2249">
        <v>1</v>
      </c>
      <c r="F2249">
        <v>3254</v>
      </c>
      <c r="G2249" s="14" t="s">
        <v>151</v>
      </c>
      <c r="H2249" s="14" t="s">
        <v>512</v>
      </c>
      <c r="I2249" s="14" t="s">
        <v>373</v>
      </c>
    </row>
    <row r="2250" spans="1:9">
      <c r="A2250" s="14" t="s">
        <v>139</v>
      </c>
      <c r="B2250" s="14" t="s">
        <v>154</v>
      </c>
      <c r="C2250">
        <v>42667</v>
      </c>
      <c r="D2250">
        <v>42667</v>
      </c>
      <c r="E2250">
        <v>1</v>
      </c>
      <c r="F2250">
        <v>3311</v>
      </c>
      <c r="G2250" s="14" t="s">
        <v>151</v>
      </c>
      <c r="H2250" s="14" t="s">
        <v>491</v>
      </c>
      <c r="I2250" s="14" t="s">
        <v>494</v>
      </c>
    </row>
    <row r="2251" spans="1:9">
      <c r="A2251" s="14" t="s">
        <v>139</v>
      </c>
      <c r="B2251" s="14" t="s">
        <v>154</v>
      </c>
      <c r="C2251">
        <v>43699</v>
      </c>
      <c r="D2251">
        <v>43699</v>
      </c>
      <c r="E2251">
        <v>1</v>
      </c>
      <c r="F2251">
        <v>3493</v>
      </c>
      <c r="G2251" s="14" t="s">
        <v>151</v>
      </c>
      <c r="H2251" s="14" t="s">
        <v>534</v>
      </c>
      <c r="I2251" s="14" t="s">
        <v>533</v>
      </c>
    </row>
    <row r="2252" spans="1:9">
      <c r="A2252" s="14" t="s">
        <v>139</v>
      </c>
      <c r="B2252" s="14" t="s">
        <v>154</v>
      </c>
      <c r="C2252">
        <v>44238</v>
      </c>
      <c r="D2252">
        <v>44238</v>
      </c>
      <c r="E2252">
        <v>1</v>
      </c>
      <c r="F2252">
        <v>3225</v>
      </c>
      <c r="G2252" s="14" t="s">
        <v>151</v>
      </c>
      <c r="H2252" s="14" t="s">
        <v>551</v>
      </c>
      <c r="I2252" s="14" t="s">
        <v>327</v>
      </c>
    </row>
    <row r="2253" spans="1:9">
      <c r="A2253" s="14" t="s">
        <v>139</v>
      </c>
      <c r="B2253" s="14" t="s">
        <v>163</v>
      </c>
      <c r="C2253">
        <v>44295</v>
      </c>
      <c r="D2253">
        <v>44295</v>
      </c>
      <c r="E2253">
        <v>1</v>
      </c>
      <c r="F2253">
        <v>3276</v>
      </c>
      <c r="G2253" s="14" t="s">
        <v>151</v>
      </c>
      <c r="H2253" s="14" t="s">
        <v>549</v>
      </c>
      <c r="I2253" s="14" t="s">
        <v>340</v>
      </c>
    </row>
    <row r="2254" spans="1:9">
      <c r="A2254" s="14" t="s">
        <v>139</v>
      </c>
      <c r="B2254" s="14" t="s">
        <v>154</v>
      </c>
      <c r="C2254">
        <v>44578</v>
      </c>
      <c r="D2254">
        <v>44578</v>
      </c>
      <c r="E2254">
        <v>1</v>
      </c>
      <c r="F2254">
        <v>3419</v>
      </c>
      <c r="G2254" s="14" t="s">
        <v>158</v>
      </c>
      <c r="H2254" s="14" t="s">
        <v>548</v>
      </c>
      <c r="I2254" s="14" t="s">
        <v>312</v>
      </c>
    </row>
    <row r="2255" spans="1:9">
      <c r="A2255" s="14" t="s">
        <v>139</v>
      </c>
      <c r="B2255" s="14" t="s">
        <v>164</v>
      </c>
      <c r="C2255">
        <v>44936</v>
      </c>
      <c r="D2255">
        <v>44936</v>
      </c>
      <c r="E2255">
        <v>1</v>
      </c>
      <c r="F2255">
        <v>3500</v>
      </c>
      <c r="G2255" s="14" t="s">
        <v>158</v>
      </c>
      <c r="H2255" s="14" t="s">
        <v>546</v>
      </c>
      <c r="I2255" s="14" t="s">
        <v>545</v>
      </c>
    </row>
    <row r="2256" spans="1:9">
      <c r="A2256" s="14" t="s">
        <v>139</v>
      </c>
      <c r="B2256" s="14" t="s">
        <v>163</v>
      </c>
      <c r="C2256">
        <v>44992</v>
      </c>
      <c r="D2256">
        <v>44992</v>
      </c>
      <c r="E2256">
        <v>1</v>
      </c>
      <c r="F2256">
        <v>3306</v>
      </c>
      <c r="G2256" s="14" t="s">
        <v>151</v>
      </c>
      <c r="H2256" s="14" t="s">
        <v>546</v>
      </c>
      <c r="I2256" s="14" t="s">
        <v>387</v>
      </c>
    </row>
    <row r="2257" spans="1:9">
      <c r="A2257" s="14" t="s">
        <v>139</v>
      </c>
      <c r="B2257" s="14" t="s">
        <v>154</v>
      </c>
      <c r="C2257">
        <v>46231</v>
      </c>
      <c r="D2257">
        <v>46231</v>
      </c>
      <c r="E2257">
        <v>1</v>
      </c>
      <c r="F2257">
        <v>3379</v>
      </c>
      <c r="G2257" s="14" t="s">
        <v>151</v>
      </c>
      <c r="H2257" s="14" t="s">
        <v>549</v>
      </c>
      <c r="I2257" s="14" t="s">
        <v>306</v>
      </c>
    </row>
    <row r="2258" spans="1:9">
      <c r="A2258" s="14" t="s">
        <v>139</v>
      </c>
      <c r="B2258" s="14" t="s">
        <v>164</v>
      </c>
      <c r="C2258">
        <v>47243</v>
      </c>
      <c r="D2258">
        <v>47243</v>
      </c>
      <c r="E2258">
        <v>1</v>
      </c>
      <c r="F2258">
        <v>3513</v>
      </c>
      <c r="G2258" s="14" t="s">
        <v>151</v>
      </c>
      <c r="H2258" s="14" t="s">
        <v>544</v>
      </c>
      <c r="I2258" s="14" t="s">
        <v>543</v>
      </c>
    </row>
    <row r="2259" spans="1:9">
      <c r="A2259" s="14" t="s">
        <v>139</v>
      </c>
      <c r="B2259" s="14" t="s">
        <v>163</v>
      </c>
      <c r="C2259">
        <v>47778</v>
      </c>
      <c r="D2259">
        <v>47778</v>
      </c>
      <c r="E2259">
        <v>1</v>
      </c>
      <c r="F2259">
        <v>3266</v>
      </c>
      <c r="G2259" s="14" t="s">
        <v>151</v>
      </c>
      <c r="H2259" s="14" t="s">
        <v>548</v>
      </c>
      <c r="I2259" s="14" t="s">
        <v>312</v>
      </c>
    </row>
    <row r="2260" spans="1:9">
      <c r="A2260" s="14" t="s">
        <v>139</v>
      </c>
      <c r="B2260" s="14" t="s">
        <v>154</v>
      </c>
      <c r="C2260">
        <v>50245</v>
      </c>
      <c r="D2260">
        <v>50244</v>
      </c>
      <c r="E2260">
        <v>0</v>
      </c>
      <c r="F2260">
        <v>3368</v>
      </c>
      <c r="G2260" s="14" t="s">
        <v>168</v>
      </c>
      <c r="H2260" s="14" t="s">
        <v>539</v>
      </c>
      <c r="I2260" s="14" t="s">
        <v>401</v>
      </c>
    </row>
    <row r="2261" spans="1:9">
      <c r="A2261" s="14" t="s">
        <v>139</v>
      </c>
      <c r="B2261" s="14" t="s">
        <v>164</v>
      </c>
      <c r="C2261">
        <v>50845</v>
      </c>
      <c r="D2261">
        <v>50844</v>
      </c>
      <c r="E2261">
        <v>0</v>
      </c>
      <c r="F2261">
        <v>3136</v>
      </c>
      <c r="G2261" s="14" t="s">
        <v>133</v>
      </c>
      <c r="H2261" s="14" t="s">
        <v>540</v>
      </c>
      <c r="I2261" s="14" t="s">
        <v>543</v>
      </c>
    </row>
    <row r="2262" spans="1:9">
      <c r="A2262" s="14" t="s">
        <v>139</v>
      </c>
      <c r="B2262" s="14" t="s">
        <v>150</v>
      </c>
      <c r="C2262">
        <v>51050</v>
      </c>
      <c r="D2262">
        <v>51050</v>
      </c>
      <c r="E2262">
        <v>1</v>
      </c>
      <c r="F2262">
        <v>3339</v>
      </c>
      <c r="G2262" s="14" t="s">
        <v>151</v>
      </c>
      <c r="H2262" s="14" t="s">
        <v>537</v>
      </c>
      <c r="I2262" s="14" t="s">
        <v>398</v>
      </c>
    </row>
    <row r="2263" spans="1:9">
      <c r="A2263" s="14" t="s">
        <v>139</v>
      </c>
      <c r="B2263" s="14" t="s">
        <v>150</v>
      </c>
      <c r="C2263">
        <v>51060</v>
      </c>
      <c r="D2263">
        <v>51060</v>
      </c>
      <c r="E2263">
        <v>1</v>
      </c>
      <c r="F2263">
        <v>3346</v>
      </c>
      <c r="G2263" s="14" t="s">
        <v>151</v>
      </c>
      <c r="H2263" s="14" t="s">
        <v>535</v>
      </c>
      <c r="I2263" s="14" t="s">
        <v>520</v>
      </c>
    </row>
    <row r="2264" spans="1:9">
      <c r="A2264" s="14" t="s">
        <v>139</v>
      </c>
      <c r="B2264" s="14" t="s">
        <v>154</v>
      </c>
      <c r="C2264">
        <v>51063</v>
      </c>
      <c r="D2264">
        <v>51063</v>
      </c>
      <c r="E2264">
        <v>1</v>
      </c>
      <c r="F2264">
        <v>3339</v>
      </c>
      <c r="G2264" s="14" t="s">
        <v>151</v>
      </c>
      <c r="H2264" s="14" t="s">
        <v>537</v>
      </c>
      <c r="I2264" s="14" t="s">
        <v>538</v>
      </c>
    </row>
    <row r="2265" spans="1:9">
      <c r="A2265" s="14" t="s">
        <v>139</v>
      </c>
      <c r="B2265" s="14" t="s">
        <v>164</v>
      </c>
      <c r="C2265">
        <v>51485</v>
      </c>
      <c r="D2265">
        <v>51485</v>
      </c>
      <c r="E2265">
        <v>1</v>
      </c>
      <c r="F2265">
        <v>3188</v>
      </c>
      <c r="G2265" s="14" t="s">
        <v>151</v>
      </c>
      <c r="H2265" s="14" t="s">
        <v>537</v>
      </c>
      <c r="I2265" s="14" t="s">
        <v>528</v>
      </c>
    </row>
    <row r="2266" spans="1:9">
      <c r="A2266" s="14" t="s">
        <v>139</v>
      </c>
      <c r="B2266" s="14" t="s">
        <v>154</v>
      </c>
      <c r="C2266">
        <v>51833</v>
      </c>
      <c r="D2266">
        <v>51833</v>
      </c>
      <c r="E2266">
        <v>1</v>
      </c>
      <c r="F2266">
        <v>3275</v>
      </c>
      <c r="G2266" s="14" t="s">
        <v>158</v>
      </c>
      <c r="H2266" s="14" t="s">
        <v>550</v>
      </c>
      <c r="I2266" s="14" t="s">
        <v>276</v>
      </c>
    </row>
    <row r="2267" spans="1:9">
      <c r="A2267" s="14" t="s">
        <v>139</v>
      </c>
      <c r="B2267" s="14" t="s">
        <v>164</v>
      </c>
      <c r="C2267">
        <v>54134</v>
      </c>
      <c r="D2267">
        <v>54134</v>
      </c>
      <c r="E2267">
        <v>1</v>
      </c>
      <c r="F2267">
        <v>3368</v>
      </c>
      <c r="G2267" s="14" t="s">
        <v>158</v>
      </c>
      <c r="H2267" s="14" t="s">
        <v>549</v>
      </c>
      <c r="I2267" s="14" t="s">
        <v>267</v>
      </c>
    </row>
    <row r="2268" spans="1:9">
      <c r="A2268" s="14" t="s">
        <v>139</v>
      </c>
      <c r="B2268" s="14" t="s">
        <v>154</v>
      </c>
      <c r="C2268">
        <v>54492</v>
      </c>
      <c r="D2268">
        <v>54491</v>
      </c>
      <c r="E2268">
        <v>0</v>
      </c>
      <c r="F2268">
        <v>3225</v>
      </c>
      <c r="G2268" s="14" t="s">
        <v>168</v>
      </c>
      <c r="H2268" s="14" t="s">
        <v>549</v>
      </c>
      <c r="I2268" s="14" t="s">
        <v>340</v>
      </c>
    </row>
    <row r="2269" spans="1:9">
      <c r="A2269" s="14" t="s">
        <v>139</v>
      </c>
      <c r="B2269" s="14" t="s">
        <v>164</v>
      </c>
      <c r="C2269">
        <v>54954</v>
      </c>
      <c r="D2269">
        <v>54954</v>
      </c>
      <c r="E2269">
        <v>1</v>
      </c>
      <c r="F2269">
        <v>3268</v>
      </c>
      <c r="G2269" s="14" t="s">
        <v>158</v>
      </c>
      <c r="H2269" s="14" t="s">
        <v>544</v>
      </c>
      <c r="I2269" s="14" t="s">
        <v>360</v>
      </c>
    </row>
    <row r="2270" spans="1:9">
      <c r="A2270" s="14" t="s">
        <v>139</v>
      </c>
      <c r="B2270" s="14" t="s">
        <v>163</v>
      </c>
      <c r="C2270">
        <v>56712</v>
      </c>
      <c r="D2270">
        <v>56712</v>
      </c>
      <c r="E2270">
        <v>1</v>
      </c>
      <c r="F2270">
        <v>3408</v>
      </c>
      <c r="G2270" s="14" t="s">
        <v>151</v>
      </c>
      <c r="H2270" s="14" t="s">
        <v>548</v>
      </c>
      <c r="I2270" s="14" t="s">
        <v>427</v>
      </c>
    </row>
    <row r="2271" spans="1:9">
      <c r="A2271" s="14" t="s">
        <v>139</v>
      </c>
      <c r="B2271" s="14" t="s">
        <v>163</v>
      </c>
      <c r="C2271">
        <v>59245</v>
      </c>
      <c r="D2271">
        <v>59245</v>
      </c>
      <c r="E2271">
        <v>1</v>
      </c>
      <c r="F2271">
        <v>3430</v>
      </c>
      <c r="G2271" s="14" t="s">
        <v>158</v>
      </c>
      <c r="H2271" s="14" t="s">
        <v>544</v>
      </c>
      <c r="I2271" s="14" t="s">
        <v>542</v>
      </c>
    </row>
    <row r="2272" spans="1:9">
      <c r="A2272" s="14" t="s">
        <v>139</v>
      </c>
      <c r="B2272" s="14" t="s">
        <v>150</v>
      </c>
      <c r="C2272">
        <v>59381</v>
      </c>
      <c r="D2272">
        <v>59381</v>
      </c>
      <c r="E2272">
        <v>1</v>
      </c>
      <c r="F2272">
        <v>3534</v>
      </c>
      <c r="G2272" s="14" t="s">
        <v>151</v>
      </c>
      <c r="H2272" s="14" t="s">
        <v>549</v>
      </c>
      <c r="I2272" s="14" t="s">
        <v>310</v>
      </c>
    </row>
    <row r="2273" spans="1:9">
      <c r="A2273" s="14" t="s">
        <v>139</v>
      </c>
      <c r="B2273" s="14" t="s">
        <v>154</v>
      </c>
      <c r="C2273">
        <v>59742</v>
      </c>
      <c r="D2273">
        <v>59742</v>
      </c>
      <c r="E2273">
        <v>1</v>
      </c>
      <c r="F2273">
        <v>3421</v>
      </c>
      <c r="G2273" s="14" t="s">
        <v>158</v>
      </c>
      <c r="H2273" s="14" t="s">
        <v>549</v>
      </c>
      <c r="I2273" s="14" t="s">
        <v>306</v>
      </c>
    </row>
    <row r="2274" spans="1:9">
      <c r="A2274" s="14" t="s">
        <v>139</v>
      </c>
      <c r="B2274" s="14" t="s">
        <v>150</v>
      </c>
      <c r="C2274">
        <v>60737</v>
      </c>
      <c r="D2274">
        <v>60737</v>
      </c>
      <c r="E2274">
        <v>1</v>
      </c>
      <c r="F2274">
        <v>3638</v>
      </c>
      <c r="G2274" s="14" t="s">
        <v>151</v>
      </c>
      <c r="H2274" s="14" t="s">
        <v>544</v>
      </c>
      <c r="I2274" s="14" t="s">
        <v>412</v>
      </c>
    </row>
    <row r="2275" spans="1:9">
      <c r="A2275" s="14" t="s">
        <v>139</v>
      </c>
      <c r="B2275" s="14" t="s">
        <v>164</v>
      </c>
      <c r="C2275">
        <v>63309</v>
      </c>
      <c r="D2275">
        <v>63309</v>
      </c>
      <c r="E2275">
        <v>1</v>
      </c>
      <c r="F2275">
        <v>3409</v>
      </c>
      <c r="G2275" s="14" t="s">
        <v>151</v>
      </c>
      <c r="H2275" s="14" t="s">
        <v>548</v>
      </c>
      <c r="I2275" s="14" t="s">
        <v>387</v>
      </c>
    </row>
    <row r="2276" spans="1:9">
      <c r="A2276" s="14" t="s">
        <v>139</v>
      </c>
      <c r="B2276" s="14" t="s">
        <v>154</v>
      </c>
      <c r="C2276">
        <v>64058</v>
      </c>
      <c r="D2276">
        <v>64058</v>
      </c>
      <c r="E2276">
        <v>1</v>
      </c>
      <c r="F2276">
        <v>3288</v>
      </c>
      <c r="G2276" s="14" t="s">
        <v>158</v>
      </c>
      <c r="H2276" s="14" t="s">
        <v>540</v>
      </c>
      <c r="I2276" s="14" t="s">
        <v>542</v>
      </c>
    </row>
    <row r="2277" spans="1:9">
      <c r="A2277" s="14" t="s">
        <v>139</v>
      </c>
      <c r="B2277" s="14" t="s">
        <v>154</v>
      </c>
      <c r="C2277">
        <v>64077</v>
      </c>
      <c r="D2277">
        <v>64077</v>
      </c>
      <c r="E2277">
        <v>1</v>
      </c>
      <c r="F2277">
        <v>3239</v>
      </c>
      <c r="G2277" s="14" t="s">
        <v>151</v>
      </c>
      <c r="H2277" s="14" t="s">
        <v>550</v>
      </c>
      <c r="I2277" s="14" t="s">
        <v>275</v>
      </c>
    </row>
    <row r="2278" spans="1:9">
      <c r="A2278" s="14" t="s">
        <v>139</v>
      </c>
      <c r="B2278" s="14" t="s">
        <v>164</v>
      </c>
      <c r="C2278">
        <v>64216</v>
      </c>
      <c r="D2278">
        <v>64216</v>
      </c>
      <c r="E2278">
        <v>1</v>
      </c>
      <c r="F2278">
        <v>3356</v>
      </c>
      <c r="G2278" s="14" t="s">
        <v>151</v>
      </c>
      <c r="H2278" s="14" t="s">
        <v>550</v>
      </c>
      <c r="I2278" s="14" t="s">
        <v>259</v>
      </c>
    </row>
    <row r="2279" spans="1:9">
      <c r="A2279" s="14" t="s">
        <v>139</v>
      </c>
      <c r="B2279" s="14" t="s">
        <v>163</v>
      </c>
      <c r="C2279">
        <v>64318</v>
      </c>
      <c r="D2279">
        <v>64318</v>
      </c>
      <c r="E2279">
        <v>1</v>
      </c>
      <c r="F2279">
        <v>3395</v>
      </c>
      <c r="G2279" s="14" t="s">
        <v>151</v>
      </c>
      <c r="H2279" s="14" t="s">
        <v>550</v>
      </c>
      <c r="I2279" s="14" t="s">
        <v>259</v>
      </c>
    </row>
    <row r="2280" spans="1:9">
      <c r="A2280" s="14" t="s">
        <v>139</v>
      </c>
      <c r="B2280" s="14" t="s">
        <v>150</v>
      </c>
      <c r="C2280">
        <v>64437</v>
      </c>
      <c r="D2280">
        <v>64437</v>
      </c>
      <c r="E2280">
        <v>1</v>
      </c>
      <c r="F2280">
        <v>3376</v>
      </c>
      <c r="G2280" s="14" t="s">
        <v>158</v>
      </c>
      <c r="H2280" s="14" t="s">
        <v>551</v>
      </c>
      <c r="I2280" s="14" t="s">
        <v>276</v>
      </c>
    </row>
    <row r="2281" spans="1:9">
      <c r="A2281" s="14" t="s">
        <v>139</v>
      </c>
      <c r="B2281" s="14" t="s">
        <v>163</v>
      </c>
      <c r="C2281">
        <v>64603</v>
      </c>
      <c r="D2281">
        <v>64603</v>
      </c>
      <c r="E2281">
        <v>1</v>
      </c>
      <c r="F2281">
        <v>3483</v>
      </c>
      <c r="G2281" s="14" t="s">
        <v>151</v>
      </c>
      <c r="H2281" s="14" t="s">
        <v>535</v>
      </c>
      <c r="I2281" s="14" t="s">
        <v>257</v>
      </c>
    </row>
    <row r="2282" spans="1:9">
      <c r="A2282" s="14" t="s">
        <v>139</v>
      </c>
      <c r="B2282" s="14" t="s">
        <v>150</v>
      </c>
      <c r="C2282">
        <v>64757</v>
      </c>
      <c r="D2282">
        <v>64757</v>
      </c>
      <c r="E2282">
        <v>1</v>
      </c>
      <c r="F2282">
        <v>3485</v>
      </c>
      <c r="G2282" s="14" t="s">
        <v>151</v>
      </c>
      <c r="H2282" s="14" t="s">
        <v>529</v>
      </c>
      <c r="I2282" s="14" t="s">
        <v>318</v>
      </c>
    </row>
    <row r="2283" spans="1:9">
      <c r="A2283" s="14" t="s">
        <v>139</v>
      </c>
      <c r="B2283" s="14" t="s">
        <v>154</v>
      </c>
      <c r="C2283">
        <v>64903</v>
      </c>
      <c r="D2283">
        <v>64903</v>
      </c>
      <c r="E2283">
        <v>1</v>
      </c>
      <c r="F2283">
        <v>3477</v>
      </c>
      <c r="G2283" s="14" t="s">
        <v>151</v>
      </c>
      <c r="H2283" s="14" t="s">
        <v>550</v>
      </c>
      <c r="I2283" s="14" t="s">
        <v>261</v>
      </c>
    </row>
    <row r="2284" spans="1:9">
      <c r="A2284" s="14" t="s">
        <v>139</v>
      </c>
      <c r="B2284" s="14" t="s">
        <v>150</v>
      </c>
      <c r="C2284">
        <v>65683</v>
      </c>
      <c r="D2284">
        <v>65683</v>
      </c>
      <c r="E2284">
        <v>1</v>
      </c>
      <c r="F2284">
        <v>3261</v>
      </c>
      <c r="G2284" s="14" t="s">
        <v>158</v>
      </c>
      <c r="H2284" s="14" t="s">
        <v>544</v>
      </c>
      <c r="I2284" s="14" t="s">
        <v>360</v>
      </c>
    </row>
    <row r="2285" spans="1:9">
      <c r="A2285" s="14" t="s">
        <v>139</v>
      </c>
      <c r="B2285" s="14" t="s">
        <v>154</v>
      </c>
      <c r="C2285">
        <v>66083</v>
      </c>
      <c r="D2285">
        <v>66083</v>
      </c>
      <c r="E2285">
        <v>1</v>
      </c>
      <c r="F2285">
        <v>3203</v>
      </c>
      <c r="G2285" s="14" t="s">
        <v>151</v>
      </c>
      <c r="H2285" s="14" t="s">
        <v>530</v>
      </c>
      <c r="I2285" s="14" t="s">
        <v>511</v>
      </c>
    </row>
    <row r="2286" spans="1:9">
      <c r="A2286" s="14" t="s">
        <v>139</v>
      </c>
      <c r="B2286" s="14" t="s">
        <v>164</v>
      </c>
      <c r="C2286">
        <v>66090</v>
      </c>
      <c r="D2286">
        <v>66090</v>
      </c>
      <c r="E2286">
        <v>1</v>
      </c>
      <c r="F2286">
        <v>3214</v>
      </c>
      <c r="G2286" s="14" t="s">
        <v>158</v>
      </c>
      <c r="H2286" s="14" t="s">
        <v>530</v>
      </c>
      <c r="I2286" s="14" t="s">
        <v>513</v>
      </c>
    </row>
    <row r="2287" spans="1:9">
      <c r="A2287" s="14" t="s">
        <v>139</v>
      </c>
      <c r="B2287" s="14" t="s">
        <v>163</v>
      </c>
      <c r="C2287">
        <v>66537</v>
      </c>
      <c r="D2287">
        <v>66537</v>
      </c>
      <c r="E2287">
        <v>1</v>
      </c>
      <c r="F2287">
        <v>3253</v>
      </c>
      <c r="G2287" s="14" t="s">
        <v>158</v>
      </c>
      <c r="H2287" s="14" t="s">
        <v>530</v>
      </c>
      <c r="I2287" s="14" t="s">
        <v>511</v>
      </c>
    </row>
    <row r="2288" spans="1:9">
      <c r="A2288" s="14" t="s">
        <v>139</v>
      </c>
      <c r="B2288" s="14" t="s">
        <v>150</v>
      </c>
      <c r="C2288">
        <v>67134</v>
      </c>
      <c r="D2288">
        <v>67134</v>
      </c>
      <c r="E2288">
        <v>1</v>
      </c>
      <c r="F2288">
        <v>3564</v>
      </c>
      <c r="G2288" s="14" t="s">
        <v>151</v>
      </c>
      <c r="H2288" s="14" t="s">
        <v>549</v>
      </c>
      <c r="I2288" s="14" t="s">
        <v>312</v>
      </c>
    </row>
    <row r="2289" spans="1:9">
      <c r="A2289" s="14" t="s">
        <v>139</v>
      </c>
      <c r="B2289" s="14" t="s">
        <v>150</v>
      </c>
      <c r="C2289">
        <v>67262</v>
      </c>
      <c r="D2289">
        <v>67262</v>
      </c>
      <c r="E2289">
        <v>1</v>
      </c>
      <c r="F2289">
        <v>3520</v>
      </c>
      <c r="G2289" s="14" t="s">
        <v>158</v>
      </c>
      <c r="H2289" s="14" t="s">
        <v>550</v>
      </c>
      <c r="I2289" s="14" t="s">
        <v>267</v>
      </c>
    </row>
    <row r="2290" spans="1:9">
      <c r="A2290" s="14" t="s">
        <v>139</v>
      </c>
      <c r="B2290" s="14" t="s">
        <v>150</v>
      </c>
      <c r="C2290">
        <v>73377</v>
      </c>
      <c r="D2290">
        <v>73377</v>
      </c>
      <c r="E2290">
        <v>1</v>
      </c>
      <c r="F2290">
        <v>3247</v>
      </c>
      <c r="G2290" s="14" t="s">
        <v>151</v>
      </c>
      <c r="H2290" s="14" t="s">
        <v>540</v>
      </c>
      <c r="I2290" s="14" t="s">
        <v>542</v>
      </c>
    </row>
    <row r="2291" spans="1:9">
      <c r="A2291" s="14" t="s">
        <v>139</v>
      </c>
      <c r="B2291" s="14" t="s">
        <v>154</v>
      </c>
      <c r="C2291">
        <v>73632</v>
      </c>
      <c r="D2291">
        <v>73632</v>
      </c>
      <c r="E2291">
        <v>1</v>
      </c>
      <c r="F2291">
        <v>2993</v>
      </c>
      <c r="G2291" s="14" t="s">
        <v>158</v>
      </c>
      <c r="H2291" s="14" t="s">
        <v>551</v>
      </c>
      <c r="I2291" s="14" t="s">
        <v>438</v>
      </c>
    </row>
    <row r="2292" spans="1:9">
      <c r="A2292" s="14" t="s">
        <v>139</v>
      </c>
      <c r="B2292" s="14" t="s">
        <v>163</v>
      </c>
      <c r="C2292">
        <v>74654</v>
      </c>
      <c r="D2292">
        <v>74654</v>
      </c>
      <c r="E2292">
        <v>1</v>
      </c>
      <c r="F2292">
        <v>3266</v>
      </c>
      <c r="G2292" s="14" t="s">
        <v>151</v>
      </c>
      <c r="H2292" s="14" t="s">
        <v>544</v>
      </c>
      <c r="I2292" s="14" t="s">
        <v>545</v>
      </c>
    </row>
    <row r="2293" spans="1:9">
      <c r="A2293" s="14" t="s">
        <v>139</v>
      </c>
      <c r="B2293" s="14" t="s">
        <v>154</v>
      </c>
      <c r="C2293">
        <v>76902</v>
      </c>
      <c r="D2293">
        <v>76902</v>
      </c>
      <c r="E2293">
        <v>1</v>
      </c>
      <c r="F2293">
        <v>3472</v>
      </c>
      <c r="G2293" s="14" t="s">
        <v>158</v>
      </c>
      <c r="H2293" s="14" t="s">
        <v>551</v>
      </c>
      <c r="I2293" s="14" t="s">
        <v>259</v>
      </c>
    </row>
    <row r="2294" spans="1:9">
      <c r="A2294" s="14" t="s">
        <v>139</v>
      </c>
      <c r="B2294" s="14" t="s">
        <v>150</v>
      </c>
      <c r="C2294">
        <v>77046</v>
      </c>
      <c r="D2294">
        <v>77046</v>
      </c>
      <c r="E2294">
        <v>1</v>
      </c>
      <c r="F2294">
        <v>3250</v>
      </c>
      <c r="G2294" s="14" t="s">
        <v>158</v>
      </c>
      <c r="H2294" s="14" t="s">
        <v>550</v>
      </c>
      <c r="I2294" s="14" t="s">
        <v>276</v>
      </c>
    </row>
    <row r="2295" spans="1:9">
      <c r="A2295" s="14" t="s">
        <v>139</v>
      </c>
      <c r="B2295" s="14" t="s">
        <v>163</v>
      </c>
      <c r="C2295">
        <v>77493</v>
      </c>
      <c r="D2295">
        <v>77493</v>
      </c>
      <c r="E2295">
        <v>1</v>
      </c>
      <c r="F2295">
        <v>3279</v>
      </c>
      <c r="G2295" s="14" t="s">
        <v>151</v>
      </c>
      <c r="H2295" s="14" t="s">
        <v>548</v>
      </c>
      <c r="I2295" s="14" t="s">
        <v>306</v>
      </c>
    </row>
    <row r="2296" spans="1:9">
      <c r="A2296" s="14" t="s">
        <v>139</v>
      </c>
      <c r="B2296" s="14" t="s">
        <v>150</v>
      </c>
      <c r="C2296">
        <v>77703</v>
      </c>
      <c r="D2296">
        <v>77703</v>
      </c>
      <c r="E2296">
        <v>1</v>
      </c>
      <c r="F2296">
        <v>3101</v>
      </c>
      <c r="G2296" s="14" t="s">
        <v>158</v>
      </c>
      <c r="H2296" s="14" t="s">
        <v>550</v>
      </c>
      <c r="I2296" s="14" t="s">
        <v>276</v>
      </c>
    </row>
    <row r="2297" spans="1:9">
      <c r="A2297" s="14" t="s">
        <v>139</v>
      </c>
      <c r="B2297" s="14" t="s">
        <v>163</v>
      </c>
      <c r="C2297">
        <v>77832</v>
      </c>
      <c r="D2297">
        <v>77832</v>
      </c>
      <c r="E2297">
        <v>1</v>
      </c>
      <c r="F2297">
        <v>3229</v>
      </c>
      <c r="G2297" s="14" t="s">
        <v>158</v>
      </c>
      <c r="H2297" s="14" t="s">
        <v>550</v>
      </c>
      <c r="I2297" s="14" t="s">
        <v>275</v>
      </c>
    </row>
    <row r="2298" spans="1:9">
      <c r="A2298" s="14" t="s">
        <v>139</v>
      </c>
      <c r="B2298" s="14" t="s">
        <v>154</v>
      </c>
      <c r="C2298">
        <v>77918</v>
      </c>
      <c r="D2298">
        <v>77918</v>
      </c>
      <c r="E2298">
        <v>1</v>
      </c>
      <c r="F2298">
        <v>3336</v>
      </c>
      <c r="G2298" s="14" t="s">
        <v>151</v>
      </c>
      <c r="H2298" s="14" t="s">
        <v>550</v>
      </c>
      <c r="I2298" s="14" t="s">
        <v>340</v>
      </c>
    </row>
    <row r="2299" spans="1:9">
      <c r="A2299" s="14" t="s">
        <v>139</v>
      </c>
      <c r="B2299" s="14" t="s">
        <v>154</v>
      </c>
      <c r="C2299">
        <v>78037</v>
      </c>
      <c r="D2299">
        <v>78037</v>
      </c>
      <c r="E2299">
        <v>1</v>
      </c>
      <c r="F2299">
        <v>3321</v>
      </c>
      <c r="G2299" s="14" t="s">
        <v>151</v>
      </c>
      <c r="H2299" s="14" t="s">
        <v>548</v>
      </c>
      <c r="I2299" s="14" t="s">
        <v>269</v>
      </c>
    </row>
    <row r="2300" spans="1:9">
      <c r="A2300" s="14" t="s">
        <v>139</v>
      </c>
      <c r="B2300" s="14" t="s">
        <v>154</v>
      </c>
      <c r="C2300">
        <v>78150</v>
      </c>
      <c r="D2300">
        <v>78150</v>
      </c>
      <c r="E2300">
        <v>1</v>
      </c>
      <c r="F2300">
        <v>3409</v>
      </c>
      <c r="G2300" s="14" t="s">
        <v>158</v>
      </c>
      <c r="H2300" s="14" t="s">
        <v>549</v>
      </c>
      <c r="I2300" s="14" t="s">
        <v>267</v>
      </c>
    </row>
    <row r="2301" spans="1:9">
      <c r="A2301" s="14" t="s">
        <v>139</v>
      </c>
      <c r="B2301" s="14" t="s">
        <v>150</v>
      </c>
      <c r="C2301">
        <v>78206</v>
      </c>
      <c r="D2301">
        <v>78206</v>
      </c>
      <c r="E2301">
        <v>1</v>
      </c>
      <c r="F2301">
        <v>3433</v>
      </c>
      <c r="G2301" s="14" t="s">
        <v>151</v>
      </c>
      <c r="H2301" s="14" t="s">
        <v>551</v>
      </c>
      <c r="I2301" s="14" t="s">
        <v>276</v>
      </c>
    </row>
    <row r="2302" spans="1:9">
      <c r="A2302" s="14" t="s">
        <v>139</v>
      </c>
      <c r="B2302" s="14" t="s">
        <v>150</v>
      </c>
      <c r="C2302">
        <v>78353</v>
      </c>
      <c r="D2302">
        <v>78353</v>
      </c>
      <c r="E2302">
        <v>1</v>
      </c>
      <c r="F2302">
        <v>3386</v>
      </c>
      <c r="G2302" s="14" t="s">
        <v>151</v>
      </c>
      <c r="H2302" s="14" t="s">
        <v>551</v>
      </c>
      <c r="I2302" s="14" t="s">
        <v>276</v>
      </c>
    </row>
    <row r="2303" spans="1:9">
      <c r="A2303" s="14" t="s">
        <v>139</v>
      </c>
      <c r="B2303" s="14" t="s">
        <v>154</v>
      </c>
      <c r="C2303">
        <v>78754</v>
      </c>
      <c r="D2303">
        <v>78754</v>
      </c>
      <c r="E2303">
        <v>1</v>
      </c>
      <c r="F2303">
        <v>3286</v>
      </c>
      <c r="G2303" s="14" t="s">
        <v>158</v>
      </c>
      <c r="H2303" s="14" t="s">
        <v>548</v>
      </c>
      <c r="I2303" s="14" t="s">
        <v>306</v>
      </c>
    </row>
    <row r="2304" spans="1:9">
      <c r="A2304" s="14" t="s">
        <v>139</v>
      </c>
      <c r="B2304" s="14" t="s">
        <v>154</v>
      </c>
      <c r="C2304">
        <v>79021</v>
      </c>
      <c r="D2304">
        <v>79021</v>
      </c>
      <c r="E2304">
        <v>1</v>
      </c>
      <c r="F2304">
        <v>3421</v>
      </c>
      <c r="G2304" s="14" t="s">
        <v>151</v>
      </c>
      <c r="H2304" s="14" t="s">
        <v>519</v>
      </c>
      <c r="I2304" s="14" t="s">
        <v>516</v>
      </c>
    </row>
    <row r="2305" spans="1:9">
      <c r="A2305" s="14" t="s">
        <v>139</v>
      </c>
      <c r="B2305" s="14" t="s">
        <v>163</v>
      </c>
      <c r="C2305">
        <v>80217</v>
      </c>
      <c r="D2305">
        <v>80217</v>
      </c>
      <c r="E2305">
        <v>1</v>
      </c>
      <c r="F2305">
        <v>3390</v>
      </c>
      <c r="G2305" s="14" t="s">
        <v>158</v>
      </c>
      <c r="H2305" s="14" t="s">
        <v>549</v>
      </c>
      <c r="I2305" s="14" t="s">
        <v>267</v>
      </c>
    </row>
    <row r="2306" spans="1:9">
      <c r="A2306" s="14" t="s">
        <v>139</v>
      </c>
      <c r="B2306" s="14" t="s">
        <v>150</v>
      </c>
      <c r="C2306">
        <v>80243</v>
      </c>
      <c r="D2306">
        <v>80243</v>
      </c>
      <c r="E2306">
        <v>1</v>
      </c>
      <c r="F2306">
        <v>3427</v>
      </c>
      <c r="G2306" s="14" t="s">
        <v>151</v>
      </c>
      <c r="H2306" s="14" t="s">
        <v>517</v>
      </c>
      <c r="I2306" s="14" t="s">
        <v>475</v>
      </c>
    </row>
    <row r="2307" spans="1:9">
      <c r="A2307" s="14" t="s">
        <v>139</v>
      </c>
      <c r="B2307" s="14" t="s">
        <v>154</v>
      </c>
      <c r="C2307">
        <v>80377</v>
      </c>
      <c r="D2307">
        <v>80377</v>
      </c>
      <c r="E2307">
        <v>1</v>
      </c>
      <c r="F2307">
        <v>3404</v>
      </c>
      <c r="G2307" s="14" t="s">
        <v>151</v>
      </c>
      <c r="H2307" s="14" t="s">
        <v>535</v>
      </c>
      <c r="I2307" s="14" t="s">
        <v>520</v>
      </c>
    </row>
    <row r="2308" spans="1:9">
      <c r="A2308" s="14" t="s">
        <v>139</v>
      </c>
      <c r="B2308" s="14" t="s">
        <v>164</v>
      </c>
      <c r="C2308">
        <v>80652</v>
      </c>
      <c r="D2308">
        <v>80652</v>
      </c>
      <c r="E2308">
        <v>1</v>
      </c>
      <c r="F2308">
        <v>3416</v>
      </c>
      <c r="G2308" s="14" t="s">
        <v>151</v>
      </c>
      <c r="H2308" s="14" t="s">
        <v>544</v>
      </c>
      <c r="I2308" s="14" t="s">
        <v>542</v>
      </c>
    </row>
    <row r="2309" spans="1:9">
      <c r="A2309" s="14" t="s">
        <v>139</v>
      </c>
      <c r="B2309" s="14" t="s">
        <v>164</v>
      </c>
      <c r="C2309">
        <v>80700</v>
      </c>
      <c r="D2309">
        <v>80700</v>
      </c>
      <c r="E2309">
        <v>1</v>
      </c>
      <c r="F2309">
        <v>3430</v>
      </c>
      <c r="G2309" s="14" t="s">
        <v>158</v>
      </c>
      <c r="H2309" s="14" t="s">
        <v>539</v>
      </c>
      <c r="I2309" s="14" t="s">
        <v>398</v>
      </c>
    </row>
    <row r="2310" spans="1:9">
      <c r="A2310" s="14" t="s">
        <v>139</v>
      </c>
      <c r="B2310" s="14" t="s">
        <v>150</v>
      </c>
      <c r="C2310">
        <v>81433</v>
      </c>
      <c r="D2310">
        <v>81433</v>
      </c>
      <c r="E2310">
        <v>1</v>
      </c>
      <c r="F2310">
        <v>3572</v>
      </c>
      <c r="G2310" s="14" t="s">
        <v>151</v>
      </c>
      <c r="H2310" s="14" t="s">
        <v>549</v>
      </c>
      <c r="I2310" s="14" t="s">
        <v>269</v>
      </c>
    </row>
    <row r="2311" spans="1:9">
      <c r="A2311" s="14" t="s">
        <v>139</v>
      </c>
      <c r="B2311" s="14" t="s">
        <v>154</v>
      </c>
      <c r="C2311">
        <v>82955</v>
      </c>
      <c r="D2311">
        <v>82955</v>
      </c>
      <c r="E2311">
        <v>1</v>
      </c>
      <c r="F2311">
        <v>3278</v>
      </c>
      <c r="G2311" s="14" t="s">
        <v>151</v>
      </c>
      <c r="H2311" s="14" t="s">
        <v>540</v>
      </c>
      <c r="I2311" s="14" t="s">
        <v>407</v>
      </c>
    </row>
    <row r="2312" spans="1:9">
      <c r="A2312" s="14" t="s">
        <v>139</v>
      </c>
      <c r="B2312" s="14" t="s">
        <v>150</v>
      </c>
      <c r="C2312">
        <v>108704</v>
      </c>
      <c r="D2312">
        <v>108704</v>
      </c>
      <c r="E2312">
        <v>1</v>
      </c>
      <c r="F2312">
        <v>3524</v>
      </c>
      <c r="G2312" s="14" t="s">
        <v>151</v>
      </c>
      <c r="H2312" s="14" t="s">
        <v>495</v>
      </c>
      <c r="I2312" s="14" t="s">
        <v>467</v>
      </c>
    </row>
    <row r="2313" spans="1:9">
      <c r="A2313" s="14" t="s">
        <v>139</v>
      </c>
      <c r="B2313" s="14" t="s">
        <v>164</v>
      </c>
      <c r="C2313">
        <v>109452</v>
      </c>
      <c r="D2313">
        <v>109452</v>
      </c>
      <c r="E2313">
        <v>1</v>
      </c>
      <c r="F2313">
        <v>3383</v>
      </c>
      <c r="G2313" s="14" t="s">
        <v>158</v>
      </c>
      <c r="H2313" s="14" t="s">
        <v>544</v>
      </c>
      <c r="I2313" s="14" t="s">
        <v>360</v>
      </c>
    </row>
    <row r="2314" spans="1:9">
      <c r="A2314" s="14" t="s">
        <v>139</v>
      </c>
      <c r="B2314" s="14" t="s">
        <v>163</v>
      </c>
      <c r="C2314">
        <v>112154</v>
      </c>
      <c r="D2314">
        <v>112154</v>
      </c>
      <c r="E2314">
        <v>1</v>
      </c>
      <c r="F2314">
        <v>3289</v>
      </c>
      <c r="G2314" s="14" t="s">
        <v>151</v>
      </c>
      <c r="H2314" s="14" t="s">
        <v>550</v>
      </c>
      <c r="I2314" s="14" t="s">
        <v>275</v>
      </c>
    </row>
    <row r="2315" spans="1:9">
      <c r="A2315" s="14" t="s">
        <v>139</v>
      </c>
      <c r="B2315" s="14" t="s">
        <v>164</v>
      </c>
      <c r="C2315">
        <v>112750</v>
      </c>
      <c r="D2315">
        <v>112750</v>
      </c>
      <c r="E2315">
        <v>1</v>
      </c>
      <c r="F2315">
        <v>3430</v>
      </c>
      <c r="G2315" s="14" t="s">
        <v>158</v>
      </c>
      <c r="H2315" s="14" t="s">
        <v>549</v>
      </c>
      <c r="I2315" s="14" t="s">
        <v>306</v>
      </c>
    </row>
    <row r="2316" spans="1:9">
      <c r="A2316" s="14" t="s">
        <v>139</v>
      </c>
      <c r="B2316" s="14" t="s">
        <v>150</v>
      </c>
      <c r="C2316">
        <v>112930</v>
      </c>
      <c r="D2316">
        <v>112930</v>
      </c>
      <c r="E2316">
        <v>1</v>
      </c>
      <c r="F2316">
        <v>3273</v>
      </c>
      <c r="G2316" s="14" t="s">
        <v>151</v>
      </c>
      <c r="H2316" s="14" t="s">
        <v>551</v>
      </c>
      <c r="I2316" s="14" t="s">
        <v>273</v>
      </c>
    </row>
    <row r="2317" spans="1:9">
      <c r="A2317" s="14" t="s">
        <v>139</v>
      </c>
      <c r="B2317" s="14" t="s">
        <v>150</v>
      </c>
      <c r="C2317">
        <v>113286</v>
      </c>
      <c r="D2317">
        <v>113286</v>
      </c>
      <c r="E2317">
        <v>1</v>
      </c>
      <c r="F2317">
        <v>3227</v>
      </c>
      <c r="G2317" s="14" t="s">
        <v>151</v>
      </c>
      <c r="H2317" s="14" t="s">
        <v>550</v>
      </c>
      <c r="I2317" s="14" t="s">
        <v>275</v>
      </c>
    </row>
    <row r="2318" spans="1:9">
      <c r="A2318" s="14" t="s">
        <v>139</v>
      </c>
      <c r="B2318" s="14" t="s">
        <v>150</v>
      </c>
      <c r="C2318">
        <v>117266</v>
      </c>
      <c r="D2318">
        <v>117266</v>
      </c>
      <c r="E2318">
        <v>1</v>
      </c>
      <c r="F2318">
        <v>3657</v>
      </c>
      <c r="G2318" s="14" t="s">
        <v>151</v>
      </c>
      <c r="H2318" s="14" t="s">
        <v>550</v>
      </c>
      <c r="I2318" s="14" t="s">
        <v>267</v>
      </c>
    </row>
    <row r="2319" spans="1:9">
      <c r="A2319" s="14" t="s">
        <v>139</v>
      </c>
      <c r="B2319" s="14" t="s">
        <v>163</v>
      </c>
      <c r="C2319">
        <v>117329</v>
      </c>
      <c r="D2319">
        <v>117329</v>
      </c>
      <c r="E2319">
        <v>1</v>
      </c>
      <c r="F2319">
        <v>3567</v>
      </c>
      <c r="G2319" s="14" t="s">
        <v>158</v>
      </c>
      <c r="H2319" s="14" t="s">
        <v>537</v>
      </c>
      <c r="I2319" s="14" t="s">
        <v>257</v>
      </c>
    </row>
    <row r="2320" spans="1:9">
      <c r="A2320" s="14" t="s">
        <v>139</v>
      </c>
      <c r="B2320" s="14" t="s">
        <v>150</v>
      </c>
      <c r="C2320">
        <v>117503</v>
      </c>
      <c r="D2320">
        <v>117503</v>
      </c>
      <c r="E2320">
        <v>1</v>
      </c>
      <c r="F2320">
        <v>3445</v>
      </c>
      <c r="G2320" s="14" t="s">
        <v>158</v>
      </c>
      <c r="H2320" s="14" t="s">
        <v>551</v>
      </c>
      <c r="I2320" s="14" t="s">
        <v>259</v>
      </c>
    </row>
    <row r="2321" spans="1:9">
      <c r="A2321" s="14" t="s">
        <v>139</v>
      </c>
      <c r="B2321" s="14" t="s">
        <v>164</v>
      </c>
      <c r="C2321">
        <v>118133</v>
      </c>
      <c r="D2321">
        <v>118133</v>
      </c>
      <c r="E2321">
        <v>1</v>
      </c>
      <c r="F2321">
        <v>3601</v>
      </c>
      <c r="G2321" s="14" t="s">
        <v>151</v>
      </c>
      <c r="H2321" s="14" t="s">
        <v>539</v>
      </c>
      <c r="I2321" s="14" t="s">
        <v>538</v>
      </c>
    </row>
    <row r="2322" spans="1:9">
      <c r="A2322" s="14" t="s">
        <v>139</v>
      </c>
      <c r="B2322" s="14" t="s">
        <v>150</v>
      </c>
      <c r="C2322">
        <v>119523</v>
      </c>
      <c r="D2322">
        <v>119523</v>
      </c>
      <c r="E2322">
        <v>1</v>
      </c>
      <c r="F2322">
        <v>3250</v>
      </c>
      <c r="G2322" s="14" t="s">
        <v>151</v>
      </c>
      <c r="H2322" s="14" t="s">
        <v>550</v>
      </c>
      <c r="I2322" s="14" t="s">
        <v>275</v>
      </c>
    </row>
    <row r="2323" spans="1:9">
      <c r="A2323" s="14" t="s">
        <v>139</v>
      </c>
      <c r="B2323" s="14" t="s">
        <v>163</v>
      </c>
      <c r="C2323">
        <v>119853</v>
      </c>
      <c r="D2323">
        <v>119853</v>
      </c>
      <c r="E2323">
        <v>1</v>
      </c>
      <c r="F2323">
        <v>3127</v>
      </c>
      <c r="G2323" s="14" t="s">
        <v>151</v>
      </c>
      <c r="H2323" s="14" t="s">
        <v>527</v>
      </c>
      <c r="I2323" s="14" t="s">
        <v>505</v>
      </c>
    </row>
    <row r="2324" spans="1:9">
      <c r="A2324" s="14" t="s">
        <v>139</v>
      </c>
      <c r="B2324" s="14" t="s">
        <v>150</v>
      </c>
      <c r="C2324">
        <v>120082</v>
      </c>
      <c r="D2324">
        <v>120082</v>
      </c>
      <c r="E2324">
        <v>1</v>
      </c>
      <c r="F2324">
        <v>3349</v>
      </c>
      <c r="G2324" s="14" t="s">
        <v>158</v>
      </c>
      <c r="H2324" s="14" t="s">
        <v>537</v>
      </c>
      <c r="I2324" s="14" t="s">
        <v>538</v>
      </c>
    </row>
    <row r="2325" spans="1:9">
      <c r="A2325" s="14" t="s">
        <v>139</v>
      </c>
      <c r="B2325" s="14" t="s">
        <v>154</v>
      </c>
      <c r="C2325">
        <v>120505</v>
      </c>
      <c r="D2325">
        <v>120505</v>
      </c>
      <c r="E2325">
        <v>1</v>
      </c>
      <c r="F2325">
        <v>3350</v>
      </c>
      <c r="G2325" s="14" t="s">
        <v>151</v>
      </c>
      <c r="H2325" s="14" t="s">
        <v>546</v>
      </c>
      <c r="I2325" s="14" t="s">
        <v>545</v>
      </c>
    </row>
    <row r="2326" spans="1:9">
      <c r="A2326" s="14" t="s">
        <v>139</v>
      </c>
      <c r="B2326" s="14" t="s">
        <v>150</v>
      </c>
      <c r="C2326">
        <v>120805</v>
      </c>
      <c r="D2326">
        <v>120804</v>
      </c>
      <c r="E2326">
        <v>0</v>
      </c>
      <c r="F2326">
        <v>3529</v>
      </c>
      <c r="G2326" s="14" t="s">
        <v>168</v>
      </c>
      <c r="H2326" s="14" t="s">
        <v>551</v>
      </c>
      <c r="I2326" s="14" t="s">
        <v>259</v>
      </c>
    </row>
    <row r="2327" spans="1:9">
      <c r="A2327" s="14" t="s">
        <v>139</v>
      </c>
      <c r="B2327" s="14" t="s">
        <v>163</v>
      </c>
      <c r="C2327">
        <v>121216</v>
      </c>
      <c r="D2327">
        <v>121216</v>
      </c>
      <c r="E2327">
        <v>1</v>
      </c>
      <c r="F2327">
        <v>3411</v>
      </c>
      <c r="G2327" s="14" t="s">
        <v>158</v>
      </c>
      <c r="H2327" s="14" t="s">
        <v>548</v>
      </c>
      <c r="I2327" s="14" t="s">
        <v>269</v>
      </c>
    </row>
    <row r="2328" spans="1:9">
      <c r="A2328" s="14" t="s">
        <v>139</v>
      </c>
      <c r="B2328" s="14" t="s">
        <v>154</v>
      </c>
      <c r="C2328">
        <v>121268</v>
      </c>
      <c r="D2328">
        <v>121268</v>
      </c>
      <c r="E2328">
        <v>1</v>
      </c>
      <c r="F2328">
        <v>3438</v>
      </c>
      <c r="G2328" s="14" t="s">
        <v>151</v>
      </c>
      <c r="H2328" s="14" t="s">
        <v>529</v>
      </c>
      <c r="I2328" s="14" t="s">
        <v>318</v>
      </c>
    </row>
    <row r="2329" spans="1:9">
      <c r="A2329" s="14" t="s">
        <v>139</v>
      </c>
      <c r="B2329" s="14" t="s">
        <v>150</v>
      </c>
      <c r="C2329">
        <v>121456</v>
      </c>
      <c r="D2329">
        <v>121455</v>
      </c>
      <c r="E2329">
        <v>0</v>
      </c>
      <c r="F2329">
        <v>3368</v>
      </c>
      <c r="G2329" s="14" t="s">
        <v>168</v>
      </c>
      <c r="H2329" s="14" t="s">
        <v>550</v>
      </c>
      <c r="I2329" s="14" t="s">
        <v>340</v>
      </c>
    </row>
    <row r="2330" spans="1:9">
      <c r="A2330" s="14" t="s">
        <v>139</v>
      </c>
      <c r="B2330" s="14" t="s">
        <v>164</v>
      </c>
      <c r="C2330">
        <v>121677</v>
      </c>
      <c r="D2330">
        <v>121677</v>
      </c>
      <c r="E2330">
        <v>1</v>
      </c>
      <c r="F2330">
        <v>3363</v>
      </c>
      <c r="G2330" s="14" t="s">
        <v>151</v>
      </c>
      <c r="H2330" s="14" t="s">
        <v>549</v>
      </c>
      <c r="I2330" s="14" t="s">
        <v>310</v>
      </c>
    </row>
    <row r="2331" spans="1:9">
      <c r="A2331" s="14" t="s">
        <v>139</v>
      </c>
      <c r="B2331" s="14" t="s">
        <v>163</v>
      </c>
      <c r="C2331">
        <v>122138</v>
      </c>
      <c r="D2331">
        <v>122138</v>
      </c>
      <c r="E2331">
        <v>1</v>
      </c>
      <c r="F2331">
        <v>3744</v>
      </c>
      <c r="G2331" s="14" t="s">
        <v>151</v>
      </c>
      <c r="H2331" s="14" t="s">
        <v>525</v>
      </c>
      <c r="I2331" s="14" t="s">
        <v>496</v>
      </c>
    </row>
    <row r="2332" spans="1:9">
      <c r="A2332" s="14" t="s">
        <v>139</v>
      </c>
      <c r="B2332" s="14" t="s">
        <v>150</v>
      </c>
      <c r="C2332">
        <v>122361</v>
      </c>
      <c r="D2332">
        <v>122361</v>
      </c>
      <c r="E2332">
        <v>1</v>
      </c>
      <c r="F2332">
        <v>3442</v>
      </c>
      <c r="G2332" s="14" t="s">
        <v>151</v>
      </c>
      <c r="H2332" s="14" t="s">
        <v>549</v>
      </c>
      <c r="I2332" s="14" t="s">
        <v>306</v>
      </c>
    </row>
    <row r="2333" spans="1:9">
      <c r="A2333" s="14" t="s">
        <v>139</v>
      </c>
      <c r="B2333" s="14" t="s">
        <v>164</v>
      </c>
      <c r="C2333">
        <v>125415</v>
      </c>
      <c r="D2333">
        <v>125415</v>
      </c>
      <c r="E2333">
        <v>1</v>
      </c>
      <c r="F2333">
        <v>3277</v>
      </c>
      <c r="G2333" s="14" t="s">
        <v>158</v>
      </c>
      <c r="H2333" s="14" t="s">
        <v>548</v>
      </c>
      <c r="I2333" s="14" t="s">
        <v>312</v>
      </c>
    </row>
    <row r="2334" spans="1:9">
      <c r="A2334" s="14" t="s">
        <v>135</v>
      </c>
      <c r="C2334">
        <v>1952</v>
      </c>
      <c r="D2334">
        <v>1952</v>
      </c>
      <c r="E2334">
        <v>1</v>
      </c>
      <c r="F2334">
        <v>2476</v>
      </c>
      <c r="G2334" s="14" t="s">
        <v>166</v>
      </c>
      <c r="H2334" s="14" t="s">
        <v>482</v>
      </c>
      <c r="I2334" s="14" t="s">
        <v>476</v>
      </c>
    </row>
    <row r="2335" spans="1:9">
      <c r="A2335" s="14" t="s">
        <v>135</v>
      </c>
      <c r="B2335" s="14" t="s">
        <v>154</v>
      </c>
      <c r="C2335">
        <v>1952</v>
      </c>
      <c r="D2335">
        <v>1951</v>
      </c>
      <c r="E2335">
        <v>0</v>
      </c>
      <c r="F2335">
        <v>2466</v>
      </c>
      <c r="G2335" s="14" t="s">
        <v>168</v>
      </c>
      <c r="H2335" s="14" t="s">
        <v>517</v>
      </c>
      <c r="I2335" s="14" t="s">
        <v>513</v>
      </c>
    </row>
    <row r="2336" spans="1:9">
      <c r="A2336" s="14" t="s">
        <v>135</v>
      </c>
      <c r="C2336">
        <v>2288</v>
      </c>
      <c r="D2336">
        <v>2288</v>
      </c>
      <c r="E2336">
        <v>1</v>
      </c>
      <c r="F2336">
        <v>2289</v>
      </c>
      <c r="G2336" s="14" t="s">
        <v>166</v>
      </c>
      <c r="H2336" s="14" t="s">
        <v>503</v>
      </c>
      <c r="I2336" s="14" t="s">
        <v>504</v>
      </c>
    </row>
    <row r="2337" spans="1:9">
      <c r="A2337" s="14" t="s">
        <v>135</v>
      </c>
      <c r="B2337" s="14" t="s">
        <v>154</v>
      </c>
      <c r="C2337">
        <v>2288</v>
      </c>
      <c r="D2337">
        <v>2287</v>
      </c>
      <c r="E2337">
        <v>0</v>
      </c>
      <c r="F2337">
        <v>2280</v>
      </c>
      <c r="G2337" s="14" t="s">
        <v>168</v>
      </c>
      <c r="H2337" s="14" t="s">
        <v>512</v>
      </c>
      <c r="I2337" s="14" t="s">
        <v>513</v>
      </c>
    </row>
    <row r="2338" spans="1:9">
      <c r="A2338" s="14" t="s">
        <v>135</v>
      </c>
      <c r="C2338">
        <v>4758</v>
      </c>
      <c r="D2338">
        <v>4758</v>
      </c>
      <c r="E2338">
        <v>1</v>
      </c>
      <c r="F2338">
        <v>2452</v>
      </c>
      <c r="G2338" s="14" t="s">
        <v>166</v>
      </c>
      <c r="H2338" s="14" t="s">
        <v>382</v>
      </c>
      <c r="I2338" s="14" t="s">
        <v>383</v>
      </c>
    </row>
    <row r="2339" spans="1:9">
      <c r="A2339" s="14" t="s">
        <v>135</v>
      </c>
      <c r="B2339" s="14" t="s">
        <v>150</v>
      </c>
      <c r="C2339">
        <v>4758</v>
      </c>
      <c r="D2339">
        <v>4757</v>
      </c>
      <c r="E2339">
        <v>0</v>
      </c>
      <c r="F2339">
        <v>2437</v>
      </c>
      <c r="G2339" s="14" t="s">
        <v>168</v>
      </c>
      <c r="H2339" s="14" t="s">
        <v>482</v>
      </c>
      <c r="I2339" s="14" t="s">
        <v>483</v>
      </c>
    </row>
    <row r="2340" spans="1:9">
      <c r="A2340" s="14" t="s">
        <v>135</v>
      </c>
      <c r="C2340">
        <v>4759</v>
      </c>
      <c r="D2340">
        <v>4759</v>
      </c>
      <c r="E2340">
        <v>1</v>
      </c>
      <c r="F2340">
        <v>2451</v>
      </c>
      <c r="G2340" s="14" t="s">
        <v>166</v>
      </c>
      <c r="H2340" s="14" t="s">
        <v>544</v>
      </c>
      <c r="I2340" s="14" t="s">
        <v>259</v>
      </c>
    </row>
    <row r="2341" spans="1:9">
      <c r="A2341" s="14" t="s">
        <v>135</v>
      </c>
      <c r="C2341">
        <v>5577</v>
      </c>
      <c r="D2341">
        <v>5577</v>
      </c>
      <c r="E2341">
        <v>1</v>
      </c>
      <c r="F2341">
        <v>2421</v>
      </c>
      <c r="G2341" s="14" t="s">
        <v>166</v>
      </c>
      <c r="H2341" s="14" t="s">
        <v>549</v>
      </c>
      <c r="I2341" s="14" t="s">
        <v>254</v>
      </c>
    </row>
    <row r="2342" spans="1:9">
      <c r="A2342" s="14" t="s">
        <v>135</v>
      </c>
      <c r="B2342" s="14" t="s">
        <v>150</v>
      </c>
      <c r="C2342">
        <v>5577</v>
      </c>
      <c r="D2342">
        <v>5576</v>
      </c>
      <c r="E2342">
        <v>0</v>
      </c>
      <c r="F2342">
        <v>2400</v>
      </c>
      <c r="G2342" s="14" t="s">
        <v>168</v>
      </c>
      <c r="H2342" s="14" t="s">
        <v>551</v>
      </c>
      <c r="I2342" s="14" t="s">
        <v>289</v>
      </c>
    </row>
    <row r="2343" spans="1:9">
      <c r="A2343" s="14" t="s">
        <v>135</v>
      </c>
      <c r="C2343">
        <v>9837</v>
      </c>
      <c r="D2343">
        <v>9837</v>
      </c>
      <c r="E2343">
        <v>1</v>
      </c>
      <c r="F2343">
        <v>2286</v>
      </c>
      <c r="G2343" s="14" t="s">
        <v>166</v>
      </c>
      <c r="H2343" s="14" t="s">
        <v>479</v>
      </c>
      <c r="I2343" s="14" t="s">
        <v>480</v>
      </c>
    </row>
    <row r="2344" spans="1:9">
      <c r="A2344" s="14" t="s">
        <v>135</v>
      </c>
      <c r="B2344" s="14" t="s">
        <v>154</v>
      </c>
      <c r="C2344">
        <v>9837</v>
      </c>
      <c r="D2344">
        <v>9836</v>
      </c>
      <c r="E2344">
        <v>0</v>
      </c>
      <c r="F2344">
        <v>2277</v>
      </c>
      <c r="G2344" s="14" t="s">
        <v>168</v>
      </c>
      <c r="H2344" s="14" t="s">
        <v>525</v>
      </c>
      <c r="I2344" s="14" t="s">
        <v>526</v>
      </c>
    </row>
    <row r="2345" spans="1:9">
      <c r="A2345" s="14" t="s">
        <v>135</v>
      </c>
      <c r="C2345">
        <v>12943</v>
      </c>
      <c r="D2345">
        <v>12943</v>
      </c>
      <c r="E2345">
        <v>1</v>
      </c>
      <c r="F2345">
        <v>2359</v>
      </c>
      <c r="G2345" s="14" t="s">
        <v>166</v>
      </c>
      <c r="H2345" s="14" t="s">
        <v>365</v>
      </c>
      <c r="I2345" s="14" t="s">
        <v>247</v>
      </c>
    </row>
    <row r="2346" spans="1:9">
      <c r="A2346" s="14" t="s">
        <v>135</v>
      </c>
      <c r="B2346" s="14" t="s">
        <v>154</v>
      </c>
      <c r="C2346">
        <v>12943</v>
      </c>
      <c r="D2346">
        <v>12942</v>
      </c>
      <c r="E2346">
        <v>0</v>
      </c>
      <c r="F2346">
        <v>2347</v>
      </c>
      <c r="G2346" s="14" t="s">
        <v>168</v>
      </c>
      <c r="H2346" s="14" t="s">
        <v>477</v>
      </c>
      <c r="I2346" s="14" t="s">
        <v>478</v>
      </c>
    </row>
    <row r="2347" spans="1:9">
      <c r="A2347" s="14" t="s">
        <v>135</v>
      </c>
      <c r="C2347">
        <v>12944</v>
      </c>
      <c r="D2347">
        <v>12944</v>
      </c>
      <c r="E2347">
        <v>1</v>
      </c>
      <c r="F2347">
        <v>2339</v>
      </c>
      <c r="G2347" s="14" t="s">
        <v>166</v>
      </c>
      <c r="H2347" s="14" t="s">
        <v>548</v>
      </c>
      <c r="I2347" s="14" t="s">
        <v>438</v>
      </c>
    </row>
    <row r="2348" spans="1:9">
      <c r="A2348" s="14" t="s">
        <v>135</v>
      </c>
      <c r="C2348">
        <v>13630</v>
      </c>
      <c r="D2348">
        <v>13630</v>
      </c>
      <c r="E2348">
        <v>1</v>
      </c>
      <c r="F2348">
        <v>2430</v>
      </c>
      <c r="G2348" s="14" t="s">
        <v>166</v>
      </c>
      <c r="H2348" s="14" t="s">
        <v>508</v>
      </c>
      <c r="I2348" s="14" t="s">
        <v>509</v>
      </c>
    </row>
    <row r="2349" spans="1:9">
      <c r="A2349" s="14" t="s">
        <v>135</v>
      </c>
      <c r="B2349" s="14" t="s">
        <v>150</v>
      </c>
      <c r="C2349">
        <v>13630</v>
      </c>
      <c r="D2349">
        <v>13629</v>
      </c>
      <c r="E2349">
        <v>0</v>
      </c>
      <c r="F2349">
        <v>2407</v>
      </c>
      <c r="G2349" s="14" t="s">
        <v>168</v>
      </c>
      <c r="H2349" s="14" t="s">
        <v>527</v>
      </c>
      <c r="I2349" s="14" t="s">
        <v>528</v>
      </c>
    </row>
    <row r="2350" spans="1:9">
      <c r="A2350" s="14" t="s">
        <v>135</v>
      </c>
      <c r="B2350" s="14" t="s">
        <v>150</v>
      </c>
      <c r="C2350">
        <v>18256</v>
      </c>
      <c r="D2350">
        <v>18255</v>
      </c>
      <c r="E2350">
        <v>0</v>
      </c>
      <c r="F2350">
        <v>2163</v>
      </c>
      <c r="G2350" s="14" t="s">
        <v>168</v>
      </c>
      <c r="H2350" s="14" t="s">
        <v>534</v>
      </c>
      <c r="I2350" s="14" t="s">
        <v>269</v>
      </c>
    </row>
    <row r="2351" spans="1:9">
      <c r="A2351" s="14" t="s">
        <v>135</v>
      </c>
      <c r="C2351">
        <v>18679</v>
      </c>
      <c r="D2351">
        <v>18679</v>
      </c>
      <c r="E2351">
        <v>1</v>
      </c>
      <c r="F2351">
        <v>2087</v>
      </c>
      <c r="G2351" s="14" t="s">
        <v>166</v>
      </c>
      <c r="H2351" s="14" t="s">
        <v>448</v>
      </c>
      <c r="I2351" s="14" t="s">
        <v>449</v>
      </c>
    </row>
    <row r="2352" spans="1:9">
      <c r="A2352" s="14" t="s">
        <v>135</v>
      </c>
      <c r="B2352" s="14" t="s">
        <v>150</v>
      </c>
      <c r="C2352">
        <v>18679</v>
      </c>
      <c r="D2352">
        <v>18678</v>
      </c>
      <c r="E2352">
        <v>0</v>
      </c>
      <c r="F2352">
        <v>2071</v>
      </c>
      <c r="G2352" s="14" t="s">
        <v>168</v>
      </c>
      <c r="H2352" s="14" t="s">
        <v>474</v>
      </c>
      <c r="I2352" s="14" t="s">
        <v>475</v>
      </c>
    </row>
    <row r="2353" spans="1:9">
      <c r="A2353" s="14" t="s">
        <v>135</v>
      </c>
      <c r="C2353">
        <v>21143</v>
      </c>
      <c r="D2353">
        <v>21143</v>
      </c>
      <c r="E2353">
        <v>1</v>
      </c>
      <c r="F2353">
        <v>2350</v>
      </c>
      <c r="G2353" s="14" t="s">
        <v>166</v>
      </c>
      <c r="H2353" s="14" t="s">
        <v>544</v>
      </c>
      <c r="I2353" s="14" t="s">
        <v>259</v>
      </c>
    </row>
    <row r="2354" spans="1:9">
      <c r="A2354" s="14" t="s">
        <v>135</v>
      </c>
      <c r="C2354">
        <v>25242</v>
      </c>
      <c r="D2354">
        <v>25242</v>
      </c>
      <c r="E2354">
        <v>1</v>
      </c>
      <c r="F2354">
        <v>2282</v>
      </c>
      <c r="G2354" s="14" t="s">
        <v>166</v>
      </c>
      <c r="H2354" s="14" t="s">
        <v>367</v>
      </c>
      <c r="I2354" s="14" t="s">
        <v>364</v>
      </c>
    </row>
    <row r="2355" spans="1:9">
      <c r="A2355" s="14" t="s">
        <v>135</v>
      </c>
      <c r="B2355" s="14" t="s">
        <v>154</v>
      </c>
      <c r="C2355">
        <v>25242</v>
      </c>
      <c r="D2355">
        <v>25241</v>
      </c>
      <c r="E2355">
        <v>0</v>
      </c>
      <c r="F2355">
        <v>2268</v>
      </c>
      <c r="G2355" s="14" t="s">
        <v>168</v>
      </c>
      <c r="H2355" s="14" t="s">
        <v>486</v>
      </c>
      <c r="I2355" s="14" t="s">
        <v>487</v>
      </c>
    </row>
    <row r="2356" spans="1:9">
      <c r="A2356" s="14" t="s">
        <v>135</v>
      </c>
      <c r="C2356">
        <v>25243</v>
      </c>
      <c r="D2356">
        <v>25243</v>
      </c>
      <c r="E2356">
        <v>1</v>
      </c>
      <c r="F2356">
        <v>2276</v>
      </c>
      <c r="G2356" s="14" t="s">
        <v>166</v>
      </c>
      <c r="H2356" s="14" t="s">
        <v>530</v>
      </c>
      <c r="I2356" s="14" t="s">
        <v>531</v>
      </c>
    </row>
    <row r="2357" spans="1:9">
      <c r="A2357" s="14" t="s">
        <v>135</v>
      </c>
      <c r="B2357" s="14" t="s">
        <v>150</v>
      </c>
      <c r="C2357">
        <v>25285</v>
      </c>
      <c r="D2357">
        <v>25284</v>
      </c>
      <c r="E2357">
        <v>0</v>
      </c>
      <c r="F2357">
        <v>2294</v>
      </c>
      <c r="G2357" s="14" t="s">
        <v>168</v>
      </c>
      <c r="H2357" s="14" t="s">
        <v>527</v>
      </c>
      <c r="I2357" s="14" t="s">
        <v>407</v>
      </c>
    </row>
    <row r="2358" spans="1:9">
      <c r="A2358" s="14" t="s">
        <v>135</v>
      </c>
      <c r="C2358">
        <v>25285</v>
      </c>
      <c r="D2358">
        <v>25285</v>
      </c>
      <c r="E2358">
        <v>1</v>
      </c>
      <c r="F2358">
        <v>2306</v>
      </c>
      <c r="G2358" s="14" t="s">
        <v>166</v>
      </c>
      <c r="H2358" s="14" t="s">
        <v>529</v>
      </c>
      <c r="I2358" s="14" t="s">
        <v>360</v>
      </c>
    </row>
    <row r="2359" spans="1:9">
      <c r="A2359" s="14" t="s">
        <v>135</v>
      </c>
      <c r="B2359" s="14" t="s">
        <v>150</v>
      </c>
      <c r="C2359">
        <v>25399</v>
      </c>
      <c r="D2359">
        <v>25398</v>
      </c>
      <c r="E2359">
        <v>0</v>
      </c>
      <c r="F2359">
        <v>2181</v>
      </c>
      <c r="G2359" s="14" t="s">
        <v>168</v>
      </c>
      <c r="H2359" s="14" t="s">
        <v>549</v>
      </c>
      <c r="I2359" s="14" t="s">
        <v>286</v>
      </c>
    </row>
    <row r="2360" spans="1:9">
      <c r="A2360" s="14" t="s">
        <v>135</v>
      </c>
      <c r="B2360" s="14" t="s">
        <v>154</v>
      </c>
      <c r="C2360">
        <v>25621</v>
      </c>
      <c r="D2360">
        <v>25621</v>
      </c>
      <c r="E2360">
        <v>1</v>
      </c>
      <c r="F2360">
        <v>2620</v>
      </c>
      <c r="G2360" s="14" t="s">
        <v>158</v>
      </c>
      <c r="H2360" s="14" t="s">
        <v>500</v>
      </c>
      <c r="I2360" s="14" t="s">
        <v>501</v>
      </c>
    </row>
    <row r="2361" spans="1:9">
      <c r="A2361" s="14" t="s">
        <v>135</v>
      </c>
      <c r="B2361" s="14" t="s">
        <v>163</v>
      </c>
      <c r="C2361">
        <v>25695</v>
      </c>
      <c r="D2361">
        <v>25695</v>
      </c>
      <c r="E2361">
        <v>1</v>
      </c>
      <c r="F2361">
        <v>2940</v>
      </c>
      <c r="G2361" s="14" t="s">
        <v>158</v>
      </c>
      <c r="H2361" s="14" t="s">
        <v>474</v>
      </c>
      <c r="I2361" s="14" t="s">
        <v>251</v>
      </c>
    </row>
    <row r="2362" spans="1:9">
      <c r="A2362" s="14" t="s">
        <v>135</v>
      </c>
      <c r="B2362" s="14" t="s">
        <v>154</v>
      </c>
      <c r="C2362">
        <v>25809</v>
      </c>
      <c r="D2362">
        <v>25809</v>
      </c>
      <c r="E2362">
        <v>1</v>
      </c>
      <c r="F2362">
        <v>2819</v>
      </c>
      <c r="G2362" s="14" t="s">
        <v>151</v>
      </c>
      <c r="H2362" s="14" t="s">
        <v>491</v>
      </c>
      <c r="I2362" s="14" t="s">
        <v>492</v>
      </c>
    </row>
    <row r="2363" spans="1:9">
      <c r="A2363" s="14" t="s">
        <v>135</v>
      </c>
      <c r="B2363" s="14" t="s">
        <v>163</v>
      </c>
      <c r="C2363">
        <v>25859</v>
      </c>
      <c r="D2363">
        <v>25859</v>
      </c>
      <c r="E2363">
        <v>1</v>
      </c>
      <c r="F2363">
        <v>2453</v>
      </c>
      <c r="G2363" s="14" t="s">
        <v>151</v>
      </c>
      <c r="H2363" s="14" t="s">
        <v>471</v>
      </c>
      <c r="I2363" s="14" t="s">
        <v>472</v>
      </c>
    </row>
    <row r="2364" spans="1:9">
      <c r="A2364" s="14" t="s">
        <v>135</v>
      </c>
      <c r="B2364" s="14" t="s">
        <v>159</v>
      </c>
      <c r="C2364">
        <v>25860</v>
      </c>
      <c r="D2364">
        <v>25861</v>
      </c>
      <c r="E2364">
        <v>2</v>
      </c>
      <c r="F2364" t="s">
        <v>210</v>
      </c>
      <c r="G2364" s="14" t="s">
        <v>171</v>
      </c>
      <c r="H2364" s="14" t="s">
        <v>211</v>
      </c>
      <c r="I2364" s="14" t="s">
        <v>212</v>
      </c>
    </row>
    <row r="2365" spans="1:9">
      <c r="A2365" s="14" t="s">
        <v>135</v>
      </c>
      <c r="C2365">
        <v>26368</v>
      </c>
      <c r="D2365">
        <v>26368</v>
      </c>
      <c r="E2365">
        <v>1</v>
      </c>
      <c r="F2365">
        <v>2272</v>
      </c>
      <c r="G2365" s="14" t="s">
        <v>166</v>
      </c>
      <c r="H2365" s="14" t="s">
        <v>508</v>
      </c>
      <c r="I2365" s="14" t="s">
        <v>510</v>
      </c>
    </row>
    <row r="2366" spans="1:9">
      <c r="A2366" s="14" t="s">
        <v>135</v>
      </c>
      <c r="B2366" s="14" t="s">
        <v>154</v>
      </c>
      <c r="C2366">
        <v>26368</v>
      </c>
      <c r="D2366">
        <v>26367</v>
      </c>
      <c r="E2366">
        <v>0</v>
      </c>
      <c r="F2366">
        <v>2265</v>
      </c>
      <c r="G2366" s="14" t="s">
        <v>168</v>
      </c>
      <c r="H2366" s="14" t="s">
        <v>540</v>
      </c>
      <c r="I2366" s="14" t="s">
        <v>259</v>
      </c>
    </row>
    <row r="2367" spans="1:9">
      <c r="A2367" s="14" t="s">
        <v>135</v>
      </c>
      <c r="C2367">
        <v>28309</v>
      </c>
      <c r="D2367">
        <v>28309</v>
      </c>
      <c r="E2367">
        <v>1</v>
      </c>
      <c r="F2367">
        <v>2238</v>
      </c>
      <c r="G2367" s="14" t="s">
        <v>166</v>
      </c>
      <c r="H2367" s="14" t="s">
        <v>363</v>
      </c>
      <c r="I2367" s="14" t="s">
        <v>364</v>
      </c>
    </row>
    <row r="2368" spans="1:9">
      <c r="A2368" s="14" t="s">
        <v>135</v>
      </c>
      <c r="B2368" s="14" t="s">
        <v>154</v>
      </c>
      <c r="C2368">
        <v>28309</v>
      </c>
      <c r="D2368">
        <v>28308</v>
      </c>
      <c r="E2368">
        <v>0</v>
      </c>
      <c r="F2368">
        <v>2237</v>
      </c>
      <c r="G2368" s="14" t="s">
        <v>168</v>
      </c>
      <c r="H2368" s="14" t="s">
        <v>419</v>
      </c>
      <c r="I2368" s="14" t="s">
        <v>420</v>
      </c>
    </row>
    <row r="2369" spans="1:9">
      <c r="A2369" s="14" t="s">
        <v>135</v>
      </c>
      <c r="C2369">
        <v>28310</v>
      </c>
      <c r="D2369">
        <v>28310</v>
      </c>
      <c r="E2369">
        <v>1</v>
      </c>
      <c r="F2369">
        <v>2226</v>
      </c>
      <c r="G2369" s="14" t="s">
        <v>166</v>
      </c>
      <c r="H2369" s="14" t="s">
        <v>508</v>
      </c>
      <c r="I2369" s="14" t="s">
        <v>511</v>
      </c>
    </row>
    <row r="2370" spans="1:9">
      <c r="A2370" s="14" t="s">
        <v>135</v>
      </c>
      <c r="B2370" s="14" t="s">
        <v>150</v>
      </c>
      <c r="C2370">
        <v>30116</v>
      </c>
      <c r="D2370">
        <v>30115</v>
      </c>
      <c r="E2370">
        <v>0</v>
      </c>
      <c r="F2370">
        <v>2276</v>
      </c>
      <c r="G2370" s="14" t="s">
        <v>168</v>
      </c>
      <c r="H2370" s="14" t="s">
        <v>551</v>
      </c>
      <c r="I2370" s="14" t="s">
        <v>234</v>
      </c>
    </row>
    <row r="2371" spans="1:9">
      <c r="A2371" s="14" t="s">
        <v>135</v>
      </c>
      <c r="B2371" s="14" t="s">
        <v>164</v>
      </c>
      <c r="C2371">
        <v>30757</v>
      </c>
      <c r="D2371">
        <v>30757</v>
      </c>
      <c r="E2371">
        <v>1</v>
      </c>
      <c r="F2371">
        <v>2334</v>
      </c>
      <c r="G2371" s="14" t="s">
        <v>151</v>
      </c>
      <c r="H2371" s="14" t="s">
        <v>549</v>
      </c>
      <c r="I2371" s="14" t="s">
        <v>227</v>
      </c>
    </row>
    <row r="2372" spans="1:9">
      <c r="A2372" s="14" t="s">
        <v>135</v>
      </c>
      <c r="B2372" s="14" t="s">
        <v>164</v>
      </c>
      <c r="C2372">
        <v>30820</v>
      </c>
      <c r="D2372">
        <v>30820</v>
      </c>
      <c r="E2372">
        <v>1</v>
      </c>
      <c r="F2372">
        <v>2444</v>
      </c>
      <c r="G2372" s="14" t="s">
        <v>158</v>
      </c>
      <c r="H2372" s="14" t="s">
        <v>549</v>
      </c>
      <c r="I2372" s="14" t="s">
        <v>302</v>
      </c>
    </row>
    <row r="2373" spans="1:9">
      <c r="A2373" s="14" t="s">
        <v>135</v>
      </c>
      <c r="C2373">
        <v>31197</v>
      </c>
      <c r="D2373">
        <v>31197</v>
      </c>
      <c r="E2373">
        <v>1</v>
      </c>
      <c r="F2373">
        <v>2314</v>
      </c>
      <c r="G2373" s="14" t="s">
        <v>166</v>
      </c>
      <c r="H2373" s="14" t="s">
        <v>503</v>
      </c>
      <c r="I2373" s="14" t="s">
        <v>505</v>
      </c>
    </row>
    <row r="2374" spans="1:9">
      <c r="A2374" s="14" t="s">
        <v>135</v>
      </c>
      <c r="B2374" s="14" t="s">
        <v>154</v>
      </c>
      <c r="C2374">
        <v>31197</v>
      </c>
      <c r="D2374">
        <v>31196</v>
      </c>
      <c r="E2374">
        <v>0</v>
      </c>
      <c r="F2374">
        <v>2299</v>
      </c>
      <c r="G2374" s="14" t="s">
        <v>168</v>
      </c>
      <c r="H2374" s="14" t="s">
        <v>546</v>
      </c>
      <c r="I2374" s="14" t="s">
        <v>547</v>
      </c>
    </row>
    <row r="2375" spans="1:9">
      <c r="A2375" s="14" t="s">
        <v>135</v>
      </c>
      <c r="C2375">
        <v>34975</v>
      </c>
      <c r="D2375">
        <v>34975</v>
      </c>
      <c r="E2375">
        <v>1</v>
      </c>
      <c r="F2375">
        <v>2020</v>
      </c>
      <c r="G2375" s="14" t="s">
        <v>166</v>
      </c>
      <c r="H2375" s="14" t="s">
        <v>530</v>
      </c>
      <c r="I2375" s="14" t="s">
        <v>312</v>
      </c>
    </row>
    <row r="2376" spans="1:9">
      <c r="A2376" s="14" t="s">
        <v>135</v>
      </c>
      <c r="B2376" s="14" t="s">
        <v>150</v>
      </c>
      <c r="C2376">
        <v>34975</v>
      </c>
      <c r="D2376">
        <v>34974</v>
      </c>
      <c r="E2376">
        <v>0</v>
      </c>
      <c r="F2376">
        <v>2002</v>
      </c>
      <c r="G2376" s="14" t="s">
        <v>168</v>
      </c>
      <c r="H2376" s="14" t="s">
        <v>535</v>
      </c>
      <c r="I2376" s="14" t="s">
        <v>340</v>
      </c>
    </row>
    <row r="2377" spans="1:9">
      <c r="A2377" s="14" t="s">
        <v>135</v>
      </c>
      <c r="B2377" s="14" t="s">
        <v>154</v>
      </c>
      <c r="C2377">
        <v>34999</v>
      </c>
      <c r="D2377">
        <v>34998</v>
      </c>
      <c r="E2377">
        <v>0</v>
      </c>
      <c r="F2377">
        <v>2028</v>
      </c>
      <c r="G2377" s="14" t="s">
        <v>168</v>
      </c>
      <c r="H2377" s="14" t="s">
        <v>534</v>
      </c>
      <c r="I2377" s="14" t="s">
        <v>310</v>
      </c>
    </row>
    <row r="2378" spans="1:9">
      <c r="A2378" s="14" t="s">
        <v>135</v>
      </c>
      <c r="C2378">
        <v>34999</v>
      </c>
      <c r="D2378">
        <v>34999</v>
      </c>
      <c r="E2378">
        <v>1</v>
      </c>
      <c r="F2378">
        <v>2037</v>
      </c>
      <c r="G2378" s="14" t="s">
        <v>166</v>
      </c>
      <c r="H2378" s="14" t="s">
        <v>539</v>
      </c>
      <c r="I2378" s="14" t="s">
        <v>276</v>
      </c>
    </row>
    <row r="2379" spans="1:9">
      <c r="A2379" s="14" t="s">
        <v>135</v>
      </c>
      <c r="C2379">
        <v>36305</v>
      </c>
      <c r="D2379">
        <v>36305</v>
      </c>
      <c r="E2379">
        <v>1</v>
      </c>
      <c r="F2379">
        <v>2076</v>
      </c>
      <c r="G2379" s="14" t="s">
        <v>166</v>
      </c>
      <c r="H2379" s="14" t="s">
        <v>486</v>
      </c>
      <c r="I2379" s="14" t="s">
        <v>488</v>
      </c>
    </row>
    <row r="2380" spans="1:9">
      <c r="A2380" s="14" t="s">
        <v>135</v>
      </c>
      <c r="B2380" s="14" t="s">
        <v>154</v>
      </c>
      <c r="C2380">
        <v>36305</v>
      </c>
      <c r="D2380">
        <v>36304</v>
      </c>
      <c r="E2380">
        <v>0</v>
      </c>
      <c r="F2380">
        <v>2066</v>
      </c>
      <c r="G2380" s="14" t="s">
        <v>168</v>
      </c>
      <c r="H2380" s="14" t="s">
        <v>512</v>
      </c>
      <c r="I2380" s="14" t="s">
        <v>514</v>
      </c>
    </row>
    <row r="2381" spans="1:9">
      <c r="A2381" s="14" t="s">
        <v>135</v>
      </c>
      <c r="B2381" s="14" t="s">
        <v>154</v>
      </c>
      <c r="C2381">
        <v>36982</v>
      </c>
      <c r="D2381">
        <v>36982</v>
      </c>
      <c r="E2381">
        <v>1</v>
      </c>
      <c r="F2381">
        <v>2264</v>
      </c>
      <c r="G2381" s="14" t="s">
        <v>151</v>
      </c>
      <c r="H2381" s="14" t="s">
        <v>550</v>
      </c>
      <c r="I2381" s="14" t="s">
        <v>238</v>
      </c>
    </row>
    <row r="2382" spans="1:9">
      <c r="A2382" s="14" t="s">
        <v>135</v>
      </c>
      <c r="C2382">
        <v>41934</v>
      </c>
      <c r="D2382">
        <v>41934</v>
      </c>
      <c r="E2382">
        <v>1</v>
      </c>
      <c r="F2382">
        <v>2377</v>
      </c>
      <c r="G2382" s="14" t="s">
        <v>166</v>
      </c>
      <c r="H2382" s="14" t="s">
        <v>432</v>
      </c>
      <c r="I2382" s="14" t="s">
        <v>433</v>
      </c>
    </row>
    <row r="2383" spans="1:9">
      <c r="A2383" s="14" t="s">
        <v>135</v>
      </c>
      <c r="B2383" s="14" t="s">
        <v>154</v>
      </c>
      <c r="C2383">
        <v>41934</v>
      </c>
      <c r="D2383">
        <v>41933</v>
      </c>
      <c r="E2383">
        <v>0</v>
      </c>
      <c r="F2383">
        <v>2371</v>
      </c>
      <c r="G2383" s="14" t="s">
        <v>168</v>
      </c>
      <c r="H2383" s="14" t="s">
        <v>452</v>
      </c>
      <c r="I2383" s="14" t="s">
        <v>453</v>
      </c>
    </row>
    <row r="2384" spans="1:9">
      <c r="A2384" s="14" t="s">
        <v>135</v>
      </c>
      <c r="B2384" s="14" t="s">
        <v>154</v>
      </c>
      <c r="C2384">
        <v>43733</v>
      </c>
      <c r="D2384">
        <v>43733</v>
      </c>
      <c r="E2384">
        <v>1</v>
      </c>
      <c r="F2384">
        <v>2241</v>
      </c>
      <c r="G2384" s="14" t="s">
        <v>151</v>
      </c>
      <c r="H2384" s="14" t="s">
        <v>550</v>
      </c>
      <c r="I2384" s="14" t="s">
        <v>289</v>
      </c>
    </row>
    <row r="2385" spans="1:9">
      <c r="A2385" s="14" t="s">
        <v>135</v>
      </c>
      <c r="C2385">
        <v>44278</v>
      </c>
      <c r="D2385">
        <v>44278</v>
      </c>
      <c r="E2385">
        <v>1</v>
      </c>
      <c r="F2385">
        <v>2342</v>
      </c>
      <c r="G2385" s="14" t="s">
        <v>166</v>
      </c>
      <c r="H2385" s="14" t="s">
        <v>550</v>
      </c>
      <c r="I2385" s="14" t="s">
        <v>289</v>
      </c>
    </row>
    <row r="2386" spans="1:9">
      <c r="A2386" s="14" t="s">
        <v>135</v>
      </c>
      <c r="B2386" s="14" t="s">
        <v>150</v>
      </c>
      <c r="C2386">
        <v>46733</v>
      </c>
      <c r="D2386">
        <v>46732</v>
      </c>
      <c r="E2386">
        <v>0</v>
      </c>
      <c r="F2386">
        <v>2447</v>
      </c>
      <c r="G2386" s="14" t="s">
        <v>168</v>
      </c>
      <c r="H2386" s="14" t="s">
        <v>466</v>
      </c>
      <c r="I2386" s="14" t="s">
        <v>467</v>
      </c>
    </row>
    <row r="2387" spans="1:9">
      <c r="A2387" s="14" t="s">
        <v>135</v>
      </c>
      <c r="C2387">
        <v>46733</v>
      </c>
      <c r="D2387">
        <v>46733</v>
      </c>
      <c r="E2387">
        <v>1</v>
      </c>
      <c r="F2387">
        <v>2463</v>
      </c>
      <c r="G2387" s="14" t="s">
        <v>166</v>
      </c>
      <c r="H2387" s="14" t="s">
        <v>471</v>
      </c>
      <c r="I2387" s="14" t="s">
        <v>472</v>
      </c>
    </row>
    <row r="2388" spans="1:9">
      <c r="A2388" s="14" t="s">
        <v>135</v>
      </c>
      <c r="C2388">
        <v>50278</v>
      </c>
      <c r="D2388">
        <v>50278</v>
      </c>
      <c r="E2388">
        <v>1</v>
      </c>
      <c r="F2388">
        <v>2406</v>
      </c>
      <c r="G2388" s="14" t="s">
        <v>166</v>
      </c>
      <c r="H2388" s="14" t="s">
        <v>377</v>
      </c>
      <c r="I2388" s="14" t="s">
        <v>378</v>
      </c>
    </row>
    <row r="2389" spans="1:9">
      <c r="A2389" s="14" t="s">
        <v>135</v>
      </c>
      <c r="B2389" s="14" t="s">
        <v>154</v>
      </c>
      <c r="C2389">
        <v>50278</v>
      </c>
      <c r="D2389">
        <v>50277</v>
      </c>
      <c r="E2389">
        <v>0</v>
      </c>
      <c r="F2389">
        <v>2394</v>
      </c>
      <c r="G2389" s="14" t="s">
        <v>168</v>
      </c>
      <c r="H2389" s="14" t="s">
        <v>415</v>
      </c>
      <c r="I2389" s="14" t="s">
        <v>416</v>
      </c>
    </row>
    <row r="2390" spans="1:9">
      <c r="A2390" s="14" t="s">
        <v>135</v>
      </c>
      <c r="C2390">
        <v>50279</v>
      </c>
      <c r="D2390">
        <v>50279</v>
      </c>
      <c r="E2390">
        <v>1</v>
      </c>
      <c r="F2390">
        <v>2397</v>
      </c>
      <c r="G2390" s="14" t="s">
        <v>166</v>
      </c>
      <c r="H2390" s="14" t="s">
        <v>522</v>
      </c>
      <c r="I2390" s="14" t="s">
        <v>514</v>
      </c>
    </row>
    <row r="2391" spans="1:9">
      <c r="A2391" s="14" t="s">
        <v>135</v>
      </c>
      <c r="B2391" s="14" t="s">
        <v>150</v>
      </c>
      <c r="C2391">
        <v>51085</v>
      </c>
      <c r="D2391">
        <v>51085</v>
      </c>
      <c r="E2391">
        <v>1</v>
      </c>
      <c r="F2391">
        <v>2332</v>
      </c>
      <c r="G2391" s="14" t="s">
        <v>151</v>
      </c>
      <c r="H2391" s="14" t="s">
        <v>550</v>
      </c>
      <c r="I2391" s="14" t="s">
        <v>289</v>
      </c>
    </row>
    <row r="2392" spans="1:9">
      <c r="A2392" s="14" t="s">
        <v>135</v>
      </c>
      <c r="C2392">
        <v>54545</v>
      </c>
      <c r="D2392">
        <v>54545</v>
      </c>
      <c r="E2392">
        <v>1</v>
      </c>
      <c r="F2392">
        <v>2439</v>
      </c>
      <c r="G2392" s="14" t="s">
        <v>166</v>
      </c>
      <c r="H2392" s="14" t="s">
        <v>456</v>
      </c>
      <c r="I2392" s="14" t="s">
        <v>457</v>
      </c>
    </row>
    <row r="2393" spans="1:9">
      <c r="A2393" s="14" t="s">
        <v>135</v>
      </c>
      <c r="B2393" s="14" t="s">
        <v>154</v>
      </c>
      <c r="C2393">
        <v>54545</v>
      </c>
      <c r="D2393">
        <v>54544</v>
      </c>
      <c r="E2393">
        <v>0</v>
      </c>
      <c r="F2393">
        <v>2428</v>
      </c>
      <c r="G2393" s="14" t="s">
        <v>168</v>
      </c>
      <c r="H2393" s="14" t="s">
        <v>535</v>
      </c>
      <c r="I2393" s="14" t="s">
        <v>387</v>
      </c>
    </row>
    <row r="2394" spans="1:9">
      <c r="A2394" s="14" t="s">
        <v>135</v>
      </c>
      <c r="B2394" s="14" t="s">
        <v>163</v>
      </c>
      <c r="C2394">
        <v>54623</v>
      </c>
      <c r="D2394">
        <v>54623</v>
      </c>
      <c r="E2394">
        <v>1</v>
      </c>
      <c r="F2394">
        <v>2430</v>
      </c>
      <c r="G2394" s="14" t="s">
        <v>158</v>
      </c>
      <c r="H2394" s="14" t="s">
        <v>550</v>
      </c>
      <c r="I2394" s="14" t="s">
        <v>286</v>
      </c>
    </row>
    <row r="2395" spans="1:9">
      <c r="A2395" s="14" t="s">
        <v>135</v>
      </c>
      <c r="B2395" s="14" t="s">
        <v>150</v>
      </c>
      <c r="C2395">
        <v>54683</v>
      </c>
      <c r="D2395">
        <v>54682</v>
      </c>
      <c r="E2395">
        <v>0</v>
      </c>
      <c r="F2395">
        <v>2415</v>
      </c>
      <c r="G2395" s="14" t="s">
        <v>168</v>
      </c>
      <c r="H2395" s="14" t="s">
        <v>503</v>
      </c>
      <c r="I2395" s="14" t="s">
        <v>506</v>
      </c>
    </row>
    <row r="2396" spans="1:9">
      <c r="A2396" s="14" t="s">
        <v>135</v>
      </c>
      <c r="C2396">
        <v>54683</v>
      </c>
      <c r="D2396">
        <v>54683</v>
      </c>
      <c r="E2396">
        <v>1</v>
      </c>
      <c r="F2396">
        <v>2439</v>
      </c>
      <c r="G2396" s="14" t="s">
        <v>166</v>
      </c>
      <c r="H2396" s="14" t="s">
        <v>527</v>
      </c>
      <c r="I2396" s="14" t="s">
        <v>528</v>
      </c>
    </row>
    <row r="2397" spans="1:9">
      <c r="A2397" s="14" t="s">
        <v>135</v>
      </c>
      <c r="B2397" s="14" t="s">
        <v>164</v>
      </c>
      <c r="C2397">
        <v>55003</v>
      </c>
      <c r="D2397">
        <v>55003</v>
      </c>
      <c r="E2397">
        <v>1</v>
      </c>
      <c r="F2397">
        <v>2308</v>
      </c>
      <c r="G2397" s="14" t="s">
        <v>158</v>
      </c>
      <c r="H2397" s="14" t="s">
        <v>551</v>
      </c>
      <c r="I2397" s="14" t="s">
        <v>238</v>
      </c>
    </row>
    <row r="2398" spans="1:9">
      <c r="A2398" s="14" t="s">
        <v>135</v>
      </c>
      <c r="B2398" s="14" t="s">
        <v>154</v>
      </c>
      <c r="C2398">
        <v>59236</v>
      </c>
      <c r="D2398">
        <v>59235</v>
      </c>
      <c r="E2398">
        <v>0</v>
      </c>
      <c r="F2398">
        <v>2217</v>
      </c>
      <c r="G2398" s="14" t="s">
        <v>168</v>
      </c>
      <c r="H2398" s="14" t="s">
        <v>537</v>
      </c>
      <c r="I2398" s="14" t="s">
        <v>261</v>
      </c>
    </row>
    <row r="2399" spans="1:9">
      <c r="A2399" s="14" t="s">
        <v>135</v>
      </c>
      <c r="C2399">
        <v>59236</v>
      </c>
      <c r="D2399">
        <v>59236</v>
      </c>
      <c r="E2399">
        <v>1</v>
      </c>
      <c r="F2399">
        <v>2223</v>
      </c>
      <c r="G2399" s="14" t="s">
        <v>166</v>
      </c>
      <c r="H2399" s="14" t="s">
        <v>537</v>
      </c>
      <c r="I2399" s="14" t="s">
        <v>261</v>
      </c>
    </row>
    <row r="2400" spans="1:9">
      <c r="A2400" s="14" t="s">
        <v>135</v>
      </c>
      <c r="B2400" s="14" t="s">
        <v>154</v>
      </c>
      <c r="C2400">
        <v>63065</v>
      </c>
      <c r="D2400">
        <v>63064</v>
      </c>
      <c r="E2400">
        <v>0</v>
      </c>
      <c r="F2400">
        <v>2476</v>
      </c>
      <c r="G2400" s="14" t="s">
        <v>168</v>
      </c>
      <c r="H2400" s="14" t="s">
        <v>522</v>
      </c>
      <c r="I2400" s="14" t="s">
        <v>370</v>
      </c>
    </row>
    <row r="2401" spans="1:9">
      <c r="A2401" s="14" t="s">
        <v>135</v>
      </c>
      <c r="C2401">
        <v>63065</v>
      </c>
      <c r="D2401">
        <v>63065</v>
      </c>
      <c r="E2401">
        <v>1</v>
      </c>
      <c r="F2401">
        <v>2486</v>
      </c>
      <c r="G2401" s="14" t="s">
        <v>166</v>
      </c>
      <c r="H2401" s="14" t="s">
        <v>525</v>
      </c>
      <c r="I2401" s="14" t="s">
        <v>398</v>
      </c>
    </row>
    <row r="2402" spans="1:9">
      <c r="A2402" s="14" t="s">
        <v>135</v>
      </c>
      <c r="B2402" s="14" t="s">
        <v>150</v>
      </c>
      <c r="C2402">
        <v>64819</v>
      </c>
      <c r="D2402">
        <v>64819</v>
      </c>
      <c r="E2402">
        <v>1</v>
      </c>
      <c r="F2402">
        <v>2495</v>
      </c>
      <c r="G2402" s="14" t="s">
        <v>151</v>
      </c>
      <c r="H2402" s="14" t="s">
        <v>550</v>
      </c>
      <c r="I2402" s="14" t="s">
        <v>227</v>
      </c>
    </row>
    <row r="2403" spans="1:9">
      <c r="A2403" s="14" t="s">
        <v>135</v>
      </c>
      <c r="B2403" s="14" t="s">
        <v>154</v>
      </c>
      <c r="C2403">
        <v>65185</v>
      </c>
      <c r="D2403">
        <v>65184</v>
      </c>
      <c r="E2403">
        <v>0</v>
      </c>
      <c r="F2403">
        <v>2399</v>
      </c>
      <c r="G2403" s="14" t="s">
        <v>168</v>
      </c>
      <c r="H2403" s="14" t="s">
        <v>448</v>
      </c>
      <c r="I2403" s="14" t="s">
        <v>450</v>
      </c>
    </row>
    <row r="2404" spans="1:9">
      <c r="A2404" s="14" t="s">
        <v>135</v>
      </c>
      <c r="C2404">
        <v>65185</v>
      </c>
      <c r="D2404">
        <v>65185</v>
      </c>
      <c r="E2404">
        <v>1</v>
      </c>
      <c r="F2404">
        <v>2408</v>
      </c>
      <c r="G2404" s="14" t="s">
        <v>166</v>
      </c>
      <c r="H2404" s="14" t="s">
        <v>471</v>
      </c>
      <c r="I2404" s="14" t="s">
        <v>473</v>
      </c>
    </row>
    <row r="2405" spans="1:9">
      <c r="A2405" s="14" t="s">
        <v>135</v>
      </c>
      <c r="C2405">
        <v>65339</v>
      </c>
      <c r="D2405">
        <v>65339</v>
      </c>
      <c r="E2405">
        <v>1</v>
      </c>
      <c r="F2405">
        <v>2335</v>
      </c>
      <c r="G2405" s="14" t="s">
        <v>166</v>
      </c>
      <c r="H2405" s="14" t="s">
        <v>535</v>
      </c>
      <c r="I2405" s="14" t="s">
        <v>427</v>
      </c>
    </row>
    <row r="2406" spans="1:9">
      <c r="A2406" s="14" t="s">
        <v>135</v>
      </c>
      <c r="B2406" s="14" t="s">
        <v>150</v>
      </c>
      <c r="C2406">
        <v>65339</v>
      </c>
      <c r="D2406">
        <v>65338</v>
      </c>
      <c r="E2406">
        <v>0</v>
      </c>
      <c r="F2406">
        <v>2321</v>
      </c>
      <c r="G2406" s="14" t="s">
        <v>168</v>
      </c>
      <c r="H2406" s="14" t="s">
        <v>549</v>
      </c>
      <c r="I2406" s="14" t="s">
        <v>227</v>
      </c>
    </row>
    <row r="2407" spans="1:9">
      <c r="A2407" s="14" t="s">
        <v>135</v>
      </c>
      <c r="B2407" s="14" t="s">
        <v>150</v>
      </c>
      <c r="C2407">
        <v>67639</v>
      </c>
      <c r="D2407">
        <v>67638</v>
      </c>
      <c r="E2407">
        <v>0</v>
      </c>
      <c r="F2407">
        <v>2435</v>
      </c>
      <c r="G2407" s="14" t="s">
        <v>133</v>
      </c>
      <c r="H2407" s="14" t="s">
        <v>551</v>
      </c>
      <c r="I2407" s="14" t="s">
        <v>289</v>
      </c>
    </row>
    <row r="2408" spans="1:9">
      <c r="A2408" s="14" t="s">
        <v>135</v>
      </c>
      <c r="C2408">
        <v>70313</v>
      </c>
      <c r="D2408">
        <v>70313</v>
      </c>
      <c r="E2408">
        <v>1</v>
      </c>
      <c r="F2408">
        <v>2483</v>
      </c>
      <c r="G2408" s="14" t="s">
        <v>166</v>
      </c>
      <c r="H2408" s="14" t="s">
        <v>464</v>
      </c>
      <c r="I2408" s="14" t="s">
        <v>465</v>
      </c>
    </row>
    <row r="2409" spans="1:9">
      <c r="A2409" s="14" t="s">
        <v>135</v>
      </c>
      <c r="B2409" s="14" t="s">
        <v>154</v>
      </c>
      <c r="C2409">
        <v>70313</v>
      </c>
      <c r="D2409">
        <v>70312</v>
      </c>
      <c r="E2409">
        <v>0</v>
      </c>
      <c r="F2409">
        <v>2480</v>
      </c>
      <c r="G2409" s="14" t="s">
        <v>168</v>
      </c>
      <c r="H2409" s="14" t="s">
        <v>508</v>
      </c>
      <c r="I2409" s="14" t="s">
        <v>509</v>
      </c>
    </row>
    <row r="2410" spans="1:9">
      <c r="A2410" s="14" t="s">
        <v>135</v>
      </c>
      <c r="C2410">
        <v>70923</v>
      </c>
      <c r="D2410">
        <v>70923</v>
      </c>
      <c r="E2410">
        <v>1</v>
      </c>
      <c r="F2410">
        <v>2447</v>
      </c>
      <c r="G2410" s="14" t="s">
        <v>166</v>
      </c>
      <c r="H2410" s="14" t="s">
        <v>515</v>
      </c>
      <c r="I2410" s="14" t="s">
        <v>321</v>
      </c>
    </row>
    <row r="2411" spans="1:9">
      <c r="A2411" s="14" t="s">
        <v>135</v>
      </c>
      <c r="B2411" s="14" t="s">
        <v>150</v>
      </c>
      <c r="C2411">
        <v>70923</v>
      </c>
      <c r="D2411">
        <v>70922</v>
      </c>
      <c r="E2411">
        <v>0</v>
      </c>
      <c r="F2411">
        <v>2426</v>
      </c>
      <c r="G2411" s="14" t="s">
        <v>168</v>
      </c>
      <c r="H2411" s="14" t="s">
        <v>535</v>
      </c>
      <c r="I2411" s="14" t="s">
        <v>427</v>
      </c>
    </row>
    <row r="2412" spans="1:9">
      <c r="A2412" s="14" t="s">
        <v>135</v>
      </c>
      <c r="C2412">
        <v>71276</v>
      </c>
      <c r="D2412">
        <v>71276</v>
      </c>
      <c r="E2412">
        <v>1</v>
      </c>
      <c r="F2412">
        <v>2220</v>
      </c>
      <c r="G2412" s="14" t="s">
        <v>166</v>
      </c>
      <c r="H2412" s="14" t="s">
        <v>469</v>
      </c>
      <c r="I2412" s="14" t="s">
        <v>292</v>
      </c>
    </row>
    <row r="2413" spans="1:9">
      <c r="A2413" s="14" t="s">
        <v>135</v>
      </c>
      <c r="B2413" s="14" t="s">
        <v>154</v>
      </c>
      <c r="C2413">
        <v>71276</v>
      </c>
      <c r="D2413">
        <v>71275</v>
      </c>
      <c r="E2413">
        <v>0</v>
      </c>
      <c r="F2413">
        <v>2211</v>
      </c>
      <c r="G2413" s="14" t="s">
        <v>168</v>
      </c>
      <c r="H2413" s="14" t="s">
        <v>491</v>
      </c>
      <c r="I2413" s="14" t="s">
        <v>493</v>
      </c>
    </row>
    <row r="2414" spans="1:9">
      <c r="A2414" s="14" t="s">
        <v>135</v>
      </c>
      <c r="C2414">
        <v>73994</v>
      </c>
      <c r="D2414">
        <v>73994</v>
      </c>
      <c r="E2414">
        <v>1</v>
      </c>
      <c r="F2414">
        <v>1796</v>
      </c>
      <c r="G2414" s="14" t="s">
        <v>166</v>
      </c>
      <c r="H2414" s="14" t="s">
        <v>549</v>
      </c>
      <c r="I2414" s="14" t="s">
        <v>280</v>
      </c>
    </row>
    <row r="2415" spans="1:9">
      <c r="A2415" s="14" t="s">
        <v>135</v>
      </c>
      <c r="B2415" s="14" t="s">
        <v>154</v>
      </c>
      <c r="C2415">
        <v>77865</v>
      </c>
      <c r="D2415">
        <v>77864</v>
      </c>
      <c r="E2415">
        <v>0</v>
      </c>
      <c r="F2415">
        <v>2246</v>
      </c>
      <c r="G2415" s="14" t="s">
        <v>168</v>
      </c>
      <c r="H2415" s="14" t="s">
        <v>535</v>
      </c>
      <c r="I2415" s="14" t="s">
        <v>306</v>
      </c>
    </row>
    <row r="2416" spans="1:9">
      <c r="A2416" s="14" t="s">
        <v>135</v>
      </c>
      <c r="C2416">
        <v>77865</v>
      </c>
      <c r="D2416">
        <v>77865</v>
      </c>
      <c r="E2416">
        <v>1</v>
      </c>
      <c r="F2416">
        <v>2264</v>
      </c>
      <c r="G2416" s="14" t="s">
        <v>166</v>
      </c>
      <c r="H2416" s="14" t="s">
        <v>535</v>
      </c>
      <c r="I2416" s="14" t="s">
        <v>306</v>
      </c>
    </row>
    <row r="2417" spans="1:9">
      <c r="A2417" s="14" t="s">
        <v>135</v>
      </c>
      <c r="B2417" s="14" t="s">
        <v>164</v>
      </c>
      <c r="C2417">
        <v>77932</v>
      </c>
      <c r="D2417">
        <v>77932</v>
      </c>
      <c r="E2417">
        <v>1</v>
      </c>
      <c r="F2417">
        <v>2341</v>
      </c>
      <c r="G2417" s="14" t="s">
        <v>158</v>
      </c>
      <c r="H2417" s="14" t="s">
        <v>551</v>
      </c>
      <c r="I2417" s="14" t="s">
        <v>238</v>
      </c>
    </row>
    <row r="2418" spans="1:9">
      <c r="A2418" s="14" t="s">
        <v>135</v>
      </c>
      <c r="B2418" s="14" t="s">
        <v>154</v>
      </c>
      <c r="C2418">
        <v>79705</v>
      </c>
      <c r="D2418">
        <v>79705</v>
      </c>
      <c r="E2418">
        <v>1</v>
      </c>
      <c r="F2418">
        <v>2506</v>
      </c>
      <c r="G2418" s="14" t="s">
        <v>158</v>
      </c>
      <c r="H2418" s="14" t="s">
        <v>550</v>
      </c>
      <c r="I2418" s="14" t="s">
        <v>227</v>
      </c>
    </row>
    <row r="2419" spans="1:9">
      <c r="A2419" s="14" t="s">
        <v>135</v>
      </c>
      <c r="B2419" s="14" t="s">
        <v>154</v>
      </c>
      <c r="C2419">
        <v>80301</v>
      </c>
      <c r="D2419">
        <v>80300</v>
      </c>
      <c r="E2419">
        <v>0</v>
      </c>
      <c r="F2419">
        <v>2513</v>
      </c>
      <c r="G2419" s="14" t="s">
        <v>168</v>
      </c>
      <c r="H2419" s="14" t="s">
        <v>551</v>
      </c>
      <c r="I2419" s="14" t="s">
        <v>286</v>
      </c>
    </row>
    <row r="2420" spans="1:9">
      <c r="A2420" s="14" t="s">
        <v>135</v>
      </c>
      <c r="B2420" s="14" t="s">
        <v>154</v>
      </c>
      <c r="C2420">
        <v>82403</v>
      </c>
      <c r="D2420">
        <v>82402</v>
      </c>
      <c r="E2420">
        <v>0</v>
      </c>
      <c r="F2420">
        <v>2512</v>
      </c>
      <c r="G2420" s="14" t="s">
        <v>168</v>
      </c>
      <c r="H2420" s="14" t="s">
        <v>551</v>
      </c>
      <c r="I2420" s="14" t="s">
        <v>286</v>
      </c>
    </row>
    <row r="2421" spans="1:9">
      <c r="A2421" s="14" t="s">
        <v>135</v>
      </c>
      <c r="C2421">
        <v>109531</v>
      </c>
      <c r="D2421">
        <v>109531</v>
      </c>
      <c r="E2421">
        <v>1</v>
      </c>
      <c r="F2421">
        <v>2448</v>
      </c>
      <c r="G2421" s="14" t="s">
        <v>166</v>
      </c>
      <c r="H2421" s="14" t="s">
        <v>551</v>
      </c>
      <c r="I2421" s="14" t="s">
        <v>289</v>
      </c>
    </row>
    <row r="2422" spans="1:9">
      <c r="A2422" s="14" t="s">
        <v>135</v>
      </c>
      <c r="B2422" s="14" t="s">
        <v>150</v>
      </c>
      <c r="C2422">
        <v>109733</v>
      </c>
      <c r="D2422">
        <v>109732</v>
      </c>
      <c r="E2422">
        <v>0</v>
      </c>
      <c r="F2422">
        <v>2249</v>
      </c>
      <c r="G2422" s="14" t="s">
        <v>168</v>
      </c>
      <c r="H2422" s="14" t="s">
        <v>446</v>
      </c>
      <c r="I2422" s="14" t="s">
        <v>447</v>
      </c>
    </row>
    <row r="2423" spans="1:9">
      <c r="A2423" s="14" t="s">
        <v>135</v>
      </c>
      <c r="B2423" s="14" t="s">
        <v>150</v>
      </c>
      <c r="C2423">
        <v>110301</v>
      </c>
      <c r="D2423">
        <v>110300</v>
      </c>
      <c r="E2423">
        <v>0</v>
      </c>
      <c r="F2423">
        <v>2336</v>
      </c>
      <c r="G2423" s="14" t="s">
        <v>168</v>
      </c>
      <c r="H2423" s="14" t="s">
        <v>548</v>
      </c>
      <c r="I2423" s="14" t="s">
        <v>438</v>
      </c>
    </row>
    <row r="2424" spans="1:9">
      <c r="A2424" s="14" t="s">
        <v>135</v>
      </c>
      <c r="C2424">
        <v>110835</v>
      </c>
      <c r="D2424">
        <v>110835</v>
      </c>
      <c r="E2424">
        <v>1</v>
      </c>
      <c r="F2424">
        <v>2448</v>
      </c>
      <c r="G2424" s="14" t="s">
        <v>166</v>
      </c>
      <c r="H2424" s="14" t="s">
        <v>500</v>
      </c>
      <c r="I2424" s="14" t="s">
        <v>493</v>
      </c>
    </row>
    <row r="2425" spans="1:9">
      <c r="A2425" s="14" t="s">
        <v>135</v>
      </c>
      <c r="B2425" s="14" t="s">
        <v>150</v>
      </c>
      <c r="C2425">
        <v>110835</v>
      </c>
      <c r="D2425">
        <v>110834</v>
      </c>
      <c r="E2425">
        <v>0</v>
      </c>
      <c r="F2425">
        <v>2432</v>
      </c>
      <c r="G2425" s="14" t="s">
        <v>168</v>
      </c>
      <c r="H2425" s="14" t="s">
        <v>535</v>
      </c>
      <c r="I2425" s="14" t="s">
        <v>531</v>
      </c>
    </row>
    <row r="2426" spans="1:9">
      <c r="A2426" s="14" t="s">
        <v>135</v>
      </c>
      <c r="C2426">
        <v>111841</v>
      </c>
      <c r="D2426">
        <v>111841</v>
      </c>
      <c r="E2426">
        <v>1</v>
      </c>
      <c r="F2426">
        <v>2241</v>
      </c>
      <c r="G2426" s="14" t="s">
        <v>166</v>
      </c>
      <c r="H2426" s="14" t="s">
        <v>474</v>
      </c>
      <c r="I2426" s="14" t="s">
        <v>476</v>
      </c>
    </row>
    <row r="2427" spans="1:9">
      <c r="A2427" s="14" t="s">
        <v>135</v>
      </c>
      <c r="B2427" s="14" t="s">
        <v>150</v>
      </c>
      <c r="C2427">
        <v>111841</v>
      </c>
      <c r="D2427">
        <v>111840</v>
      </c>
      <c r="E2427">
        <v>0</v>
      </c>
      <c r="F2427">
        <v>2227</v>
      </c>
      <c r="G2427" s="14" t="s">
        <v>168</v>
      </c>
      <c r="H2427" s="14" t="s">
        <v>503</v>
      </c>
      <c r="I2427" s="14" t="s">
        <v>321</v>
      </c>
    </row>
    <row r="2428" spans="1:9">
      <c r="A2428" s="14" t="s">
        <v>135</v>
      </c>
      <c r="B2428" s="14" t="s">
        <v>164</v>
      </c>
      <c r="C2428">
        <v>113007</v>
      </c>
      <c r="D2428">
        <v>113007</v>
      </c>
      <c r="E2428">
        <v>1</v>
      </c>
      <c r="F2428">
        <v>2239</v>
      </c>
      <c r="G2428" s="14" t="s">
        <v>158</v>
      </c>
      <c r="H2428" s="14" t="s">
        <v>550</v>
      </c>
      <c r="I2428" s="14" t="s">
        <v>238</v>
      </c>
    </row>
    <row r="2429" spans="1:9">
      <c r="A2429" s="14" t="s">
        <v>135</v>
      </c>
      <c r="C2429">
        <v>113919</v>
      </c>
      <c r="D2429">
        <v>113919</v>
      </c>
      <c r="E2429">
        <v>1</v>
      </c>
      <c r="F2429">
        <v>2457</v>
      </c>
      <c r="G2429" s="14" t="s">
        <v>166</v>
      </c>
      <c r="H2429" s="14" t="s">
        <v>539</v>
      </c>
      <c r="I2429" s="14" t="s">
        <v>310</v>
      </c>
    </row>
    <row r="2430" spans="1:9">
      <c r="A2430" s="14" t="s">
        <v>135</v>
      </c>
      <c r="B2430" s="14" t="s">
        <v>154</v>
      </c>
      <c r="C2430">
        <v>117340</v>
      </c>
      <c r="D2430">
        <v>117340</v>
      </c>
      <c r="E2430">
        <v>1</v>
      </c>
      <c r="F2430">
        <v>2486</v>
      </c>
      <c r="G2430" s="14" t="s">
        <v>158</v>
      </c>
      <c r="H2430" s="14" t="s">
        <v>546</v>
      </c>
      <c r="I2430" s="14" t="s">
        <v>276</v>
      </c>
    </row>
    <row r="2431" spans="1:9">
      <c r="A2431" s="14" t="s">
        <v>135</v>
      </c>
      <c r="B2431" s="14" t="s">
        <v>154</v>
      </c>
      <c r="C2431">
        <v>117974</v>
      </c>
      <c r="D2431">
        <v>117974</v>
      </c>
      <c r="E2431">
        <v>1</v>
      </c>
      <c r="F2431">
        <v>2489</v>
      </c>
      <c r="G2431" s="14" t="s">
        <v>158</v>
      </c>
      <c r="H2431" s="14" t="s">
        <v>544</v>
      </c>
      <c r="I2431" s="14" t="s">
        <v>275</v>
      </c>
    </row>
    <row r="2432" spans="1:9">
      <c r="A2432" s="14" t="s">
        <v>135</v>
      </c>
      <c r="B2432" s="14" t="s">
        <v>163</v>
      </c>
      <c r="C2432">
        <v>118120</v>
      </c>
      <c r="D2432">
        <v>118120</v>
      </c>
      <c r="E2432">
        <v>1</v>
      </c>
      <c r="F2432">
        <v>2619</v>
      </c>
      <c r="G2432" s="14" t="s">
        <v>151</v>
      </c>
      <c r="H2432" s="14" t="s">
        <v>550</v>
      </c>
      <c r="I2432" s="14" t="s">
        <v>302</v>
      </c>
    </row>
    <row r="2433" spans="1:9">
      <c r="A2433" s="14" t="s">
        <v>135</v>
      </c>
      <c r="B2433" s="14" t="s">
        <v>163</v>
      </c>
      <c r="C2433">
        <v>118206</v>
      </c>
      <c r="D2433">
        <v>118206</v>
      </c>
      <c r="E2433">
        <v>1</v>
      </c>
      <c r="F2433">
        <v>2728</v>
      </c>
      <c r="G2433" s="14" t="s">
        <v>151</v>
      </c>
      <c r="H2433" s="14" t="s">
        <v>546</v>
      </c>
      <c r="I2433" s="14" t="s">
        <v>275</v>
      </c>
    </row>
    <row r="2434" spans="1:9">
      <c r="A2434" s="14" t="s">
        <v>135</v>
      </c>
      <c r="C2434">
        <v>119910</v>
      </c>
      <c r="D2434">
        <v>119910</v>
      </c>
      <c r="E2434">
        <v>1</v>
      </c>
      <c r="F2434">
        <v>2494</v>
      </c>
      <c r="G2434" s="14" t="s">
        <v>166</v>
      </c>
      <c r="H2434" s="14" t="s">
        <v>495</v>
      </c>
      <c r="I2434" s="14" t="s">
        <v>496</v>
      </c>
    </row>
    <row r="2435" spans="1:9">
      <c r="A2435" s="14" t="s">
        <v>135</v>
      </c>
      <c r="B2435" s="14" t="s">
        <v>154</v>
      </c>
      <c r="C2435">
        <v>119910</v>
      </c>
      <c r="D2435">
        <v>119909</v>
      </c>
      <c r="E2435">
        <v>0</v>
      </c>
      <c r="F2435">
        <v>2482</v>
      </c>
      <c r="G2435" s="14" t="s">
        <v>168</v>
      </c>
      <c r="H2435" s="14" t="s">
        <v>517</v>
      </c>
      <c r="I2435" s="14" t="s">
        <v>513</v>
      </c>
    </row>
    <row r="2436" spans="1:9">
      <c r="A2436" s="14" t="s">
        <v>135</v>
      </c>
      <c r="C2436">
        <v>121550</v>
      </c>
      <c r="D2436">
        <v>121550</v>
      </c>
      <c r="E2436">
        <v>1</v>
      </c>
      <c r="F2436">
        <v>2326</v>
      </c>
      <c r="G2436" s="14" t="s">
        <v>166</v>
      </c>
      <c r="H2436" s="14" t="s">
        <v>380</v>
      </c>
      <c r="I2436" s="14" t="s">
        <v>248</v>
      </c>
    </row>
    <row r="2437" spans="1:9">
      <c r="A2437" s="14" t="s">
        <v>135</v>
      </c>
      <c r="B2437" s="14" t="s">
        <v>150</v>
      </c>
      <c r="C2437">
        <v>121550</v>
      </c>
      <c r="D2437">
        <v>121549</v>
      </c>
      <c r="E2437">
        <v>0</v>
      </c>
      <c r="F2437">
        <v>2301</v>
      </c>
      <c r="G2437" s="14" t="s">
        <v>168</v>
      </c>
      <c r="H2437" s="14" t="s">
        <v>452</v>
      </c>
      <c r="I2437" s="14" t="s">
        <v>252</v>
      </c>
    </row>
    <row r="2438" spans="1:9">
      <c r="A2438" s="14" t="s">
        <v>135</v>
      </c>
      <c r="C2438">
        <v>121551</v>
      </c>
      <c r="D2438">
        <v>121551</v>
      </c>
      <c r="E2438">
        <v>1</v>
      </c>
      <c r="F2438">
        <v>2330</v>
      </c>
      <c r="G2438" s="14" t="s">
        <v>166</v>
      </c>
      <c r="H2438" s="14" t="s">
        <v>519</v>
      </c>
      <c r="I2438" s="14" t="s">
        <v>520</v>
      </c>
    </row>
    <row r="2439" spans="1:9">
      <c r="A2439" s="14" t="s">
        <v>135</v>
      </c>
      <c r="B2439" s="14" t="s">
        <v>150</v>
      </c>
      <c r="C2439">
        <v>123155</v>
      </c>
      <c r="D2439">
        <v>123154</v>
      </c>
      <c r="E2439">
        <v>0</v>
      </c>
      <c r="F2439">
        <v>2863</v>
      </c>
      <c r="G2439" s="14" t="s">
        <v>168</v>
      </c>
      <c r="H2439" s="14" t="s">
        <v>544</v>
      </c>
      <c r="I2439" s="14" t="s">
        <v>312</v>
      </c>
    </row>
    <row r="2440" spans="1:9">
      <c r="A2440" s="14" t="s">
        <v>135</v>
      </c>
      <c r="C2440">
        <v>123540</v>
      </c>
      <c r="D2440">
        <v>123540</v>
      </c>
      <c r="E2440">
        <v>1</v>
      </c>
      <c r="F2440">
        <v>2720</v>
      </c>
      <c r="G2440" s="14" t="s">
        <v>166</v>
      </c>
      <c r="H2440" s="14" t="s">
        <v>546</v>
      </c>
      <c r="I2440" s="14" t="s">
        <v>261</v>
      </c>
    </row>
  </sheetData>
  <sortState ref="A4:N378">
    <sortCondition descending="1" ref="G4:G378"/>
    <sortCondition ref="C4:C378"/>
  </sortState>
  <conditionalFormatting sqref="A1:A1048576">
    <cfRule type="beginsWith" dxfId="1" priority="2" operator="beginsWith" text="Intraspecific">
      <formula>LEFT(A1,LEN("Intraspecific"))="Intraspecific"</formula>
    </cfRule>
  </conditionalFormatting>
  <conditionalFormatting sqref="G1:G1048576">
    <cfRule type="containsText" dxfId="0" priority="1" operator="containsText" text="SNP">
      <formula>NOT(ISERROR(SEARCH("SNP",G1)))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S2.1 Pipeline run statistics</vt:lpstr>
      <vt:lpstr>S2.2 SNPs per region</vt:lpstr>
      <vt:lpstr>S2.3 Intraspecific SNPs</vt:lpstr>
      <vt:lpstr>S2.4 Internal Polymorphism</vt:lpstr>
      <vt:lpstr>S2.5 Coding SNPs</vt:lpstr>
      <vt:lpstr>S2.6 All Polymorphisms Raw Data</vt:lpstr>
      <vt:lpstr>'S2.6 All Polymorphisms Raw Data'!AM_AllPolymorphisms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Reichel</dc:creator>
  <cp:lastModifiedBy>Katja Reichel</cp:lastModifiedBy>
  <dcterms:created xsi:type="dcterms:W3CDTF">2025-03-07T18:23:32Z</dcterms:created>
  <dcterms:modified xsi:type="dcterms:W3CDTF">2025-07-26T07:14:38Z</dcterms:modified>
</cp:coreProperties>
</file>