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330" windowHeight="12220" firstSheet="1"/>
  </bookViews>
  <sheets>
    <sheet name="PAH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<sst xmlns="http://schemas.openxmlformats.org/spreadsheetml/2006/main" count="87" uniqueCount="87">
  <si>
    <t>#sampleID</t>
  </si>
  <si>
    <t>lon</t>
  </si>
  <si>
    <t>lat</t>
  </si>
  <si>
    <t>NO3</t>
  </si>
  <si>
    <t>NH4</t>
  </si>
  <si>
    <t>TOC</t>
  </si>
  <si>
    <t>TN</t>
  </si>
  <si>
    <t>Gravel</t>
  </si>
  <si>
    <t>Sand</t>
  </si>
  <si>
    <t>Silt</t>
  </si>
  <si>
    <t>Clay</t>
  </si>
  <si>
    <t>Naphthalene</t>
  </si>
  <si>
    <t>Acenaphthylene</t>
  </si>
  <si>
    <t>Acenaphthene</t>
  </si>
  <si>
    <t>Fluorene</t>
  </si>
  <si>
    <t>Phenanthrene</t>
  </si>
  <si>
    <t>Anthracene</t>
  </si>
  <si>
    <t>Fluoranthene</t>
  </si>
  <si>
    <t>Pyrene</t>
  </si>
  <si>
    <t>Benz[a]anthracene</t>
  </si>
  <si>
    <t>Chrysene</t>
  </si>
  <si>
    <t>Benzo[b]fluoranthene</t>
  </si>
  <si>
    <t>Benzo[j]fluoranthene</t>
  </si>
  <si>
    <t>Benzo[k]fluoranthene</t>
  </si>
  <si>
    <t>Benzo[e]pyrene</t>
  </si>
  <si>
    <t>Benzo[a]pyrene</t>
  </si>
  <si>
    <t>Indeno[1,2,3-cd]pyrene</t>
  </si>
  <si>
    <t>Dibenz[a,h]anthracene</t>
  </si>
  <si>
    <t>Benzo[ghi]perylene</t>
  </si>
  <si>
    <t>Total PAHs</t>
  </si>
  <si>
    <t>LMW PAHs%</t>
  </si>
  <si>
    <t>HMW PAHs%</t>
  </si>
  <si>
    <t>DY_1</t>
  </si>
  <si>
    <t>DY_2</t>
  </si>
  <si>
    <t>DY_3</t>
  </si>
  <si>
    <t>FG_SC_1</t>
  </si>
  <si>
    <t>FG_SC_2</t>
  </si>
  <si>
    <t>FG_SC_3</t>
  </si>
  <si>
    <t>FG_WR_1</t>
  </si>
  <si>
    <t>FG_WR_2</t>
  </si>
  <si>
    <t>FG_WR_3</t>
  </si>
  <si>
    <t>CPT_LW_1</t>
  </si>
  <si>
    <t>CPT_LW_2</t>
  </si>
  <si>
    <t>CPT_LW_3</t>
  </si>
  <si>
    <t>CPT_MZ_1</t>
  </si>
  <si>
    <t>CPT_MZ_2</t>
  </si>
  <si>
    <t>CPT_MZ_3</t>
  </si>
  <si>
    <t>CPT_SW_1</t>
  </si>
  <si>
    <t>CPT_SW_2</t>
  </si>
  <si>
    <t>CPT_SW_3</t>
  </si>
  <si>
    <t>M1_1_1</t>
  </si>
  <si>
    <t>M1_1_2</t>
  </si>
  <si>
    <t>M1_1_3</t>
  </si>
  <si>
    <t>M1_2_1</t>
  </si>
  <si>
    <t>M1_2_2</t>
  </si>
  <si>
    <t>M1_2_3</t>
  </si>
  <si>
    <t>M1_3_1</t>
  </si>
  <si>
    <t>M1_3_2</t>
  </si>
  <si>
    <t>M1_3_3</t>
  </si>
  <si>
    <t>M2_1_1</t>
  </si>
  <si>
    <t>M2_1_2</t>
  </si>
  <si>
    <t>M2_1_3</t>
  </si>
  <si>
    <t>M2_2_1</t>
  </si>
  <si>
    <t>M2_2_2</t>
  </si>
  <si>
    <t>M2_2_3</t>
  </si>
  <si>
    <t>M2_3_1</t>
  </si>
  <si>
    <t>M2_3_2</t>
  </si>
  <si>
    <t>M2_3_3</t>
  </si>
  <si>
    <t>M3_1_1</t>
  </si>
  <si>
    <t>M3_1_2</t>
  </si>
  <si>
    <t>M3_1_3</t>
  </si>
  <si>
    <t>M3_2_1</t>
  </si>
  <si>
    <t>M3_2_2</t>
  </si>
  <si>
    <t>M3_2_3</t>
  </si>
  <si>
    <t>M3_3_1</t>
  </si>
  <si>
    <t>M3_3_2</t>
  </si>
  <si>
    <t>M3_3_3</t>
  </si>
  <si>
    <t>M3_4_1</t>
  </si>
  <si>
    <t>M3_4_2</t>
  </si>
  <si>
    <t>M3_4_3</t>
  </si>
  <si>
    <t>Section</t>
  </si>
  <si>
    <t>DY</t>
  </si>
  <si>
    <t>FG</t>
  </si>
  <si>
    <t>CPT</t>
  </si>
  <si>
    <t>M1</t>
  </si>
  <si>
    <t>M2</t>
  </si>
  <si>
    <t>M3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</si>
</sst>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000000000000000_);[Red]\(0.00000000000000000\)"/>
    <numFmt numFmtId="179" formatCode="0.00000000000000_);[Red]\(0.00000000000000\)"/>
  </numFmts>
  <fonts count="2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22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5" borderId="22" applyNumberFormat="0" applyAlignment="0" applyProtection="0">
      <alignment vertical="center"/>
    </xf>
    <xf numFmtId="0" fontId="15" fillId="6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178" fontId="1" fillId="0" borderId="9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7" fontId="1" fillId="0" borderId="9" xfId="0" applyNumberFormat="1" applyFont="1" applyBorder="1" applyAlignment="1">
      <alignment horizontal="center" vertical="center"/>
    </xf>
    <xf numFmtId="178" fontId="1" fillId="0" borderId="6" xfId="0" applyNumberFormat="1" applyFont="1" applyBorder="1" applyAlignment="1">
      <alignment horizontal="center" vertical="center"/>
    </xf>
    <xf numFmtId="178" fontId="1" fillId="0" borderId="10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7" fontId="1" fillId="0" borderId="10" xfId="0" applyNumberFormat="1" applyFont="1" applyBorder="1" applyAlignment="1">
      <alignment horizontal="center" vertical="center"/>
    </xf>
    <xf numFmtId="176" fontId="1" fillId="0" borderId="4" xfId="49" applyNumberFormat="1" applyFont="1" applyBorder="1" applyAlignment="1">
      <alignment horizontal="center" vertical="center"/>
    </xf>
    <xf numFmtId="176" fontId="1" fillId="0" borderId="6" xfId="49" applyNumberFormat="1" applyFont="1" applyBorder="1" applyAlignment="1">
      <alignment horizontal="center" vertical="center"/>
    </xf>
    <xf numFmtId="176" fontId="2" fillId="0" borderId="6" xfId="49" applyNumberFormat="1" applyFont="1" applyBorder="1" applyAlignment="1">
      <alignment horizontal="center" vertical="center"/>
    </xf>
    <xf numFmtId="176" fontId="2" fillId="0" borderId="8" xfId="49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6" fontId="2" fillId="0" borderId="0" xfId="49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 wrapText="1"/>
    </xf>
    <xf numFmtId="177" fontId="1" fillId="2" borderId="11" xfId="0" applyNumberFormat="1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/>
    </xf>
    <xf numFmtId="177" fontId="1" fillId="2" borderId="12" xfId="0" applyNumberFormat="1" applyFont="1" applyFill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/>
    </xf>
    <xf numFmtId="177" fontId="2" fillId="2" borderId="11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 wrapText="1"/>
    </xf>
    <xf numFmtId="177" fontId="1" fillId="0" borderId="10" xfId="0" applyNumberFormat="1" applyFont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1" fillId="2" borderId="13" xfId="0" applyNumberFormat="1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/>
    </xf>
    <xf numFmtId="10" fontId="1" fillId="2" borderId="14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15" xfId="0" applyNumberFormat="1" applyFont="1" applyFill="1" applyBorder="1" applyAlignment="1">
      <alignment horizontal="center" vertical="center"/>
    </xf>
    <xf numFmtId="10" fontId="1" fillId="2" borderId="8" xfId="0" applyNumberFormat="1" applyFont="1" applyFill="1" applyBorder="1" applyAlignment="1">
      <alignment horizontal="center" vertical="center"/>
    </xf>
    <xf numFmtId="10" fontId="1" fillId="2" borderId="16" xfId="0" applyNumberFormat="1" applyFont="1" applyFill="1" applyBorder="1" applyAlignment="1">
      <alignment horizontal="center" vertical="center"/>
    </xf>
    <xf numFmtId="10" fontId="1" fillId="2" borderId="9" xfId="0" applyNumberFormat="1" applyFont="1" applyFill="1" applyBorder="1" applyAlignment="1">
      <alignment horizontal="center" vertical="center"/>
    </xf>
    <xf numFmtId="10" fontId="1" fillId="2" borderId="17" xfId="0" applyNumberFormat="1" applyFont="1" applyFill="1" applyBorder="1" applyAlignment="1">
      <alignment horizontal="center" vertical="center"/>
    </xf>
    <xf numFmtId="10" fontId="1" fillId="2" borderId="10" xfId="0" applyNumberFormat="1" applyFont="1" applyFill="1" applyBorder="1" applyAlignment="1">
      <alignment horizontal="center" vertical="center"/>
    </xf>
    <xf numFmtId="10" fontId="1" fillId="2" borderId="18" xfId="0" applyNumberFormat="1" applyFont="1" applyFill="1" applyBorder="1" applyAlignment="1">
      <alignment horizontal="center" vertical="center"/>
    </xf>
    <xf numFmtId="10" fontId="1" fillId="2" borderId="0" xfId="0" applyNumberFormat="1" applyFont="1" applyFill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7"/>
  <sheetViews>
    <sheetView tabSelected="1" workbookViewId="0">
      <pane xSplit="1" ySplit="1" topLeftCell="P23" activePane="bottomRight" state="frozen"/>
      <selection/>
      <selection pane="topRight"/>
      <selection pane="bottomLeft"/>
      <selection pane="bottomRight" activeCell="AC1" sqref="AC1"/>
    </sheetView>
  </sheetViews>
  <sheetFormatPr defaultColWidth="9" defaultRowHeight="14"/>
  <cols>
    <col min="1" max="1" width="11.3636363636364" style="1" customWidth="1"/>
    <col min="2" max="3" width="9.27272727272727" style="2" customWidth="1"/>
    <col min="4" max="7" width="10.4545454545455" style="2" customWidth="1"/>
    <col min="8" max="11" width="8.81818181818182" style="3" customWidth="1"/>
    <col min="12" max="12" width="10.5454545454545" style="4" customWidth="1"/>
    <col min="13" max="13" width="13.3636363636364" style="4" customWidth="1"/>
    <col min="14" max="14" width="11.8181818181818" style="4" customWidth="1"/>
    <col min="15" max="15" width="10.3636363636364" style="4" customWidth="1"/>
    <col min="16" max="16" width="11.0909090909091" style="4" customWidth="1"/>
    <col min="17" max="17" width="10.3636363636364" style="4" customWidth="1"/>
    <col min="18" max="18" width="10.9090909090909" style="4" customWidth="1"/>
    <col min="19" max="29" width="10.3636363636364" style="4" customWidth="1"/>
    <col min="30" max="30" width="10.4545454545455" style="3" customWidth="1"/>
    <col min="31" max="16384" width="9" style="1"/>
  </cols>
  <sheetData>
    <row r="1" s="1" customFormat="1" ht="38" customHeight="1" spans="1:3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  <c r="R1" s="40" t="s">
        <v>17</v>
      </c>
      <c r="S1" s="40" t="s">
        <v>18</v>
      </c>
      <c r="T1" s="40" t="s">
        <v>19</v>
      </c>
      <c r="U1" s="40" t="s">
        <v>20</v>
      </c>
      <c r="V1" s="40" t="s">
        <v>21</v>
      </c>
      <c r="W1" s="40" t="s">
        <v>22</v>
      </c>
      <c r="X1" s="40" t="s">
        <v>23</v>
      </c>
      <c r="Y1" s="40" t="s">
        <v>24</v>
      </c>
      <c r="Z1" s="40" t="s">
        <v>25</v>
      </c>
      <c r="AA1" s="40" t="s">
        <v>26</v>
      </c>
      <c r="AB1" s="40" t="s">
        <v>27</v>
      </c>
      <c r="AC1" s="40" t="s">
        <v>28</v>
      </c>
      <c r="AD1" s="7" t="s">
        <v>29</v>
      </c>
      <c r="AE1" s="52" t="s">
        <v>30</v>
      </c>
      <c r="AF1" s="53" t="s">
        <v>31</v>
      </c>
    </row>
    <row r="2" ht="15.5" spans="1:32">
      <c r="A2" s="8" t="s">
        <v>32</v>
      </c>
      <c r="B2" s="9">
        <v>117.897232</v>
      </c>
      <c r="C2" s="9">
        <v>24.355202</v>
      </c>
      <c r="D2" s="10">
        <v>0</v>
      </c>
      <c r="E2" s="10">
        <v>0.00388424791666667</v>
      </c>
      <c r="F2" s="11">
        <v>13.45</v>
      </c>
      <c r="G2" s="11">
        <v>0.67</v>
      </c>
      <c r="H2" s="12">
        <v>0</v>
      </c>
      <c r="I2" s="12">
        <v>25.223406205017</v>
      </c>
      <c r="J2" s="12">
        <v>60.5434315013655</v>
      </c>
      <c r="K2" s="12">
        <v>14.2331622936174</v>
      </c>
      <c r="L2" s="41">
        <v>44.8939611081163</v>
      </c>
      <c r="M2" s="41">
        <v>7.2029311349821</v>
      </c>
      <c r="N2" s="41">
        <v>1.41077590296803</v>
      </c>
      <c r="O2" s="41">
        <v>7.57442814878569</v>
      </c>
      <c r="P2" s="41">
        <v>62.5890751335256</v>
      </c>
      <c r="Q2" s="41">
        <v>13.539590743174</v>
      </c>
      <c r="R2" s="41">
        <v>85.8847808891922</v>
      </c>
      <c r="S2" s="41">
        <v>94.0346824025088</v>
      </c>
      <c r="T2" s="41">
        <v>29.9572873515798</v>
      </c>
      <c r="U2" s="41">
        <v>117.285003627107</v>
      </c>
      <c r="V2" s="41">
        <v>60.8424144102125</v>
      </c>
      <c r="W2" s="41">
        <v>15.4163982464209</v>
      </c>
      <c r="X2" s="41">
        <v>27.2427275667376</v>
      </c>
      <c r="Y2" s="41">
        <v>45.1037296603813</v>
      </c>
      <c r="Z2" s="41">
        <v>37.84842284228</v>
      </c>
      <c r="AA2" s="41">
        <v>1.00801591788615</v>
      </c>
      <c r="AB2" s="41">
        <v>5.88593642487433</v>
      </c>
      <c r="AC2" s="41">
        <v>7.18978310127054</v>
      </c>
      <c r="AD2" s="12">
        <f>SUM(L2:AC2)</f>
        <v>664.909944612003</v>
      </c>
      <c r="AE2" s="54">
        <f>SUM(L2:Q2)/AD2</f>
        <v>0.206359918788128</v>
      </c>
      <c r="AF2" s="55">
        <f>SUM(R2:AC2)/AD2</f>
        <v>0.793640081211872</v>
      </c>
    </row>
    <row r="3" ht="15.5" spans="1:32">
      <c r="A3" s="13" t="s">
        <v>33</v>
      </c>
      <c r="B3" s="14">
        <v>117.897232</v>
      </c>
      <c r="C3" s="14">
        <v>24.355202</v>
      </c>
      <c r="D3" s="15">
        <v>0</v>
      </c>
      <c r="E3" s="15">
        <v>0.00491197710069702</v>
      </c>
      <c r="F3" s="16">
        <v>13.46</v>
      </c>
      <c r="G3" s="16">
        <v>0.65</v>
      </c>
      <c r="H3" s="17">
        <v>4.20214973928523e-11</v>
      </c>
      <c r="I3" s="17">
        <v>15.4331857057903</v>
      </c>
      <c r="J3" s="17">
        <v>68.7507605900874</v>
      </c>
      <c r="K3" s="17">
        <v>15.8160537040803</v>
      </c>
      <c r="L3" s="39">
        <v>39.3752640112743</v>
      </c>
      <c r="M3" s="39">
        <v>1.74685538361645</v>
      </c>
      <c r="N3" s="39">
        <v>0</v>
      </c>
      <c r="O3" s="39">
        <v>3.23141492766176</v>
      </c>
      <c r="P3" s="39">
        <v>23.7376505478994</v>
      </c>
      <c r="Q3" s="39">
        <v>3.99589987059886</v>
      </c>
      <c r="R3" s="39">
        <v>41.8371188794746</v>
      </c>
      <c r="S3" s="39">
        <v>38.5772690609573</v>
      </c>
      <c r="T3" s="39">
        <v>9.44062280674974</v>
      </c>
      <c r="U3" s="39">
        <v>122.63483256397</v>
      </c>
      <c r="V3" s="39">
        <v>12.608583073821</v>
      </c>
      <c r="W3" s="39">
        <v>10.9964193439763</v>
      </c>
      <c r="X3" s="39">
        <v>6.90103107871981</v>
      </c>
      <c r="Y3" s="39">
        <v>14.8174654782868</v>
      </c>
      <c r="Z3" s="39">
        <v>97.4672067908544</v>
      </c>
      <c r="AA3" s="39">
        <v>0.0534939874602715</v>
      </c>
      <c r="AB3" s="39">
        <v>0.392904114794408</v>
      </c>
      <c r="AC3" s="39">
        <v>1.87782342188125</v>
      </c>
      <c r="AD3" s="17">
        <f>SUM(L3:AC3)</f>
        <v>429.691855341997</v>
      </c>
      <c r="AE3" s="56">
        <f t="shared" ref="AE3:AE49" si="0">SUM(L3:Q3)/AD3</f>
        <v>0.167764605832884</v>
      </c>
      <c r="AF3" s="57">
        <f t="shared" ref="AF3:AF49" si="1">SUM(R3:AC3)/AD3</f>
        <v>0.832235394167115</v>
      </c>
    </row>
    <row r="4" ht="16.25" spans="1:32">
      <c r="A4" s="18" t="s">
        <v>34</v>
      </c>
      <c r="B4" s="19">
        <v>117.897232</v>
      </c>
      <c r="C4" s="19">
        <v>24.355202</v>
      </c>
      <c r="D4" s="20">
        <v>0</v>
      </c>
      <c r="E4" s="20">
        <v>0.0083155531059594</v>
      </c>
      <c r="F4" s="21">
        <v>12.68</v>
      </c>
      <c r="G4" s="21">
        <v>0.57</v>
      </c>
      <c r="H4" s="22">
        <v>2.10891926144541e-7</v>
      </c>
      <c r="I4" s="22">
        <v>18.3236357600308</v>
      </c>
      <c r="J4" s="22">
        <v>65.141921377636</v>
      </c>
      <c r="K4" s="22">
        <v>16.5344426514413</v>
      </c>
      <c r="L4" s="42">
        <v>21.4895179865635</v>
      </c>
      <c r="M4" s="42">
        <v>1.50743071284596</v>
      </c>
      <c r="N4" s="42">
        <v>3.55955815444481</v>
      </c>
      <c r="O4" s="42">
        <v>4.70439590517885</v>
      </c>
      <c r="P4" s="42">
        <v>31.2393164207113</v>
      </c>
      <c r="Q4" s="42">
        <v>7.104070593526</v>
      </c>
      <c r="R4" s="42">
        <v>55.6925562626926</v>
      </c>
      <c r="S4" s="42">
        <v>52.8024117808933</v>
      </c>
      <c r="T4" s="42">
        <v>14.1385000838943</v>
      </c>
      <c r="U4" s="42">
        <v>138.133437703329</v>
      </c>
      <c r="V4" s="42">
        <v>38.1782797882599</v>
      </c>
      <c r="W4" s="42">
        <v>6.99242915214465</v>
      </c>
      <c r="X4" s="42">
        <v>13.1758638363474</v>
      </c>
      <c r="Y4" s="42">
        <v>19.7550777656436</v>
      </c>
      <c r="Z4" s="42">
        <v>196.472764592124</v>
      </c>
      <c r="AA4" s="42">
        <v>0.653987115878462</v>
      </c>
      <c r="AB4" s="42">
        <v>0.59261589092799</v>
      </c>
      <c r="AC4" s="42">
        <v>0.997282405445162</v>
      </c>
      <c r="AD4" s="22">
        <f>SUM(L4:AC4)</f>
        <v>607.189496150851</v>
      </c>
      <c r="AE4" s="58">
        <f t="shared" si="0"/>
        <v>0.114633553799122</v>
      </c>
      <c r="AF4" s="59">
        <f t="shared" si="1"/>
        <v>0.885366446200877</v>
      </c>
    </row>
    <row r="5" ht="15.5" spans="1:32">
      <c r="A5" s="23" t="s">
        <v>35</v>
      </c>
      <c r="B5" s="24">
        <v>117.9090479</v>
      </c>
      <c r="C5" s="24">
        <v>24.39450003</v>
      </c>
      <c r="D5" s="25">
        <v>0</v>
      </c>
      <c r="E5" s="25">
        <v>0.00491940933555831</v>
      </c>
      <c r="F5" s="24">
        <v>14.06</v>
      </c>
      <c r="G5" s="24">
        <v>0.6</v>
      </c>
      <c r="H5" s="26">
        <v>0</v>
      </c>
      <c r="I5" s="26">
        <v>0</v>
      </c>
      <c r="J5" s="26">
        <v>65.8707001303581</v>
      </c>
      <c r="K5" s="26">
        <v>34.1292998696419</v>
      </c>
      <c r="L5" s="43">
        <v>10.6959243266752</v>
      </c>
      <c r="M5" s="43">
        <v>0.986300518778541</v>
      </c>
      <c r="N5" s="43">
        <v>0.215085800453968</v>
      </c>
      <c r="O5" s="43">
        <v>8.68860033660327</v>
      </c>
      <c r="P5" s="43">
        <v>9.10142128381523</v>
      </c>
      <c r="Q5" s="43">
        <v>0.989571736360559</v>
      </c>
      <c r="R5" s="43">
        <v>13.4429887989043</v>
      </c>
      <c r="S5" s="43">
        <v>9.40047872343855</v>
      </c>
      <c r="T5" s="43">
        <v>2.9392822879473</v>
      </c>
      <c r="U5" s="43">
        <v>44.0849188011035</v>
      </c>
      <c r="V5" s="43">
        <v>9.69669807116895</v>
      </c>
      <c r="W5" s="43">
        <v>1.95181368519965</v>
      </c>
      <c r="X5" s="43">
        <v>1.00793190997365</v>
      </c>
      <c r="Y5" s="43">
        <v>6.74869400259103</v>
      </c>
      <c r="Z5" s="43">
        <v>26.450236929442</v>
      </c>
      <c r="AA5" s="43">
        <v>0.425196483489174</v>
      </c>
      <c r="AB5" s="43">
        <v>0.984358982324252</v>
      </c>
      <c r="AC5" s="43">
        <v>0.0155322916343077</v>
      </c>
      <c r="AD5" s="26">
        <f t="shared" ref="AD5:AD49" si="2">SUM(L5:AC5)</f>
        <v>147.825034969903</v>
      </c>
      <c r="AE5" s="60">
        <f t="shared" si="0"/>
        <v>0.20752170976271</v>
      </c>
      <c r="AF5" s="61">
        <f t="shared" si="1"/>
        <v>0.79247829023729</v>
      </c>
    </row>
    <row r="6" ht="15.5" spans="1:32">
      <c r="A6" s="27" t="s">
        <v>36</v>
      </c>
      <c r="B6" s="16">
        <v>117.9090479</v>
      </c>
      <c r="C6" s="16">
        <v>24.39450003</v>
      </c>
      <c r="D6" s="15">
        <v>5.66404572358098e-5</v>
      </c>
      <c r="E6" s="15">
        <v>0.00763926813317479</v>
      </c>
      <c r="F6" s="16">
        <v>13.87</v>
      </c>
      <c r="G6" s="16">
        <v>0.72</v>
      </c>
      <c r="H6" s="17">
        <v>1.4210854715202e-14</v>
      </c>
      <c r="I6" s="17">
        <v>7.01651191021023</v>
      </c>
      <c r="J6" s="17">
        <v>73.6527301250296</v>
      </c>
      <c r="K6" s="17">
        <v>19.3307579647601</v>
      </c>
      <c r="L6" s="39">
        <v>22.4878008907678</v>
      </c>
      <c r="M6" s="39">
        <v>0.999880242480463</v>
      </c>
      <c r="N6" s="39">
        <v>0.134888315812362</v>
      </c>
      <c r="O6" s="39">
        <v>0.264183830603242</v>
      </c>
      <c r="P6" s="39">
        <v>10.3790165677869</v>
      </c>
      <c r="Q6" s="39">
        <v>0.699773992950034</v>
      </c>
      <c r="R6" s="39">
        <v>15.6313687795114</v>
      </c>
      <c r="S6" s="39">
        <v>11.0964418121973</v>
      </c>
      <c r="T6" s="39">
        <v>2.92273472428179</v>
      </c>
      <c r="U6" s="39">
        <v>53.4821624334688</v>
      </c>
      <c r="V6" s="39">
        <v>8.34370527783418</v>
      </c>
      <c r="W6" s="39">
        <v>2.2944468896275</v>
      </c>
      <c r="X6" s="39">
        <v>2.406471308716</v>
      </c>
      <c r="Y6" s="39">
        <v>7.38153947664912</v>
      </c>
      <c r="Z6" s="39">
        <v>34.3466666091303</v>
      </c>
      <c r="AA6" s="39">
        <v>0.882023635952348</v>
      </c>
      <c r="AB6" s="39">
        <v>0.146370301655885</v>
      </c>
      <c r="AC6" s="39">
        <v>0.399191731788778</v>
      </c>
      <c r="AD6" s="17">
        <f t="shared" si="2"/>
        <v>174.298666821214</v>
      </c>
      <c r="AE6" s="56">
        <f t="shared" si="0"/>
        <v>0.200607064173741</v>
      </c>
      <c r="AF6" s="57">
        <f t="shared" si="1"/>
        <v>0.799392935826259</v>
      </c>
    </row>
    <row r="7" ht="15.5" spans="1:32">
      <c r="A7" s="27" t="s">
        <v>37</v>
      </c>
      <c r="B7" s="16">
        <v>117.9090479</v>
      </c>
      <c r="C7" s="16">
        <v>24.39450003</v>
      </c>
      <c r="D7" s="15">
        <v>0.000225677930981189</v>
      </c>
      <c r="E7" s="15">
        <v>0.00654524389185728</v>
      </c>
      <c r="F7" s="16">
        <v>13.69</v>
      </c>
      <c r="G7" s="16">
        <v>0.52</v>
      </c>
      <c r="H7" s="17">
        <v>2.53795377602728e-7</v>
      </c>
      <c r="I7" s="17">
        <v>9.89416330444131</v>
      </c>
      <c r="J7" s="17">
        <v>71.5016986162303</v>
      </c>
      <c r="K7" s="17">
        <v>18.6041378255331</v>
      </c>
      <c r="L7" s="39">
        <v>12.45819909749</v>
      </c>
      <c r="M7" s="39">
        <v>0.775275751488882</v>
      </c>
      <c r="N7" s="39">
        <v>0.253429225858913</v>
      </c>
      <c r="O7" s="39">
        <v>0.162081096808026</v>
      </c>
      <c r="P7" s="39">
        <v>9.25124700391156</v>
      </c>
      <c r="Q7" s="39">
        <v>1.00725964678738</v>
      </c>
      <c r="R7" s="39">
        <v>15.5089188933934</v>
      </c>
      <c r="S7" s="39">
        <v>10.9015872546794</v>
      </c>
      <c r="T7" s="39">
        <v>3.45403346538563</v>
      </c>
      <c r="U7" s="39">
        <v>46.4120265662235</v>
      </c>
      <c r="V7" s="39">
        <v>8.79939239962306</v>
      </c>
      <c r="W7" s="39">
        <v>0.866503145601476</v>
      </c>
      <c r="X7" s="39">
        <v>2.39059129621597</v>
      </c>
      <c r="Y7" s="39">
        <v>7.31498816078723</v>
      </c>
      <c r="Z7" s="39">
        <v>21.3037180611401</v>
      </c>
      <c r="AA7" s="39">
        <v>0</v>
      </c>
      <c r="AB7" s="39">
        <v>0.27820900173046</v>
      </c>
      <c r="AC7" s="39">
        <v>0.676975237544119</v>
      </c>
      <c r="AD7" s="17">
        <f t="shared" si="2"/>
        <v>141.814435304669</v>
      </c>
      <c r="AE7" s="56">
        <f t="shared" si="0"/>
        <v>0.168582921555078</v>
      </c>
      <c r="AF7" s="57">
        <f t="shared" si="1"/>
        <v>0.831417078444922</v>
      </c>
    </row>
    <row r="8" ht="15.5" spans="1:32">
      <c r="A8" s="27" t="s">
        <v>38</v>
      </c>
      <c r="B8" s="16">
        <v>117.910425</v>
      </c>
      <c r="C8" s="16">
        <v>24.39444786</v>
      </c>
      <c r="D8" s="15">
        <v>0.000713467933802142</v>
      </c>
      <c r="E8" s="15">
        <v>0.0122902239292245</v>
      </c>
      <c r="F8" s="16">
        <v>13.11</v>
      </c>
      <c r="G8" s="16">
        <v>0.67</v>
      </c>
      <c r="H8" s="17">
        <v>9.1944230007357e-12</v>
      </c>
      <c r="I8" s="17">
        <v>9.57894208409493</v>
      </c>
      <c r="J8" s="17">
        <v>73.3803284274722</v>
      </c>
      <c r="K8" s="17">
        <v>17.0407294884236</v>
      </c>
      <c r="L8" s="44">
        <v>14.8110890556135</v>
      </c>
      <c r="M8" s="45">
        <v>0.758853413181711</v>
      </c>
      <c r="N8" s="45">
        <v>0.522696232035896</v>
      </c>
      <c r="O8" s="45">
        <v>0.173412766667889</v>
      </c>
      <c r="P8" s="45">
        <v>7.66934507451176</v>
      </c>
      <c r="Q8" s="45">
        <v>0</v>
      </c>
      <c r="R8" s="45">
        <v>8.13484919807222</v>
      </c>
      <c r="S8" s="45">
        <v>3.35959488437183</v>
      </c>
      <c r="T8" s="45">
        <v>0.700512265762982</v>
      </c>
      <c r="U8" s="45">
        <v>33.0022263931277</v>
      </c>
      <c r="V8" s="45">
        <v>0.449626618131621</v>
      </c>
      <c r="W8" s="45">
        <v>1.35672293003805</v>
      </c>
      <c r="X8" s="45">
        <v>1.60165422196132</v>
      </c>
      <c r="Y8" s="45">
        <v>4.93008593351103</v>
      </c>
      <c r="Z8" s="45">
        <v>5.05646488674991</v>
      </c>
      <c r="AA8" s="45">
        <v>0.292282071123373</v>
      </c>
      <c r="AB8" s="45">
        <v>0.41844699391044</v>
      </c>
      <c r="AC8" s="45">
        <v>0.382700265787437</v>
      </c>
      <c r="AD8" s="17">
        <f t="shared" si="2"/>
        <v>83.6205632045586</v>
      </c>
      <c r="AE8" s="56">
        <f t="shared" si="0"/>
        <v>0.286238164689925</v>
      </c>
      <c r="AF8" s="57">
        <f t="shared" si="1"/>
        <v>0.713761835310075</v>
      </c>
    </row>
    <row r="9" ht="15.5" spans="1:32">
      <c r="A9" s="27" t="s">
        <v>39</v>
      </c>
      <c r="B9" s="16">
        <v>117.910425</v>
      </c>
      <c r="C9" s="16">
        <v>24.39444786</v>
      </c>
      <c r="D9" s="15">
        <v>0.000567322977216532</v>
      </c>
      <c r="E9" s="15">
        <v>0.0163148420941495</v>
      </c>
      <c r="F9" s="16">
        <v>15.44</v>
      </c>
      <c r="G9" s="16">
        <v>0.63</v>
      </c>
      <c r="H9" s="17">
        <v>3.27995330440602</v>
      </c>
      <c r="I9" s="17">
        <v>13.7166693137834</v>
      </c>
      <c r="J9" s="17">
        <v>67.1897307671669</v>
      </c>
      <c r="K9" s="17">
        <v>15.8136466146438</v>
      </c>
      <c r="L9" s="44">
        <v>7.5352690452845</v>
      </c>
      <c r="M9" s="45">
        <v>0.46037260120465</v>
      </c>
      <c r="N9" s="45">
        <v>0.535531861483513</v>
      </c>
      <c r="O9" s="45">
        <v>0.278670159243076</v>
      </c>
      <c r="P9" s="45">
        <v>2.1694467555977</v>
      </c>
      <c r="Q9" s="45">
        <v>0.0607879324028998</v>
      </c>
      <c r="R9" s="45">
        <v>0.797163807421767</v>
      </c>
      <c r="S9" s="45">
        <v>2.48764747649387</v>
      </c>
      <c r="T9" s="45">
        <v>0.637993624185354</v>
      </c>
      <c r="U9" s="45">
        <v>0.306860252525575</v>
      </c>
      <c r="V9" s="45">
        <v>0.104398765614105</v>
      </c>
      <c r="W9" s="45">
        <v>0.110280616543669</v>
      </c>
      <c r="X9" s="45">
        <v>0.0527686247829984</v>
      </c>
      <c r="Y9" s="45">
        <v>1.17349527662812</v>
      </c>
      <c r="Z9" s="45">
        <v>0.239136279192283</v>
      </c>
      <c r="AA9" s="45">
        <v>0.0198106977767995</v>
      </c>
      <c r="AB9" s="45">
        <v>0.180097252516359</v>
      </c>
      <c r="AC9" s="45">
        <v>0.112460728793549</v>
      </c>
      <c r="AD9" s="17">
        <f t="shared" si="2"/>
        <v>17.2621917576908</v>
      </c>
      <c r="AE9" s="56">
        <f t="shared" si="0"/>
        <v>0.639552526711892</v>
      </c>
      <c r="AF9" s="57">
        <f t="shared" si="1"/>
        <v>0.360447473288108</v>
      </c>
    </row>
    <row r="10" ht="16.25" spans="1:32">
      <c r="A10" s="28" t="s">
        <v>40</v>
      </c>
      <c r="B10" s="29">
        <v>117.910425</v>
      </c>
      <c r="C10" s="29">
        <v>24.39444786</v>
      </c>
      <c r="D10" s="30">
        <v>0.00390893279398087</v>
      </c>
      <c r="E10" s="30">
        <v>0.00534264846000532</v>
      </c>
      <c r="F10" s="29">
        <v>13.42</v>
      </c>
      <c r="G10" s="29">
        <v>0.8</v>
      </c>
      <c r="H10" s="31">
        <v>5.6843418860808e-14</v>
      </c>
      <c r="I10" s="31">
        <v>24.4140813390076</v>
      </c>
      <c r="J10" s="31">
        <v>60.5757931761763</v>
      </c>
      <c r="K10" s="31">
        <v>15.010125484816</v>
      </c>
      <c r="L10" s="46">
        <v>16.5084220933052</v>
      </c>
      <c r="M10" s="47">
        <v>0.781178533455203</v>
      </c>
      <c r="N10" s="47">
        <v>0</v>
      </c>
      <c r="O10" s="47">
        <v>0</v>
      </c>
      <c r="P10" s="47">
        <v>10.7777884804743</v>
      </c>
      <c r="Q10" s="47">
        <v>0.629211939292321</v>
      </c>
      <c r="R10" s="47">
        <v>12.5170332983138</v>
      </c>
      <c r="S10" s="47">
        <v>6.07242027309124</v>
      </c>
      <c r="T10" s="47">
        <v>1.42785205622082</v>
      </c>
      <c r="U10" s="47">
        <v>44.4504597038827</v>
      </c>
      <c r="V10" s="47">
        <v>6.26977035927684</v>
      </c>
      <c r="W10" s="47">
        <v>0</v>
      </c>
      <c r="X10" s="47">
        <v>1.26009073744868</v>
      </c>
      <c r="Y10" s="47">
        <v>5.65009206507683</v>
      </c>
      <c r="Z10" s="47">
        <v>7.56598815777346</v>
      </c>
      <c r="AA10" s="47">
        <v>0.220112294577403</v>
      </c>
      <c r="AB10" s="47">
        <v>0.608106847730791</v>
      </c>
      <c r="AC10" s="47">
        <v>2.46227312578112</v>
      </c>
      <c r="AD10" s="31">
        <f t="shared" si="2"/>
        <v>117.200799965701</v>
      </c>
      <c r="AE10" s="62">
        <f t="shared" si="0"/>
        <v>0.244849873507051</v>
      </c>
      <c r="AF10" s="63">
        <f t="shared" si="1"/>
        <v>0.755150126492949</v>
      </c>
    </row>
    <row r="11" ht="15.5" spans="1:32">
      <c r="A11" s="8" t="s">
        <v>41</v>
      </c>
      <c r="B11" s="11">
        <v>117.9033009</v>
      </c>
      <c r="C11" s="11">
        <v>24.39265534</v>
      </c>
      <c r="D11" s="10">
        <v>0.000494533820071062</v>
      </c>
      <c r="E11" s="10">
        <v>0.00753781727034926</v>
      </c>
      <c r="F11" s="11">
        <v>25.66</v>
      </c>
      <c r="G11" s="11">
        <v>0.83</v>
      </c>
      <c r="H11" s="12">
        <v>1.16266619443195e-7</v>
      </c>
      <c r="I11" s="12">
        <v>17.3054818212043</v>
      </c>
      <c r="J11" s="12">
        <v>67.6857202435003</v>
      </c>
      <c r="K11" s="12">
        <v>15.0087978190288</v>
      </c>
      <c r="L11" s="41">
        <v>1.15535571887142</v>
      </c>
      <c r="M11" s="41">
        <v>0.490150911036362</v>
      </c>
      <c r="N11" s="41">
        <v>0.0291756494664501</v>
      </c>
      <c r="O11" s="41">
        <v>11.7986326442324</v>
      </c>
      <c r="P11" s="41">
        <v>0.401784136883269</v>
      </c>
      <c r="Q11" s="41">
        <v>1.22982657127214</v>
      </c>
      <c r="R11" s="41">
        <v>0.38342851641652</v>
      </c>
      <c r="S11" s="41">
        <v>0.638367689565803</v>
      </c>
      <c r="T11" s="41">
        <v>0.0775015086373818</v>
      </c>
      <c r="U11" s="41">
        <v>1.18914420745082</v>
      </c>
      <c r="V11" s="41">
        <v>0.397830694631627</v>
      </c>
      <c r="W11" s="41">
        <v>0.215219883981044</v>
      </c>
      <c r="X11" s="41">
        <v>0.271742277753844</v>
      </c>
      <c r="Y11" s="41">
        <v>0.156523551986214</v>
      </c>
      <c r="Z11" s="41">
        <v>0.176088995984491</v>
      </c>
      <c r="AA11" s="41">
        <v>0.154349613764183</v>
      </c>
      <c r="AB11" s="41">
        <v>0.206524131092921</v>
      </c>
      <c r="AC11" s="41">
        <v>0.11739266398966</v>
      </c>
      <c r="AD11" s="12">
        <f t="shared" si="2"/>
        <v>19.0890393670165</v>
      </c>
      <c r="AE11" s="54">
        <f t="shared" si="0"/>
        <v>0.791287887323521</v>
      </c>
      <c r="AF11" s="55">
        <f t="shared" si="1"/>
        <v>0.208712112676479</v>
      </c>
    </row>
    <row r="12" ht="15.5" spans="1:32">
      <c r="A12" s="13" t="s">
        <v>42</v>
      </c>
      <c r="B12" s="16">
        <v>117.9033009</v>
      </c>
      <c r="C12" s="16">
        <v>24.39265534</v>
      </c>
      <c r="D12" s="15">
        <v>0.000357268152832181</v>
      </c>
      <c r="E12" s="15">
        <v>0.00684258796584716</v>
      </c>
      <c r="F12" s="16">
        <v>26</v>
      </c>
      <c r="G12" s="16">
        <v>0.49</v>
      </c>
      <c r="H12" s="17">
        <v>0</v>
      </c>
      <c r="I12" s="17">
        <v>28.0727978582216</v>
      </c>
      <c r="J12" s="17">
        <v>60.041755146762</v>
      </c>
      <c r="K12" s="17">
        <v>11.8854469950162</v>
      </c>
      <c r="L12" s="39">
        <v>1.15535571887142</v>
      </c>
      <c r="M12" s="39">
        <v>0.490150911036362</v>
      </c>
      <c r="N12" s="39">
        <v>0.0291756494664501</v>
      </c>
      <c r="O12" s="39">
        <v>11.7986326442324</v>
      </c>
      <c r="P12" s="39">
        <v>0.401784136883269</v>
      </c>
      <c r="Q12" s="39">
        <v>1.22982657127214</v>
      </c>
      <c r="R12" s="39">
        <v>0.38342851641652</v>
      </c>
      <c r="S12" s="39">
        <v>0.638367689565803</v>
      </c>
      <c r="T12" s="39">
        <v>0.0775015086373818</v>
      </c>
      <c r="U12" s="39">
        <v>1.18914420745082</v>
      </c>
      <c r="V12" s="39">
        <v>0.397830694631627</v>
      </c>
      <c r="W12" s="39">
        <v>0.215219883981044</v>
      </c>
      <c r="X12" s="39">
        <v>0.271742277753844</v>
      </c>
      <c r="Y12" s="39">
        <v>0.156523551986214</v>
      </c>
      <c r="Z12" s="39">
        <v>0.176088995984491</v>
      </c>
      <c r="AA12" s="39">
        <v>0.154349613764183</v>
      </c>
      <c r="AB12" s="39">
        <v>0.206524131092921</v>
      </c>
      <c r="AC12" s="39">
        <v>0.11739266398966</v>
      </c>
      <c r="AD12" s="17">
        <f t="shared" si="2"/>
        <v>19.0890393670165</v>
      </c>
      <c r="AE12" s="56">
        <f t="shared" si="0"/>
        <v>0.791287887323521</v>
      </c>
      <c r="AF12" s="57">
        <f t="shared" si="1"/>
        <v>0.208712112676479</v>
      </c>
    </row>
    <row r="13" ht="15.5" spans="1:32">
      <c r="A13" s="13" t="s">
        <v>43</v>
      </c>
      <c r="B13" s="16">
        <v>117.9033009</v>
      </c>
      <c r="C13" s="16">
        <v>24.39265534</v>
      </c>
      <c r="D13" s="15">
        <v>0.000316799400230681</v>
      </c>
      <c r="E13" s="15">
        <v>0.00751942746231207</v>
      </c>
      <c r="F13" s="16">
        <v>29.1</v>
      </c>
      <c r="G13" s="16">
        <v>0.71</v>
      </c>
      <c r="H13" s="17">
        <v>1.4210854715202e-14</v>
      </c>
      <c r="I13" s="17">
        <v>22.5235738023355</v>
      </c>
      <c r="J13" s="17">
        <v>63.2270676406105</v>
      </c>
      <c r="K13" s="17">
        <v>14.249358557054</v>
      </c>
      <c r="L13" s="39">
        <v>1.15535571887142</v>
      </c>
      <c r="M13" s="39">
        <v>0.490150911036362</v>
      </c>
      <c r="N13" s="39">
        <v>0.0291756494664501</v>
      </c>
      <c r="O13" s="39">
        <v>11.7986326442324</v>
      </c>
      <c r="P13" s="39">
        <v>0.401784136883269</v>
      </c>
      <c r="Q13" s="39">
        <v>1.22982657127214</v>
      </c>
      <c r="R13" s="39">
        <v>0.38342851641652</v>
      </c>
      <c r="S13" s="39">
        <v>0.638367689565803</v>
      </c>
      <c r="T13" s="39">
        <v>0.0775015086373818</v>
      </c>
      <c r="U13" s="39">
        <v>1.18914420745082</v>
      </c>
      <c r="V13" s="39">
        <v>0.397830694631627</v>
      </c>
      <c r="W13" s="39">
        <v>0.215219883981044</v>
      </c>
      <c r="X13" s="39">
        <v>0.271742277753844</v>
      </c>
      <c r="Y13" s="39">
        <v>0.156523551986214</v>
      </c>
      <c r="Z13" s="39">
        <v>0.176088995984491</v>
      </c>
      <c r="AA13" s="39">
        <v>0.154349613764183</v>
      </c>
      <c r="AB13" s="39">
        <v>0.206524131092921</v>
      </c>
      <c r="AC13" s="39">
        <v>0.11739266398966</v>
      </c>
      <c r="AD13" s="17">
        <f t="shared" si="2"/>
        <v>19.0890393670165</v>
      </c>
      <c r="AE13" s="56">
        <f t="shared" si="0"/>
        <v>0.791287887323521</v>
      </c>
      <c r="AF13" s="57">
        <f t="shared" si="1"/>
        <v>0.208712112676479</v>
      </c>
    </row>
    <row r="14" ht="15.5" spans="1:32">
      <c r="A14" s="13" t="s">
        <v>44</v>
      </c>
      <c r="B14" s="14">
        <v>117.9031989</v>
      </c>
      <c r="C14" s="14">
        <v>24.39288078</v>
      </c>
      <c r="D14" s="15">
        <v>0.00055729040001462</v>
      </c>
      <c r="E14" s="15">
        <v>0.00491807065066974</v>
      </c>
      <c r="F14" s="16">
        <v>25.19</v>
      </c>
      <c r="G14" s="16">
        <v>0.5</v>
      </c>
      <c r="H14" s="17">
        <v>6.97099267199519e-10</v>
      </c>
      <c r="I14" s="17">
        <v>20.7992202079157</v>
      </c>
      <c r="J14" s="17">
        <v>66.7594317216065</v>
      </c>
      <c r="K14" s="17">
        <v>12.4413480697808</v>
      </c>
      <c r="L14" s="39">
        <v>1.24691003489553</v>
      </c>
      <c r="M14" s="39">
        <v>0.134690773000171</v>
      </c>
      <c r="N14" s="39">
        <v>0.151016927303222</v>
      </c>
      <c r="O14" s="39">
        <v>6.31631923962161</v>
      </c>
      <c r="P14" s="39">
        <v>0.341473229445076</v>
      </c>
      <c r="Q14" s="39">
        <v>0.353596539366203</v>
      </c>
      <c r="R14" s="39">
        <v>0.103048134329579</v>
      </c>
      <c r="S14" s="39">
        <v>0.00808220661408464</v>
      </c>
      <c r="T14" s="39">
        <v>0.0565754462985925</v>
      </c>
      <c r="U14" s="39">
        <v>0.290528336883839</v>
      </c>
      <c r="V14" s="39">
        <v>0.203598598288674</v>
      </c>
      <c r="W14" s="39">
        <v>0.732039903959278</v>
      </c>
      <c r="X14" s="39">
        <v>0.635959666564623</v>
      </c>
      <c r="Y14" s="39">
        <v>0.192160474789311</v>
      </c>
      <c r="Z14" s="39">
        <v>0.510140308071622</v>
      </c>
      <c r="AA14" s="39">
        <v>0.386608574278494</v>
      </c>
      <c r="AB14" s="39">
        <v>0.256213966385747</v>
      </c>
      <c r="AC14" s="39">
        <v>0.137257481992365</v>
      </c>
      <c r="AD14" s="17">
        <f t="shared" si="2"/>
        <v>12.056219842088</v>
      </c>
      <c r="AE14" s="56">
        <f t="shared" si="0"/>
        <v>0.708680403604192</v>
      </c>
      <c r="AF14" s="57">
        <f t="shared" si="1"/>
        <v>0.291319596395808</v>
      </c>
    </row>
    <row r="15" ht="15.5" spans="1:32">
      <c r="A15" s="13" t="s">
        <v>45</v>
      </c>
      <c r="B15" s="14">
        <v>117.9031989</v>
      </c>
      <c r="C15" s="14">
        <v>24.39288078</v>
      </c>
      <c r="D15" s="15">
        <v>0.000155245766071934</v>
      </c>
      <c r="E15" s="15">
        <v>0.00551406384066374</v>
      </c>
      <c r="F15" s="16">
        <v>28.13</v>
      </c>
      <c r="G15" s="16">
        <v>0.66</v>
      </c>
      <c r="H15" s="17">
        <v>0</v>
      </c>
      <c r="I15" s="17">
        <v>24.2890278729983</v>
      </c>
      <c r="J15" s="17">
        <v>59.835792400751</v>
      </c>
      <c r="K15" s="17">
        <v>15.8751797262507</v>
      </c>
      <c r="L15" s="39">
        <v>1.24691003489553</v>
      </c>
      <c r="M15" s="39">
        <v>0.134690773000171</v>
      </c>
      <c r="N15" s="39">
        <v>0.151016927303222</v>
      </c>
      <c r="O15" s="39">
        <v>6.31631923962161</v>
      </c>
      <c r="P15" s="39">
        <v>0.341473229445076</v>
      </c>
      <c r="Q15" s="39">
        <v>0.353596539366203</v>
      </c>
      <c r="R15" s="39">
        <v>0.103048134329579</v>
      </c>
      <c r="S15" s="39">
        <v>0.00808220661408464</v>
      </c>
      <c r="T15" s="39">
        <v>0.0565754462985925</v>
      </c>
      <c r="U15" s="39">
        <v>0.290528336883839</v>
      </c>
      <c r="V15" s="39">
        <v>0.203598598288674</v>
      </c>
      <c r="W15" s="39">
        <v>0.732039903959278</v>
      </c>
      <c r="X15" s="39">
        <v>0.635959666564623</v>
      </c>
      <c r="Y15" s="39">
        <v>0.192160474789311</v>
      </c>
      <c r="Z15" s="39">
        <v>0.510140308071622</v>
      </c>
      <c r="AA15" s="39">
        <v>0.386608574278494</v>
      </c>
      <c r="AB15" s="39">
        <v>0.256213966385747</v>
      </c>
      <c r="AC15" s="39">
        <v>0.137257481992365</v>
      </c>
      <c r="AD15" s="17">
        <f t="shared" si="2"/>
        <v>12.056219842088</v>
      </c>
      <c r="AE15" s="56">
        <f t="shared" si="0"/>
        <v>0.708680403604192</v>
      </c>
      <c r="AF15" s="57">
        <f t="shared" si="1"/>
        <v>0.291319596395808</v>
      </c>
    </row>
    <row r="16" ht="15.5" spans="1:32">
      <c r="A16" s="13" t="s">
        <v>46</v>
      </c>
      <c r="B16" s="14">
        <v>117.9031989</v>
      </c>
      <c r="C16" s="14">
        <v>24.39288078</v>
      </c>
      <c r="D16" s="15">
        <v>0.000553109646454149</v>
      </c>
      <c r="E16" s="15">
        <v>0.00519006568721931</v>
      </c>
      <c r="F16" s="16">
        <v>27.72</v>
      </c>
      <c r="G16" s="16">
        <v>0.69</v>
      </c>
      <c r="H16" s="17">
        <v>0</v>
      </c>
      <c r="I16" s="17">
        <v>14.5663388337311</v>
      </c>
      <c r="J16" s="17">
        <v>65.0175798600496</v>
      </c>
      <c r="K16" s="17">
        <v>20.4160813062193</v>
      </c>
      <c r="L16" s="39">
        <v>1.24691003489553</v>
      </c>
      <c r="M16" s="39">
        <v>0.134690773000171</v>
      </c>
      <c r="N16" s="39">
        <v>0.151016927303222</v>
      </c>
      <c r="O16" s="39">
        <v>6.31631923962161</v>
      </c>
      <c r="P16" s="39">
        <v>0.341473229445076</v>
      </c>
      <c r="Q16" s="39">
        <v>0.353596539366203</v>
      </c>
      <c r="R16" s="39">
        <v>0.103048134329579</v>
      </c>
      <c r="S16" s="39">
        <v>0.00808220661408464</v>
      </c>
      <c r="T16" s="39">
        <v>0.0565754462985925</v>
      </c>
      <c r="U16" s="39">
        <v>0.290528336883839</v>
      </c>
      <c r="V16" s="39">
        <v>0.203598598288674</v>
      </c>
      <c r="W16" s="39">
        <v>0.732039903959278</v>
      </c>
      <c r="X16" s="39">
        <v>0.635959666564623</v>
      </c>
      <c r="Y16" s="39">
        <v>0.192160474789311</v>
      </c>
      <c r="Z16" s="39">
        <v>0.510140308071622</v>
      </c>
      <c r="AA16" s="39">
        <v>0.386608574278494</v>
      </c>
      <c r="AB16" s="39">
        <v>0.256213966385747</v>
      </c>
      <c r="AC16" s="39">
        <v>0.137257481992365</v>
      </c>
      <c r="AD16" s="17">
        <f t="shared" si="2"/>
        <v>12.056219842088</v>
      </c>
      <c r="AE16" s="56">
        <f t="shared" si="0"/>
        <v>0.708680403604192</v>
      </c>
      <c r="AF16" s="57">
        <f t="shared" si="1"/>
        <v>0.291319596395808</v>
      </c>
    </row>
    <row r="17" ht="15.5" spans="1:32">
      <c r="A17" s="13" t="s">
        <v>47</v>
      </c>
      <c r="B17" s="16">
        <v>117.9031603</v>
      </c>
      <c r="C17" s="16">
        <v>24.39301532</v>
      </c>
      <c r="D17" s="15">
        <v>0.000276965947013329</v>
      </c>
      <c r="E17" s="15">
        <v>0.00349435682387143</v>
      </c>
      <c r="F17" s="16">
        <v>21.35</v>
      </c>
      <c r="G17" s="16">
        <v>0.53</v>
      </c>
      <c r="H17" s="17">
        <v>0.000815211331754995</v>
      </c>
      <c r="I17" s="17">
        <v>20.7823648899547</v>
      </c>
      <c r="J17" s="17">
        <v>65.3916007315438</v>
      </c>
      <c r="K17" s="17">
        <v>13.8252191671697</v>
      </c>
      <c r="L17" s="39">
        <v>2.1776645659162</v>
      </c>
      <c r="M17" s="39">
        <v>0.172529946285148</v>
      </c>
      <c r="N17" s="39">
        <v>0.189362136166626</v>
      </c>
      <c r="O17" s="39">
        <v>11.0103562062217</v>
      </c>
      <c r="P17" s="39">
        <v>1.52996659025162</v>
      </c>
      <c r="Q17" s="39">
        <v>2.23675613540243</v>
      </c>
      <c r="R17" s="39">
        <v>0.0402065908918129</v>
      </c>
      <c r="S17" s="39">
        <v>0.256052499889966</v>
      </c>
      <c r="T17" s="39">
        <v>0.0613679545190828</v>
      </c>
      <c r="U17" s="39">
        <v>0.533579227391619</v>
      </c>
      <c r="V17" s="39">
        <v>0.746022808667911</v>
      </c>
      <c r="W17" s="39">
        <v>0.72132006665904</v>
      </c>
      <c r="X17" s="39">
        <v>0.602746905016458</v>
      </c>
      <c r="Y17" s="39">
        <v>0.491584565976538</v>
      </c>
      <c r="Z17" s="39">
        <v>0.560752243601377</v>
      </c>
      <c r="AA17" s="39">
        <v>0.0666974034239523</v>
      </c>
      <c r="AB17" s="39">
        <v>0.106221790638146</v>
      </c>
      <c r="AC17" s="39">
        <v>0.0296432904106455</v>
      </c>
      <c r="AD17" s="17">
        <f t="shared" si="2"/>
        <v>21.5328309273303</v>
      </c>
      <c r="AE17" s="56">
        <f t="shared" si="0"/>
        <v>0.804196886079889</v>
      </c>
      <c r="AF17" s="57">
        <f t="shared" si="1"/>
        <v>0.195803113920112</v>
      </c>
    </row>
    <row r="18" ht="15.5" spans="1:32">
      <c r="A18" s="13" t="s">
        <v>48</v>
      </c>
      <c r="B18" s="16">
        <v>117.9031603</v>
      </c>
      <c r="C18" s="16">
        <v>24.39301532</v>
      </c>
      <c r="D18" s="15">
        <v>0.000287886770630279</v>
      </c>
      <c r="E18" s="15">
        <v>0.00253804473428239</v>
      </c>
      <c r="F18" s="16">
        <v>21.86</v>
      </c>
      <c r="G18" s="16">
        <v>0.54</v>
      </c>
      <c r="H18" s="17">
        <v>0</v>
      </c>
      <c r="I18" s="17">
        <v>16.8891358492312</v>
      </c>
      <c r="J18" s="17">
        <v>68.1772584587054</v>
      </c>
      <c r="K18" s="17">
        <v>14.9336056920634</v>
      </c>
      <c r="L18" s="39">
        <v>2.1776645659162</v>
      </c>
      <c r="M18" s="39">
        <v>0.172529946285148</v>
      </c>
      <c r="N18" s="39">
        <v>0.189362136166626</v>
      </c>
      <c r="O18" s="39">
        <v>11.0103562062217</v>
      </c>
      <c r="P18" s="39">
        <v>1.52996659025162</v>
      </c>
      <c r="Q18" s="39">
        <v>2.23675613540243</v>
      </c>
      <c r="R18" s="39">
        <v>0.0402065908918129</v>
      </c>
      <c r="S18" s="39">
        <v>0.256052499889966</v>
      </c>
      <c r="T18" s="39">
        <v>0.0613679545190828</v>
      </c>
      <c r="U18" s="39">
        <v>0.533579227391619</v>
      </c>
      <c r="V18" s="39">
        <v>0.746022808667911</v>
      </c>
      <c r="W18" s="39">
        <v>0.72132006665904</v>
      </c>
      <c r="X18" s="39">
        <v>0.602746905016458</v>
      </c>
      <c r="Y18" s="39">
        <v>0.491584565976538</v>
      </c>
      <c r="Z18" s="39">
        <v>0.560752243601377</v>
      </c>
      <c r="AA18" s="39">
        <v>0.0666974034239523</v>
      </c>
      <c r="AB18" s="39">
        <v>0.106221790638146</v>
      </c>
      <c r="AC18" s="39">
        <v>0.0296432904106455</v>
      </c>
      <c r="AD18" s="17">
        <f t="shared" si="2"/>
        <v>21.5328309273303</v>
      </c>
      <c r="AE18" s="56">
        <f t="shared" si="0"/>
        <v>0.804196886079889</v>
      </c>
      <c r="AF18" s="57">
        <f t="shared" si="1"/>
        <v>0.195803113920112</v>
      </c>
    </row>
    <row r="19" ht="16.25" spans="1:32">
      <c r="A19" s="18" t="s">
        <v>49</v>
      </c>
      <c r="B19" s="21">
        <v>117.9031603</v>
      </c>
      <c r="C19" s="21">
        <v>24.39301532</v>
      </c>
      <c r="D19" s="20">
        <v>0.000133371170395869</v>
      </c>
      <c r="E19" s="20">
        <v>0.00383703883858415</v>
      </c>
      <c r="F19" s="21">
        <v>19.72</v>
      </c>
      <c r="G19" s="21">
        <v>0.44</v>
      </c>
      <c r="H19" s="22">
        <v>1.4783586266276e-7</v>
      </c>
      <c r="I19" s="22">
        <v>29.7498470639942</v>
      </c>
      <c r="J19" s="22">
        <v>59.5559781274339</v>
      </c>
      <c r="K19" s="22">
        <v>10.694174660736</v>
      </c>
      <c r="L19" s="42">
        <v>2.1776645659162</v>
      </c>
      <c r="M19" s="42">
        <v>0.172529946285148</v>
      </c>
      <c r="N19" s="42">
        <v>0.189362136166626</v>
      </c>
      <c r="O19" s="42">
        <v>11.0103562062217</v>
      </c>
      <c r="P19" s="42">
        <v>1.52996659025162</v>
      </c>
      <c r="Q19" s="42">
        <v>2.23675613540243</v>
      </c>
      <c r="R19" s="42">
        <v>0.0402065908918129</v>
      </c>
      <c r="S19" s="42">
        <v>0.256052499889966</v>
      </c>
      <c r="T19" s="42">
        <v>0.0613679545190828</v>
      </c>
      <c r="U19" s="42">
        <v>0.533579227391619</v>
      </c>
      <c r="V19" s="42">
        <v>0.746022808667911</v>
      </c>
      <c r="W19" s="42">
        <v>0.72132006665904</v>
      </c>
      <c r="X19" s="42">
        <v>0.602746905016458</v>
      </c>
      <c r="Y19" s="42">
        <v>0.491584565976538</v>
      </c>
      <c r="Z19" s="42">
        <v>0.560752243601377</v>
      </c>
      <c r="AA19" s="42">
        <v>0.0666974034239523</v>
      </c>
      <c r="AB19" s="42">
        <v>0.106221790638146</v>
      </c>
      <c r="AC19" s="42">
        <v>0.0296432904106455</v>
      </c>
      <c r="AD19" s="22">
        <f t="shared" si="2"/>
        <v>21.5328309273303</v>
      </c>
      <c r="AE19" s="58">
        <f t="shared" si="0"/>
        <v>0.804196886079889</v>
      </c>
      <c r="AF19" s="59">
        <f t="shared" si="1"/>
        <v>0.195803113920112</v>
      </c>
    </row>
    <row r="20" spans="1:32">
      <c r="A20" s="23" t="s">
        <v>50</v>
      </c>
      <c r="B20" s="24">
        <v>109.1786652</v>
      </c>
      <c r="C20" s="24">
        <v>21.4139462</v>
      </c>
      <c r="D20" s="24">
        <v>0.000155456822056886</v>
      </c>
      <c r="E20" s="24">
        <v>0.00755161408684027</v>
      </c>
      <c r="F20" s="24">
        <v>2.84</v>
      </c>
      <c r="G20" s="24">
        <v>0.08</v>
      </c>
      <c r="H20" s="26">
        <v>14.41</v>
      </c>
      <c r="I20" s="26">
        <v>69.64</v>
      </c>
      <c r="J20" s="26">
        <v>14.88</v>
      </c>
      <c r="K20" s="26">
        <v>1.07</v>
      </c>
      <c r="L20" s="43">
        <v>11.792507550453</v>
      </c>
      <c r="M20" s="43">
        <v>0.0585435126107567</v>
      </c>
      <c r="N20" s="43">
        <v>13.6428415251203</v>
      </c>
      <c r="O20" s="43">
        <v>2.93759285624534</v>
      </c>
      <c r="P20" s="43">
        <v>10.8734450670933</v>
      </c>
      <c r="Q20" s="43">
        <v>12.9549650767488</v>
      </c>
      <c r="R20" s="43">
        <v>10.9949365214761</v>
      </c>
      <c r="S20" s="43">
        <v>12.7597170422574</v>
      </c>
      <c r="T20" s="43">
        <v>7.42283921021257</v>
      </c>
      <c r="U20" s="43">
        <v>1.74538624894683</v>
      </c>
      <c r="V20" s="43">
        <v>4.34701329755159</v>
      </c>
      <c r="W20" s="43">
        <v>0.664271513435441</v>
      </c>
      <c r="X20" s="43">
        <v>0.754443758607201</v>
      </c>
      <c r="Y20" s="43">
        <v>12.0023364517328</v>
      </c>
      <c r="Z20" s="43">
        <v>1.43010259697357</v>
      </c>
      <c r="AA20" s="43">
        <v>0.941456487389243</v>
      </c>
      <c r="AB20" s="43">
        <v>0.250215012900774</v>
      </c>
      <c r="AC20" s="43">
        <v>4.20105206312379</v>
      </c>
      <c r="AD20" s="26">
        <f t="shared" si="2"/>
        <v>109.773665792879</v>
      </c>
      <c r="AE20" s="60">
        <f t="shared" si="0"/>
        <v>0.476069512763431</v>
      </c>
      <c r="AF20" s="61">
        <f t="shared" si="1"/>
        <v>0.523930487236569</v>
      </c>
    </row>
    <row r="21" spans="1:32">
      <c r="A21" s="27" t="s">
        <v>51</v>
      </c>
      <c r="B21" s="16">
        <v>109.1786652</v>
      </c>
      <c r="C21" s="16">
        <v>21.4139462</v>
      </c>
      <c r="D21" s="16">
        <v>4.24923980287302e-5</v>
      </c>
      <c r="E21" s="16">
        <v>0.0063313673062808</v>
      </c>
      <c r="F21" s="16">
        <v>2.13</v>
      </c>
      <c r="G21" s="16">
        <v>0.11</v>
      </c>
      <c r="H21" s="17">
        <v>9.19</v>
      </c>
      <c r="I21" s="17">
        <v>77.13</v>
      </c>
      <c r="J21" s="17">
        <v>12.8</v>
      </c>
      <c r="K21" s="17">
        <v>0.88</v>
      </c>
      <c r="L21" s="48">
        <v>3.02047654360836</v>
      </c>
      <c r="M21" s="49">
        <v>0</v>
      </c>
      <c r="N21" s="49">
        <v>6.45420496155977</v>
      </c>
      <c r="O21" s="49">
        <v>11.8331171814009</v>
      </c>
      <c r="P21" s="49">
        <v>41.9840860253389</v>
      </c>
      <c r="Q21" s="49">
        <v>59.6970885835888</v>
      </c>
      <c r="R21" s="49">
        <v>39.1099637635278</v>
      </c>
      <c r="S21" s="49">
        <v>44.6876423964199</v>
      </c>
      <c r="T21" s="49">
        <v>41.2097670039911</v>
      </c>
      <c r="U21" s="49">
        <v>5.87758891049432</v>
      </c>
      <c r="V21" s="49">
        <v>14.1981747020974</v>
      </c>
      <c r="W21" s="49">
        <v>4.33230503013861</v>
      </c>
      <c r="X21" s="49">
        <v>2.37566103650889</v>
      </c>
      <c r="Y21" s="49">
        <v>8.09543841148871</v>
      </c>
      <c r="Z21" s="49">
        <v>8.09350424578693</v>
      </c>
      <c r="AA21" s="49">
        <v>30.8769798559018</v>
      </c>
      <c r="AB21" s="49">
        <v>12.9654083398735</v>
      </c>
      <c r="AC21" s="49">
        <v>14.6016427012344</v>
      </c>
      <c r="AD21" s="17">
        <f t="shared" si="2"/>
        <v>349.41304969296</v>
      </c>
      <c r="AE21" s="56">
        <f t="shared" si="0"/>
        <v>0.351987349652713</v>
      </c>
      <c r="AF21" s="57">
        <f t="shared" si="1"/>
        <v>0.648012650347287</v>
      </c>
    </row>
    <row r="22" spans="1:32">
      <c r="A22" s="27" t="s">
        <v>52</v>
      </c>
      <c r="B22" s="16">
        <v>109.1786652</v>
      </c>
      <c r="C22" s="16">
        <v>21.4139462</v>
      </c>
      <c r="D22" s="16">
        <v>0</v>
      </c>
      <c r="E22" s="16">
        <v>0.0107554823521977</v>
      </c>
      <c r="F22" s="16">
        <v>3.48</v>
      </c>
      <c r="G22" s="16">
        <v>0.16</v>
      </c>
      <c r="H22" s="17">
        <v>13.47</v>
      </c>
      <c r="I22" s="17">
        <v>78.19</v>
      </c>
      <c r="J22" s="17">
        <v>7.75</v>
      </c>
      <c r="K22" s="17">
        <v>0.59</v>
      </c>
      <c r="L22" s="48">
        <v>23.8965820719109</v>
      </c>
      <c r="M22" s="49">
        <v>14.8386184458385</v>
      </c>
      <c r="N22" s="49">
        <v>17.208447554063</v>
      </c>
      <c r="O22" s="49">
        <v>27.0030082098127</v>
      </c>
      <c r="P22" s="49">
        <v>29.3417332900761</v>
      </c>
      <c r="Q22" s="49">
        <v>65.6842765684963</v>
      </c>
      <c r="R22" s="49">
        <v>34.5355646082283</v>
      </c>
      <c r="S22" s="49">
        <v>21.3267208100335</v>
      </c>
      <c r="T22" s="49">
        <v>30.5017179780426</v>
      </c>
      <c r="U22" s="49">
        <v>2.97471706332569</v>
      </c>
      <c r="V22" s="49">
        <v>18.3599310006967</v>
      </c>
      <c r="W22" s="49">
        <v>7.49051154400676</v>
      </c>
      <c r="X22" s="49">
        <v>8.20476951331028</v>
      </c>
      <c r="Y22" s="49">
        <v>7.38918191192642</v>
      </c>
      <c r="Z22" s="49">
        <v>13.0214212139489</v>
      </c>
      <c r="AA22" s="49">
        <v>18.4607230085082</v>
      </c>
      <c r="AB22" s="49">
        <v>18.4055622234845</v>
      </c>
      <c r="AC22" s="49">
        <v>12.2361985257383</v>
      </c>
      <c r="AD22" s="17">
        <f t="shared" si="2"/>
        <v>370.879685541448</v>
      </c>
      <c r="AE22" s="56">
        <f t="shared" si="0"/>
        <v>0.479866309960803</v>
      </c>
      <c r="AF22" s="57">
        <f t="shared" si="1"/>
        <v>0.520133690039197</v>
      </c>
    </row>
    <row r="23" spans="1:32">
      <c r="A23" s="27" t="s">
        <v>53</v>
      </c>
      <c r="B23" s="16">
        <v>109.1789703</v>
      </c>
      <c r="C23" s="16">
        <v>21.4128819</v>
      </c>
      <c r="D23" s="16">
        <v>4.46257689678743e-5</v>
      </c>
      <c r="E23" s="16">
        <v>0.00485429197994987</v>
      </c>
      <c r="F23" s="16">
        <v>0.86</v>
      </c>
      <c r="G23" s="16">
        <v>0</v>
      </c>
      <c r="H23" s="17">
        <v>9.34999999999998</v>
      </c>
      <c r="I23" s="17">
        <v>84.7</v>
      </c>
      <c r="J23" s="17">
        <v>5.49</v>
      </c>
      <c r="K23" s="17">
        <v>0.46</v>
      </c>
      <c r="L23" s="44">
        <v>9.344446355502</v>
      </c>
      <c r="M23" s="45">
        <v>0.0639382097301276</v>
      </c>
      <c r="N23" s="45">
        <v>1.6425459114349</v>
      </c>
      <c r="O23" s="45">
        <v>1.21130375733829</v>
      </c>
      <c r="P23" s="45">
        <v>4.57761677932085</v>
      </c>
      <c r="Q23" s="45">
        <v>6.87334940486836</v>
      </c>
      <c r="R23" s="45">
        <v>2.46840534344813</v>
      </c>
      <c r="S23" s="45">
        <v>3.1569837431765</v>
      </c>
      <c r="T23" s="45">
        <v>12.0337534901019</v>
      </c>
      <c r="U23" s="45">
        <v>0.508322723542419</v>
      </c>
      <c r="V23" s="45">
        <v>0.589499637301819</v>
      </c>
      <c r="W23" s="45">
        <v>0.564162295602594</v>
      </c>
      <c r="X23" s="45">
        <v>0.310297376240476</v>
      </c>
      <c r="Y23" s="45">
        <v>12.3153021039197</v>
      </c>
      <c r="Z23" s="45">
        <v>0.265516258906716</v>
      </c>
      <c r="AA23" s="45">
        <v>0.0153995688120733</v>
      </c>
      <c r="AB23" s="45">
        <v>0.348590239473295</v>
      </c>
      <c r="AC23" s="45">
        <v>0.365189774686309</v>
      </c>
      <c r="AD23" s="17">
        <f t="shared" si="2"/>
        <v>56.6546229734065</v>
      </c>
      <c r="AE23" s="56">
        <f t="shared" si="0"/>
        <v>0.418557201048279</v>
      </c>
      <c r="AF23" s="57">
        <f t="shared" si="1"/>
        <v>0.581442798951721</v>
      </c>
    </row>
    <row r="24" spans="1:32">
      <c r="A24" s="27" t="s">
        <v>54</v>
      </c>
      <c r="B24" s="16">
        <v>109.1789703</v>
      </c>
      <c r="C24" s="16">
        <v>21.4128819</v>
      </c>
      <c r="D24" s="16">
        <v>0.000304099459567487</v>
      </c>
      <c r="E24" s="16">
        <v>0.00830773842733306</v>
      </c>
      <c r="F24" s="16">
        <v>4.27</v>
      </c>
      <c r="G24" s="16">
        <v>0.25</v>
      </c>
      <c r="H24" s="17">
        <v>8.75</v>
      </c>
      <c r="I24" s="17">
        <v>75.7</v>
      </c>
      <c r="J24" s="17">
        <v>14.68</v>
      </c>
      <c r="K24" s="17">
        <v>0.87</v>
      </c>
      <c r="L24" s="44">
        <v>18</v>
      </c>
      <c r="M24" s="50">
        <v>2.6743170991066</v>
      </c>
      <c r="N24" s="45">
        <v>0.381390818827384</v>
      </c>
      <c r="O24" s="45">
        <v>3.06636774366804</v>
      </c>
      <c r="P24" s="45">
        <v>24.4000388186772</v>
      </c>
      <c r="Q24" s="45">
        <v>29.343984331354</v>
      </c>
      <c r="R24" s="45">
        <v>9.62180000113393</v>
      </c>
      <c r="S24" s="45">
        <v>10.8264378571671</v>
      </c>
      <c r="T24" s="45">
        <v>18.5284610885018</v>
      </c>
      <c r="U24" s="45">
        <v>12.2665793153088</v>
      </c>
      <c r="V24" s="45">
        <v>16.1547836451093</v>
      </c>
      <c r="W24" s="45">
        <v>16.1949353983006</v>
      </c>
      <c r="X24" s="45">
        <v>17.9570813545994</v>
      </c>
      <c r="Y24" s="45">
        <v>25.9131262496984</v>
      </c>
      <c r="Z24" s="45">
        <v>3.3618845477803</v>
      </c>
      <c r="AA24" s="45">
        <v>22.7989269859398</v>
      </c>
      <c r="AB24" s="45">
        <v>20.2558663375575</v>
      </c>
      <c r="AC24" s="45">
        <v>19.1119576974562</v>
      </c>
      <c r="AD24" s="17">
        <f t="shared" si="2"/>
        <v>270.857939290186</v>
      </c>
      <c r="AE24" s="56">
        <f t="shared" si="0"/>
        <v>0.287479477307145</v>
      </c>
      <c r="AF24" s="57">
        <f t="shared" si="1"/>
        <v>0.712520522692855</v>
      </c>
    </row>
    <row r="25" spans="1:32">
      <c r="A25" s="27" t="s">
        <v>55</v>
      </c>
      <c r="B25" s="16">
        <v>109.1789703</v>
      </c>
      <c r="C25" s="16">
        <v>21.4128819</v>
      </c>
      <c r="D25" s="16">
        <v>0.000131582711175949</v>
      </c>
      <c r="E25" s="16">
        <v>0.00488000228839498</v>
      </c>
      <c r="F25" s="16">
        <v>1.87</v>
      </c>
      <c r="G25" s="16">
        <v>0.08</v>
      </c>
      <c r="H25" s="17">
        <v>8.01</v>
      </c>
      <c r="I25" s="17">
        <v>82.45</v>
      </c>
      <c r="J25" s="17">
        <v>9.16</v>
      </c>
      <c r="K25" s="17">
        <v>0.38</v>
      </c>
      <c r="L25" s="50">
        <v>25.8229404100369</v>
      </c>
      <c r="M25" s="50">
        <v>14.7604408675331</v>
      </c>
      <c r="N25" s="50">
        <v>5.37757232413673</v>
      </c>
      <c r="O25" s="50">
        <v>8.53586491317366</v>
      </c>
      <c r="P25" s="50">
        <v>44.9496740745704</v>
      </c>
      <c r="Q25" s="50">
        <v>49.4747644060545</v>
      </c>
      <c r="R25" s="50">
        <v>13.3853366683547</v>
      </c>
      <c r="S25" s="50">
        <v>2.87275755996653</v>
      </c>
      <c r="T25" s="50">
        <v>28.9583014466725</v>
      </c>
      <c r="U25" s="50">
        <v>0.0809191481185297</v>
      </c>
      <c r="V25" s="50">
        <v>2.67581583391066</v>
      </c>
      <c r="W25" s="50">
        <v>0</v>
      </c>
      <c r="X25" s="50">
        <v>0</v>
      </c>
      <c r="Y25" s="50">
        <v>2.80301087750147</v>
      </c>
      <c r="Z25" s="50">
        <v>2.39185459918642</v>
      </c>
      <c r="AA25" s="50">
        <v>15.1087799741356</v>
      </c>
      <c r="AB25" s="50">
        <v>13.3854187482564</v>
      </c>
      <c r="AC25" s="50">
        <v>6.87493849602389</v>
      </c>
      <c r="AD25" s="17">
        <f t="shared" si="2"/>
        <v>237.458390347632</v>
      </c>
      <c r="AE25" s="56">
        <f t="shared" si="0"/>
        <v>0.62714674675209</v>
      </c>
      <c r="AF25" s="57">
        <f t="shared" si="1"/>
        <v>0.37285325324791</v>
      </c>
    </row>
    <row r="26" spans="1:32">
      <c r="A26" s="27" t="s">
        <v>56</v>
      </c>
      <c r="B26" s="16">
        <v>109.1794891</v>
      </c>
      <c r="C26" s="16">
        <v>21.4114094</v>
      </c>
      <c r="D26" s="16">
        <v>0.00121578754194631</v>
      </c>
      <c r="E26" s="16">
        <v>0.0180301292470637</v>
      </c>
      <c r="F26" s="16">
        <v>0.71</v>
      </c>
      <c r="G26" s="16">
        <v>0</v>
      </c>
      <c r="H26" s="17">
        <f t="shared" ref="H26:K26" si="3">AVERAGE(H20,H23)</f>
        <v>11.88</v>
      </c>
      <c r="I26" s="17">
        <f t="shared" si="3"/>
        <v>77.17</v>
      </c>
      <c r="J26" s="17">
        <f t="shared" si="3"/>
        <v>10.185</v>
      </c>
      <c r="K26" s="17">
        <f t="shared" si="3"/>
        <v>0.765</v>
      </c>
      <c r="L26" s="39">
        <v>26.5384000319834</v>
      </c>
      <c r="M26" s="39">
        <v>0.0359213209131252</v>
      </c>
      <c r="N26" s="39">
        <v>0.515700009075128</v>
      </c>
      <c r="O26" s="39">
        <v>0.642026033643662</v>
      </c>
      <c r="P26" s="39">
        <v>4.18461835181422</v>
      </c>
      <c r="Q26" s="39">
        <v>5.87624955166037</v>
      </c>
      <c r="R26" s="39">
        <v>2.12448019998882</v>
      </c>
      <c r="S26" s="39">
        <v>3.13320547457213</v>
      </c>
      <c r="T26" s="39">
        <v>2.18449919221144</v>
      </c>
      <c r="U26" s="39">
        <v>0.582872245851653</v>
      </c>
      <c r="V26" s="39">
        <v>0.548129424304951</v>
      </c>
      <c r="W26" s="39">
        <v>0.0522242599773793</v>
      </c>
      <c r="X26" s="39">
        <v>0.212433075813374</v>
      </c>
      <c r="Y26" s="39">
        <v>1.45126807045192</v>
      </c>
      <c r="Z26" s="39">
        <v>0.283393634930337</v>
      </c>
      <c r="AA26" s="39">
        <v>0.13832806940391</v>
      </c>
      <c r="AB26" s="39">
        <v>0.252268820213489</v>
      </c>
      <c r="AC26" s="39">
        <v>0.503937952264822</v>
      </c>
      <c r="AD26" s="17">
        <f t="shared" si="2"/>
        <v>49.2599557190741</v>
      </c>
      <c r="AE26" s="56">
        <f t="shared" si="0"/>
        <v>0.767213748924585</v>
      </c>
      <c r="AF26" s="57">
        <f t="shared" si="1"/>
        <v>0.232786251075415</v>
      </c>
    </row>
    <row r="27" spans="1:32">
      <c r="A27" s="27" t="s">
        <v>57</v>
      </c>
      <c r="B27" s="16">
        <v>109.1794891</v>
      </c>
      <c r="C27" s="16">
        <v>21.4114094</v>
      </c>
      <c r="D27" s="16">
        <v>0.000151425602879063</v>
      </c>
      <c r="E27" s="16">
        <v>0.0152379023341635</v>
      </c>
      <c r="F27" s="16">
        <v>2.04</v>
      </c>
      <c r="G27" s="16">
        <v>0.11</v>
      </c>
      <c r="H27" s="17">
        <f t="shared" ref="H27:K27" si="4">AVERAGE(H21,H24)</f>
        <v>8.97</v>
      </c>
      <c r="I27" s="17">
        <f t="shared" si="4"/>
        <v>76.415</v>
      </c>
      <c r="J27" s="17">
        <f t="shared" si="4"/>
        <v>13.74</v>
      </c>
      <c r="K27" s="17">
        <f t="shared" si="4"/>
        <v>0.875</v>
      </c>
      <c r="L27" s="39">
        <v>26.5384000319834</v>
      </c>
      <c r="M27" s="39">
        <v>0.0359213209131252</v>
      </c>
      <c r="N27" s="39">
        <v>0.515700009075128</v>
      </c>
      <c r="O27" s="39">
        <v>0.642026033643662</v>
      </c>
      <c r="P27" s="39">
        <v>4.18461835181422</v>
      </c>
      <c r="Q27" s="39">
        <v>5.87624955166037</v>
      </c>
      <c r="R27" s="39">
        <v>2.12448019998882</v>
      </c>
      <c r="S27" s="39">
        <v>3.13320547457213</v>
      </c>
      <c r="T27" s="39">
        <v>2.18449919221144</v>
      </c>
      <c r="U27" s="39">
        <v>0.582872245851653</v>
      </c>
      <c r="V27" s="39">
        <v>0.548129424304951</v>
      </c>
      <c r="W27" s="39">
        <v>0.0522242599773793</v>
      </c>
      <c r="X27" s="39">
        <v>0.212433075813374</v>
      </c>
      <c r="Y27" s="39">
        <v>1.45126807045192</v>
      </c>
      <c r="Z27" s="39">
        <v>0.283393634930337</v>
      </c>
      <c r="AA27" s="39">
        <v>0.13832806940391</v>
      </c>
      <c r="AB27" s="39">
        <v>0.252268820213489</v>
      </c>
      <c r="AC27" s="39">
        <v>0.503937952264822</v>
      </c>
      <c r="AD27" s="17">
        <f t="shared" si="2"/>
        <v>49.2599557190741</v>
      </c>
      <c r="AE27" s="56">
        <f t="shared" si="0"/>
        <v>0.767213748924585</v>
      </c>
      <c r="AF27" s="57">
        <f t="shared" si="1"/>
        <v>0.232786251075415</v>
      </c>
    </row>
    <row r="28" ht="14.75" spans="1:32">
      <c r="A28" s="28" t="s">
        <v>58</v>
      </c>
      <c r="B28" s="29">
        <v>109.1794891</v>
      </c>
      <c r="C28" s="29">
        <v>21.4114094</v>
      </c>
      <c r="D28" s="29">
        <v>0.000578443566548132</v>
      </c>
      <c r="E28" s="29">
        <v>0.0225069297189819</v>
      </c>
      <c r="F28" s="29">
        <v>1.98</v>
      </c>
      <c r="G28" s="29">
        <v>0.09</v>
      </c>
      <c r="H28" s="31">
        <f t="shared" ref="H28:K28" si="5">AVERAGE(H22,H25)</f>
        <v>10.74</v>
      </c>
      <c r="I28" s="31">
        <f t="shared" si="5"/>
        <v>80.32</v>
      </c>
      <c r="J28" s="31">
        <f t="shared" si="5"/>
        <v>8.455</v>
      </c>
      <c r="K28" s="31">
        <f t="shared" si="5"/>
        <v>0.485</v>
      </c>
      <c r="L28" s="51">
        <v>26.5384000319834</v>
      </c>
      <c r="M28" s="51">
        <v>0.0359213209131252</v>
      </c>
      <c r="N28" s="51">
        <v>0.515700009075128</v>
      </c>
      <c r="O28" s="51">
        <v>0.642026033643662</v>
      </c>
      <c r="P28" s="51">
        <v>4.18461835181422</v>
      </c>
      <c r="Q28" s="51">
        <v>5.87624955166037</v>
      </c>
      <c r="R28" s="51">
        <v>2.12448019998882</v>
      </c>
      <c r="S28" s="51">
        <v>3.13320547457213</v>
      </c>
      <c r="T28" s="51">
        <v>2.18449919221144</v>
      </c>
      <c r="U28" s="51">
        <v>0.582872245851653</v>
      </c>
      <c r="V28" s="51">
        <v>0.548129424304951</v>
      </c>
      <c r="W28" s="51">
        <v>0.0522242599773793</v>
      </c>
      <c r="X28" s="51">
        <v>0.212433075813374</v>
      </c>
      <c r="Y28" s="51">
        <v>1.45126807045192</v>
      </c>
      <c r="Z28" s="51">
        <v>0.283393634930337</v>
      </c>
      <c r="AA28" s="51">
        <v>0.13832806940391</v>
      </c>
      <c r="AB28" s="51">
        <v>0.252268820213489</v>
      </c>
      <c r="AC28" s="51">
        <v>0.503937952264822</v>
      </c>
      <c r="AD28" s="31">
        <f t="shared" si="2"/>
        <v>49.2599557190741</v>
      </c>
      <c r="AE28" s="62">
        <f t="shared" si="0"/>
        <v>0.767213748924585</v>
      </c>
      <c r="AF28" s="63">
        <f t="shared" si="1"/>
        <v>0.232786251075415</v>
      </c>
    </row>
    <row r="29" spans="1:32">
      <c r="A29" s="8" t="s">
        <v>59</v>
      </c>
      <c r="B29" s="11">
        <v>109.1708298</v>
      </c>
      <c r="C29" s="11">
        <v>21.4130001</v>
      </c>
      <c r="D29" s="11">
        <v>0</v>
      </c>
      <c r="E29" s="11">
        <v>0.0273419079802168</v>
      </c>
      <c r="F29" s="11">
        <v>37.92</v>
      </c>
      <c r="G29" s="11">
        <v>0.98</v>
      </c>
      <c r="H29" s="12">
        <v>0</v>
      </c>
      <c r="I29" s="12">
        <v>37.7024537496379</v>
      </c>
      <c r="J29" s="12">
        <v>56.2705612162629</v>
      </c>
      <c r="K29" s="12">
        <v>6.02698503409913</v>
      </c>
      <c r="L29" s="41">
        <v>44.0791025974286</v>
      </c>
      <c r="M29" s="41">
        <v>0.128711683429645</v>
      </c>
      <c r="N29" s="41">
        <v>1.27492648193958</v>
      </c>
      <c r="O29" s="41">
        <v>6.39846240139912</v>
      </c>
      <c r="P29" s="41">
        <v>33.4909205123399</v>
      </c>
      <c r="Q29" s="41">
        <v>1.26546394900261</v>
      </c>
      <c r="R29" s="41">
        <v>25.8478252710546</v>
      </c>
      <c r="S29" s="41">
        <v>21.5508532654936</v>
      </c>
      <c r="T29" s="41">
        <v>13.6437376384692</v>
      </c>
      <c r="U29" s="41">
        <v>3.95703024148805</v>
      </c>
      <c r="V29" s="41">
        <v>18.0034895620389</v>
      </c>
      <c r="W29" s="41">
        <v>9.4388289343705</v>
      </c>
      <c r="X29" s="41">
        <v>3.20096760328446</v>
      </c>
      <c r="Y29" s="41">
        <v>13.8254817571198</v>
      </c>
      <c r="Z29" s="41">
        <v>6.99955994833744</v>
      </c>
      <c r="AA29" s="41">
        <v>4.04970906400592</v>
      </c>
      <c r="AB29" s="41">
        <v>0.197956449581092</v>
      </c>
      <c r="AC29" s="41">
        <v>4.56819499710064</v>
      </c>
      <c r="AD29" s="12">
        <f t="shared" si="2"/>
        <v>211.921222357884</v>
      </c>
      <c r="AE29" s="54">
        <f t="shared" si="0"/>
        <v>0.408819780584455</v>
      </c>
      <c r="AF29" s="55">
        <f t="shared" si="1"/>
        <v>0.591180219415545</v>
      </c>
    </row>
    <row r="30" spans="1:32">
      <c r="A30" s="13" t="s">
        <v>60</v>
      </c>
      <c r="B30" s="16">
        <v>109.1708298</v>
      </c>
      <c r="C30" s="16">
        <v>21.4130001</v>
      </c>
      <c r="D30" s="16">
        <v>0</v>
      </c>
      <c r="E30" s="16">
        <v>0</v>
      </c>
      <c r="F30" s="16">
        <v>55.69</v>
      </c>
      <c r="G30" s="16">
        <v>1.44</v>
      </c>
      <c r="H30" s="17">
        <v>0</v>
      </c>
      <c r="I30" s="17">
        <v>24.3960656846082</v>
      </c>
      <c r="J30" s="17">
        <v>69.8026924860462</v>
      </c>
      <c r="K30" s="17">
        <v>5.80124182934576</v>
      </c>
      <c r="L30" s="50">
        <v>62.5323425673497</v>
      </c>
      <c r="M30" s="50">
        <v>22.3499868415106</v>
      </c>
      <c r="N30" s="50">
        <v>20.1915807409039</v>
      </c>
      <c r="O30" s="50">
        <v>28.8433243240119</v>
      </c>
      <c r="P30" s="50">
        <v>124.37676762751</v>
      </c>
      <c r="Q30" s="50">
        <v>121.376682487901</v>
      </c>
      <c r="R30" s="50">
        <v>60.9276505052862</v>
      </c>
      <c r="S30" s="50">
        <v>62.1772756798924</v>
      </c>
      <c r="T30" s="50">
        <v>71.0952752890902</v>
      </c>
      <c r="U30" s="50">
        <v>14.7945834606074</v>
      </c>
      <c r="V30" s="50">
        <v>16.0035725134012</v>
      </c>
      <c r="W30" s="50">
        <v>19.5442241095362</v>
      </c>
      <c r="X30" s="50">
        <v>19.4924628996126</v>
      </c>
      <c r="Y30" s="50">
        <v>14.3545833798129</v>
      </c>
      <c r="Z30" s="50">
        <v>35.9181359146729</v>
      </c>
      <c r="AA30" s="50">
        <v>47.9338515470684</v>
      </c>
      <c r="AB30" s="50">
        <v>31.2033260349578</v>
      </c>
      <c r="AC30" s="50">
        <v>33.1540123714132</v>
      </c>
      <c r="AD30" s="17">
        <f t="shared" si="2"/>
        <v>806.269638294539</v>
      </c>
      <c r="AE30" s="56">
        <f t="shared" si="0"/>
        <v>0.470897906303759</v>
      </c>
      <c r="AF30" s="57">
        <f t="shared" si="1"/>
        <v>0.529102093696241</v>
      </c>
    </row>
    <row r="31" spans="1:32">
      <c r="A31" s="13" t="s">
        <v>61</v>
      </c>
      <c r="B31" s="16">
        <v>109.1708298</v>
      </c>
      <c r="C31" s="16">
        <v>21.4130001</v>
      </c>
      <c r="D31" s="16">
        <v>0</v>
      </c>
      <c r="E31" s="16">
        <v>0</v>
      </c>
      <c r="F31" s="16">
        <v>64.36</v>
      </c>
      <c r="G31" s="16">
        <v>1.87</v>
      </c>
      <c r="H31" s="17">
        <v>8.37445668366854e-10</v>
      </c>
      <c r="I31" s="17">
        <v>32.1826306373302</v>
      </c>
      <c r="J31" s="17">
        <v>62.2580347722853</v>
      </c>
      <c r="K31" s="17">
        <v>5.55933458954704</v>
      </c>
      <c r="L31" s="50">
        <v>8.37480753564207</v>
      </c>
      <c r="M31" s="50">
        <v>2.63875770960711</v>
      </c>
      <c r="N31" s="50">
        <v>7.18616469124318</v>
      </c>
      <c r="O31" s="50">
        <v>4.65614462880808</v>
      </c>
      <c r="P31" s="50">
        <v>29.0005095018654</v>
      </c>
      <c r="Q31" s="50">
        <v>46.7913462325823</v>
      </c>
      <c r="R31" s="50">
        <v>19.1693447503185</v>
      </c>
      <c r="S31" s="50">
        <v>25.0221673441855</v>
      </c>
      <c r="T31" s="50">
        <v>27.1603672971828</v>
      </c>
      <c r="U31" s="50">
        <v>7.87749436313666</v>
      </c>
      <c r="V31" s="50">
        <v>20.7644566165615</v>
      </c>
      <c r="W31" s="50">
        <v>11.943179719757</v>
      </c>
      <c r="X31" s="50">
        <v>12.6786077452436</v>
      </c>
      <c r="Y31" s="50">
        <v>19.0472659512901</v>
      </c>
      <c r="Z31" s="50">
        <v>26.9833183638504</v>
      </c>
      <c r="AA31" s="50">
        <v>23.3962916923018</v>
      </c>
      <c r="AB31" s="50">
        <v>23.9825235934744</v>
      </c>
      <c r="AC31" s="50">
        <v>25.3854647868518</v>
      </c>
      <c r="AD31" s="17">
        <f t="shared" si="2"/>
        <v>342.058212523902</v>
      </c>
      <c r="AE31" s="56">
        <f t="shared" si="0"/>
        <v>0.288394567614291</v>
      </c>
      <c r="AF31" s="57">
        <f t="shared" si="1"/>
        <v>0.711605432385709</v>
      </c>
    </row>
    <row r="32" spans="1:32">
      <c r="A32" s="13" t="s">
        <v>62</v>
      </c>
      <c r="B32" s="16">
        <v>109.1707993</v>
      </c>
      <c r="C32" s="16">
        <v>21.4124508</v>
      </c>
      <c r="D32" s="16">
        <v>0</v>
      </c>
      <c r="E32" s="16">
        <v>0.0178788636363636</v>
      </c>
      <c r="F32" s="16">
        <v>45.45</v>
      </c>
      <c r="G32" s="16">
        <v>1.27</v>
      </c>
      <c r="H32" s="17">
        <v>0</v>
      </c>
      <c r="I32" s="17">
        <v>33.3711259871446</v>
      </c>
      <c r="J32" s="17">
        <v>60.0581807296071</v>
      </c>
      <c r="K32" s="17">
        <v>6.5706932832484</v>
      </c>
      <c r="L32" s="39">
        <v>2.87145342211025</v>
      </c>
      <c r="M32" s="39">
        <v>0.0821186491512207</v>
      </c>
      <c r="N32" s="39">
        <v>8.72748404618637</v>
      </c>
      <c r="O32" s="39">
        <v>5.36251936078145</v>
      </c>
      <c r="P32" s="39">
        <v>27.7876543007094</v>
      </c>
      <c r="Q32" s="39">
        <v>2.11428647611764</v>
      </c>
      <c r="R32" s="39">
        <v>28.8790022674996</v>
      </c>
      <c r="S32" s="39">
        <v>24.8203360928405</v>
      </c>
      <c r="T32" s="39">
        <v>20.9120771428939</v>
      </c>
      <c r="U32" s="39">
        <v>5.14020095295182</v>
      </c>
      <c r="V32" s="39">
        <v>29.622544794755</v>
      </c>
      <c r="W32" s="39">
        <v>14.9273621696503</v>
      </c>
      <c r="X32" s="39">
        <v>4.00072459733167</v>
      </c>
      <c r="Y32" s="39">
        <v>19.0477465554085</v>
      </c>
      <c r="Z32" s="39">
        <v>16.3704852526865</v>
      </c>
      <c r="AA32" s="39">
        <v>4.45324215703917</v>
      </c>
      <c r="AB32" s="39">
        <v>0.44888329034451</v>
      </c>
      <c r="AC32" s="39">
        <v>6.47471657369084</v>
      </c>
      <c r="AD32" s="17">
        <f t="shared" si="2"/>
        <v>222.042838102149</v>
      </c>
      <c r="AE32" s="56">
        <f t="shared" si="0"/>
        <v>0.211425491838919</v>
      </c>
      <c r="AF32" s="57">
        <f t="shared" si="1"/>
        <v>0.78857450816108</v>
      </c>
    </row>
    <row r="33" spans="1:32">
      <c r="A33" s="13" t="s">
        <v>63</v>
      </c>
      <c r="B33" s="16">
        <v>109.1707993</v>
      </c>
      <c r="C33" s="16">
        <v>21.4124508</v>
      </c>
      <c r="D33" s="16">
        <v>0</v>
      </c>
      <c r="E33" s="16">
        <v>0.0261286270150084</v>
      </c>
      <c r="F33" s="16">
        <v>40.42</v>
      </c>
      <c r="G33" s="16">
        <v>1.46</v>
      </c>
      <c r="H33" s="17">
        <v>6.16751094639767e-11</v>
      </c>
      <c r="I33" s="17">
        <v>34.5497641936007</v>
      </c>
      <c r="J33" s="17">
        <v>58.1830846375619</v>
      </c>
      <c r="K33" s="17">
        <v>7.26715116877566</v>
      </c>
      <c r="L33" s="50">
        <v>13.2002974747003</v>
      </c>
      <c r="M33" s="50">
        <v>5.71294854626034</v>
      </c>
      <c r="N33" s="50">
        <v>7.2513692358229</v>
      </c>
      <c r="O33" s="50">
        <v>12.2693164977888</v>
      </c>
      <c r="P33" s="50">
        <v>74.724221590276</v>
      </c>
      <c r="Q33" s="50">
        <v>58.2589166630265</v>
      </c>
      <c r="R33" s="50">
        <v>54.0489450011576</v>
      </c>
      <c r="S33" s="50">
        <v>62.0050202664954</v>
      </c>
      <c r="T33" s="50">
        <v>40.2183320916102</v>
      </c>
      <c r="U33" s="50">
        <v>5.24605777621776</v>
      </c>
      <c r="V33" s="50">
        <v>15.5908727915007</v>
      </c>
      <c r="W33" s="50">
        <v>1.63824946050862</v>
      </c>
      <c r="X33" s="50">
        <v>2.61823097935499</v>
      </c>
      <c r="Y33" s="50">
        <v>8.43808262010246</v>
      </c>
      <c r="Z33" s="50">
        <v>6.84424439278598</v>
      </c>
      <c r="AA33" s="50">
        <v>25.3821997509459</v>
      </c>
      <c r="AB33" s="50">
        <v>22.6346465447798</v>
      </c>
      <c r="AC33" s="50">
        <v>25.7415564916277</v>
      </c>
      <c r="AD33" s="17">
        <f t="shared" si="2"/>
        <v>441.823508174962</v>
      </c>
      <c r="AE33" s="56">
        <f t="shared" si="0"/>
        <v>0.387976345387203</v>
      </c>
      <c r="AF33" s="57">
        <f t="shared" si="1"/>
        <v>0.612023654612797</v>
      </c>
    </row>
    <row r="34" spans="1:32">
      <c r="A34" s="13" t="s">
        <v>64</v>
      </c>
      <c r="B34" s="16">
        <v>109.1707993</v>
      </c>
      <c r="C34" s="16">
        <v>21.4124508</v>
      </c>
      <c r="D34" s="16">
        <v>0</v>
      </c>
      <c r="E34" s="16">
        <v>0.0176193971166448</v>
      </c>
      <c r="F34" s="16">
        <v>37</v>
      </c>
      <c r="G34" s="16">
        <v>1.03</v>
      </c>
      <c r="H34" s="17">
        <v>0</v>
      </c>
      <c r="I34" s="17">
        <v>31.02</v>
      </c>
      <c r="J34" s="17">
        <v>65.72</v>
      </c>
      <c r="K34" s="17">
        <v>3.26</v>
      </c>
      <c r="L34" s="50">
        <v>0</v>
      </c>
      <c r="M34" s="50">
        <v>3.18095553986659</v>
      </c>
      <c r="N34" s="50">
        <v>5.33220399059435</v>
      </c>
      <c r="O34" s="50">
        <v>9.24155457207983</v>
      </c>
      <c r="P34" s="50">
        <v>24.3016407953033</v>
      </c>
      <c r="Q34" s="50">
        <v>40.5831815383967</v>
      </c>
      <c r="R34" s="50">
        <v>6.42032534338331</v>
      </c>
      <c r="S34" s="50">
        <v>8.90017814152846</v>
      </c>
      <c r="T34" s="50">
        <v>22.6155584422935</v>
      </c>
      <c r="U34" s="50">
        <v>2.0781098893682</v>
      </c>
      <c r="V34" s="50">
        <v>3.76114310364311</v>
      </c>
      <c r="W34" s="50">
        <v>3.77523899081663</v>
      </c>
      <c r="X34" s="50">
        <v>4.41281788513803</v>
      </c>
      <c r="Y34" s="50">
        <v>3.92686862146596</v>
      </c>
      <c r="Z34" s="50">
        <v>11.1034849947191</v>
      </c>
      <c r="AA34" s="50">
        <v>22.3079186612822</v>
      </c>
      <c r="AB34" s="50">
        <v>27.4089038806386</v>
      </c>
      <c r="AC34" s="50">
        <v>11.9386528908587</v>
      </c>
      <c r="AD34" s="17">
        <f t="shared" si="2"/>
        <v>211.288737281377</v>
      </c>
      <c r="AE34" s="56">
        <f t="shared" si="0"/>
        <v>0.391121351282385</v>
      </c>
      <c r="AF34" s="57">
        <f t="shared" si="1"/>
        <v>0.608878648717615</v>
      </c>
    </row>
    <row r="35" spans="1:32">
      <c r="A35" s="13" t="s">
        <v>65</v>
      </c>
      <c r="B35" s="14">
        <v>109.1707611</v>
      </c>
      <c r="C35" s="14">
        <v>21.4118137</v>
      </c>
      <c r="D35" s="16">
        <v>0.00015320820602357</v>
      </c>
      <c r="E35" s="16">
        <v>0.00982234831951113</v>
      </c>
      <c r="F35" s="16">
        <v>3.88</v>
      </c>
      <c r="G35" s="16">
        <v>0.26</v>
      </c>
      <c r="H35" s="17">
        <f t="shared" ref="H35:K35" si="6">AVERAGE(H29,H32)</f>
        <v>0</v>
      </c>
      <c r="I35" s="17">
        <f t="shared" si="6"/>
        <v>35.5367898683913</v>
      </c>
      <c r="J35" s="17">
        <f t="shared" si="6"/>
        <v>58.164370972935</v>
      </c>
      <c r="K35" s="17">
        <f t="shared" si="6"/>
        <v>6.29883915867376</v>
      </c>
      <c r="L35" s="39">
        <v>8.25435560978537</v>
      </c>
      <c r="M35" s="39">
        <v>0.0329446122457144</v>
      </c>
      <c r="N35" s="39">
        <v>22.0336395182224</v>
      </c>
      <c r="O35" s="39">
        <v>3.700987579381</v>
      </c>
      <c r="P35" s="39">
        <v>10.0609871962097</v>
      </c>
      <c r="Q35" s="39">
        <v>1.06086528677261</v>
      </c>
      <c r="R35" s="39">
        <v>8.26304930870165</v>
      </c>
      <c r="S35" s="39">
        <v>9.27525875163957</v>
      </c>
      <c r="T35" s="39">
        <v>4.56560178477082</v>
      </c>
      <c r="U35" s="39">
        <v>1.14496496068156</v>
      </c>
      <c r="V35" s="39">
        <v>1.3696028198997</v>
      </c>
      <c r="W35" s="39">
        <v>0.607867119405452</v>
      </c>
      <c r="X35" s="39">
        <v>1.16852758808029</v>
      </c>
      <c r="Y35" s="39">
        <v>5.49553787158824</v>
      </c>
      <c r="Z35" s="39">
        <v>3.45425753731031</v>
      </c>
      <c r="AA35" s="39">
        <v>0.416858360170424</v>
      </c>
      <c r="AB35" s="39">
        <v>0.468265557178005</v>
      </c>
      <c r="AC35" s="39">
        <v>1.37799291900866</v>
      </c>
      <c r="AD35" s="17">
        <f t="shared" si="2"/>
        <v>82.7515643810515</v>
      </c>
      <c r="AE35" s="56">
        <f t="shared" si="0"/>
        <v>0.545533853532246</v>
      </c>
      <c r="AF35" s="57">
        <f t="shared" si="1"/>
        <v>0.454466146467754</v>
      </c>
    </row>
    <row r="36" spans="1:32">
      <c r="A36" s="13" t="s">
        <v>66</v>
      </c>
      <c r="B36" s="14">
        <v>109.1707611</v>
      </c>
      <c r="C36" s="14">
        <v>21.4118137</v>
      </c>
      <c r="D36" s="16">
        <v>1.93936381709742e-5</v>
      </c>
      <c r="E36" s="16">
        <v>0.00892107355864812</v>
      </c>
      <c r="F36" s="16">
        <v>5.41</v>
      </c>
      <c r="G36" s="16">
        <v>0.32</v>
      </c>
      <c r="H36" s="17">
        <f t="shared" ref="H36:K36" si="7">AVERAGE(H30,H33)</f>
        <v>3.08375547319883e-11</v>
      </c>
      <c r="I36" s="17">
        <f t="shared" si="7"/>
        <v>29.4729149391044</v>
      </c>
      <c r="J36" s="17">
        <f t="shared" si="7"/>
        <v>63.9928885618041</v>
      </c>
      <c r="K36" s="17">
        <f t="shared" si="7"/>
        <v>6.53419649906071</v>
      </c>
      <c r="L36" s="39">
        <v>8.25435560978537</v>
      </c>
      <c r="M36" s="39">
        <v>0.0329446122457144</v>
      </c>
      <c r="N36" s="39">
        <v>22.0336395182224</v>
      </c>
      <c r="O36" s="39">
        <v>3.700987579381</v>
      </c>
      <c r="P36" s="39">
        <v>10.0609871962097</v>
      </c>
      <c r="Q36" s="39">
        <v>1.06086528677261</v>
      </c>
      <c r="R36" s="39">
        <v>8.26304930870165</v>
      </c>
      <c r="S36" s="39">
        <v>9.27525875163957</v>
      </c>
      <c r="T36" s="39">
        <v>4.56560178477082</v>
      </c>
      <c r="U36" s="39">
        <v>1.14496496068156</v>
      </c>
      <c r="V36" s="39">
        <v>1.3696028198997</v>
      </c>
      <c r="W36" s="39">
        <v>0.607867119405452</v>
      </c>
      <c r="X36" s="39">
        <v>1.16852758808029</v>
      </c>
      <c r="Y36" s="39">
        <v>5.49553787158824</v>
      </c>
      <c r="Z36" s="39">
        <v>3.45425753731031</v>
      </c>
      <c r="AA36" s="39">
        <v>0.416858360170424</v>
      </c>
      <c r="AB36" s="39">
        <v>0.468265557178005</v>
      </c>
      <c r="AC36" s="39">
        <v>1.37799291900866</v>
      </c>
      <c r="AD36" s="17">
        <f t="shared" si="2"/>
        <v>82.7515643810515</v>
      </c>
      <c r="AE36" s="56">
        <f t="shared" si="0"/>
        <v>0.545533853532246</v>
      </c>
      <c r="AF36" s="57">
        <f t="shared" si="1"/>
        <v>0.454466146467754</v>
      </c>
    </row>
    <row r="37" ht="14.75" spans="1:32">
      <c r="A37" s="18" t="s">
        <v>67</v>
      </c>
      <c r="B37" s="19">
        <v>109.1707611</v>
      </c>
      <c r="C37" s="19">
        <v>21.4118137</v>
      </c>
      <c r="D37" s="21">
        <v>0.000364877727577956</v>
      </c>
      <c r="E37" s="21">
        <v>0.00924755683336918</v>
      </c>
      <c r="F37" s="21">
        <v>5.43</v>
      </c>
      <c r="G37" s="21">
        <v>0.3</v>
      </c>
      <c r="H37" s="22">
        <f t="shared" ref="H37:K37" si="8">AVERAGE(H31,H34)</f>
        <v>4.18722834183427e-10</v>
      </c>
      <c r="I37" s="22">
        <f t="shared" si="8"/>
        <v>31.6013153186651</v>
      </c>
      <c r="J37" s="22">
        <f t="shared" si="8"/>
        <v>63.9890173861426</v>
      </c>
      <c r="K37" s="22">
        <f t="shared" si="8"/>
        <v>4.40966729477352</v>
      </c>
      <c r="L37" s="42">
        <v>8.25435560978537</v>
      </c>
      <c r="M37" s="42">
        <v>0.0329446122457144</v>
      </c>
      <c r="N37" s="42">
        <v>22.0336395182224</v>
      </c>
      <c r="O37" s="42">
        <v>3.700987579381</v>
      </c>
      <c r="P37" s="42">
        <v>10.0609871962097</v>
      </c>
      <c r="Q37" s="42">
        <v>1.06086528677261</v>
      </c>
      <c r="R37" s="42">
        <v>8.26304930870165</v>
      </c>
      <c r="S37" s="42">
        <v>9.27525875163957</v>
      </c>
      <c r="T37" s="42">
        <v>4.56560178477082</v>
      </c>
      <c r="U37" s="42">
        <v>1.14496496068156</v>
      </c>
      <c r="V37" s="42">
        <v>1.3696028198997</v>
      </c>
      <c r="W37" s="42">
        <v>0.607867119405452</v>
      </c>
      <c r="X37" s="42">
        <v>1.16852758808029</v>
      </c>
      <c r="Y37" s="42">
        <v>5.49553787158824</v>
      </c>
      <c r="Z37" s="42">
        <v>3.45425753731031</v>
      </c>
      <c r="AA37" s="42">
        <v>0.416858360170424</v>
      </c>
      <c r="AB37" s="42">
        <v>0.468265557178005</v>
      </c>
      <c r="AC37" s="42">
        <v>1.37799291900866</v>
      </c>
      <c r="AD37" s="17">
        <f t="shared" si="2"/>
        <v>82.7515643810515</v>
      </c>
      <c r="AE37" s="58">
        <f t="shared" si="0"/>
        <v>0.545533853532246</v>
      </c>
      <c r="AF37" s="59">
        <f t="shared" si="1"/>
        <v>0.454466146467754</v>
      </c>
    </row>
    <row r="38" spans="1:32">
      <c r="A38" s="8" t="s">
        <v>68</v>
      </c>
      <c r="B38" s="32">
        <v>109.153821</v>
      </c>
      <c r="C38" s="32">
        <v>21.506823</v>
      </c>
      <c r="D38" s="11">
        <v>0.000215536687479699</v>
      </c>
      <c r="E38" s="11">
        <v>0.0485197032037632</v>
      </c>
      <c r="F38" s="11">
        <v>27.42</v>
      </c>
      <c r="G38" s="11">
        <v>1.2</v>
      </c>
      <c r="H38" s="12">
        <v>0</v>
      </c>
      <c r="I38" s="12">
        <v>28.1369010935476</v>
      </c>
      <c r="J38" s="12">
        <v>65.3605598487103</v>
      </c>
      <c r="K38" s="12">
        <v>6.50253905774212</v>
      </c>
      <c r="L38" s="41">
        <v>25.7912284435285</v>
      </c>
      <c r="M38" s="41">
        <v>1.81076227491478</v>
      </c>
      <c r="N38" s="41">
        <v>3.65989544018964</v>
      </c>
      <c r="O38" s="41">
        <v>3.52627353764691</v>
      </c>
      <c r="P38" s="41">
        <v>23.1243009283797</v>
      </c>
      <c r="Q38" s="41">
        <v>4.6546364803893</v>
      </c>
      <c r="R38" s="41">
        <v>38.7257642037544</v>
      </c>
      <c r="S38" s="41">
        <v>37.4728551494167</v>
      </c>
      <c r="T38" s="41">
        <v>9.15356846643275</v>
      </c>
      <c r="U38" s="41">
        <v>123.966884580691</v>
      </c>
      <c r="V38" s="41">
        <v>22.7841841799271</v>
      </c>
      <c r="W38" s="41">
        <v>5.13940316254648</v>
      </c>
      <c r="X38" s="41">
        <v>9.84299368595281</v>
      </c>
      <c r="Y38" s="41">
        <v>22.2867539825067</v>
      </c>
      <c r="Z38" s="41">
        <v>143.224721776315</v>
      </c>
      <c r="AA38" s="41">
        <v>70.5357616215469</v>
      </c>
      <c r="AB38" s="41">
        <v>20.5170939692282</v>
      </c>
      <c r="AC38" s="41">
        <v>60.2968156718674</v>
      </c>
      <c r="AD38" s="12">
        <f t="shared" si="2"/>
        <v>626.513897555234</v>
      </c>
      <c r="AE38" s="54">
        <f t="shared" si="0"/>
        <v>0.09986545765257</v>
      </c>
      <c r="AF38" s="55">
        <f t="shared" si="1"/>
        <v>0.90013454234743</v>
      </c>
    </row>
    <row r="39" spans="1:32">
      <c r="A39" s="13" t="s">
        <v>69</v>
      </c>
      <c r="B39" s="33">
        <v>109.153821</v>
      </c>
      <c r="C39" s="33">
        <v>21.506823</v>
      </c>
      <c r="D39" s="16">
        <v>0.000177883385487201</v>
      </c>
      <c r="E39" s="16">
        <v>0.0309780621689193</v>
      </c>
      <c r="F39" s="16">
        <v>28.64</v>
      </c>
      <c r="G39" s="16">
        <v>1.33</v>
      </c>
      <c r="H39" s="17">
        <v>0</v>
      </c>
      <c r="I39" s="17">
        <v>29.839864478682</v>
      </c>
      <c r="J39" s="17">
        <v>64.9526146764205</v>
      </c>
      <c r="K39" s="17">
        <v>5.20752084489746</v>
      </c>
      <c r="L39" s="50">
        <v>16.7649975812791</v>
      </c>
      <c r="M39" s="39">
        <v>4.47907704169</v>
      </c>
      <c r="N39" s="50">
        <v>1.48715132482815</v>
      </c>
      <c r="O39" s="50">
        <v>10.0625087646695</v>
      </c>
      <c r="P39" s="50">
        <v>130.366213026383</v>
      </c>
      <c r="Q39" s="50">
        <v>55.4525312485519</v>
      </c>
      <c r="R39" s="50">
        <v>130.997269249013</v>
      </c>
      <c r="S39" s="50">
        <v>161.949914153701</v>
      </c>
      <c r="T39" s="50">
        <v>75.3326916681043</v>
      </c>
      <c r="U39" s="50">
        <v>28.3662800011122</v>
      </c>
      <c r="V39" s="50">
        <v>13.6730156558457</v>
      </c>
      <c r="W39" s="50">
        <v>13.6647746800571</v>
      </c>
      <c r="X39" s="50">
        <v>17.9604494141537</v>
      </c>
      <c r="Y39" s="50">
        <v>41.4472114987997</v>
      </c>
      <c r="Z39" s="50">
        <v>30.8366889143487</v>
      </c>
      <c r="AA39" s="50">
        <v>85.2153227436093</v>
      </c>
      <c r="AB39" s="50">
        <v>19.5254419457655</v>
      </c>
      <c r="AC39" s="50">
        <v>100.444672624378</v>
      </c>
      <c r="AD39" s="17">
        <f t="shared" si="2"/>
        <v>938.02621153629</v>
      </c>
      <c r="AE39" s="56">
        <f t="shared" si="0"/>
        <v>0.233055831808112</v>
      </c>
      <c r="AF39" s="57">
        <f t="shared" si="1"/>
        <v>0.766944168191888</v>
      </c>
    </row>
    <row r="40" spans="1:32">
      <c r="A40" s="13" t="s">
        <v>70</v>
      </c>
      <c r="B40" s="33">
        <v>109.153821</v>
      </c>
      <c r="C40" s="33">
        <v>21.506823</v>
      </c>
      <c r="D40" s="16">
        <v>0.000683940242763772</v>
      </c>
      <c r="E40" s="16">
        <v>0.0461153041463498</v>
      </c>
      <c r="F40" s="16">
        <v>27.49</v>
      </c>
      <c r="G40" s="16">
        <v>1.17</v>
      </c>
      <c r="H40" s="17">
        <v>0</v>
      </c>
      <c r="I40" s="17">
        <v>24.7221882659373</v>
      </c>
      <c r="J40" s="17">
        <v>68.6233594424484</v>
      </c>
      <c r="K40" s="17">
        <v>6.6544522916144</v>
      </c>
      <c r="L40" s="44">
        <v>16.1548462758673</v>
      </c>
      <c r="M40" s="45">
        <v>17.8361375389619</v>
      </c>
      <c r="N40" s="45">
        <v>4.23702687966378</v>
      </c>
      <c r="O40" s="45">
        <v>7.15932161296364</v>
      </c>
      <c r="P40" s="45">
        <v>68.0812603410645</v>
      </c>
      <c r="Q40" s="45">
        <v>42.7712885360597</v>
      </c>
      <c r="R40" s="45">
        <v>47.8036455052897</v>
      </c>
      <c r="S40" s="45">
        <v>42.0982956915234</v>
      </c>
      <c r="T40" s="45">
        <v>30.4332002318246</v>
      </c>
      <c r="U40" s="45">
        <v>95.2875620615382</v>
      </c>
      <c r="V40" s="45">
        <v>18.2127795923732</v>
      </c>
      <c r="W40" s="45">
        <v>12.7246914095336</v>
      </c>
      <c r="X40" s="45">
        <v>12.1753846712335</v>
      </c>
      <c r="Y40" s="45">
        <v>69.6930983374705</v>
      </c>
      <c r="Z40" s="45">
        <v>43</v>
      </c>
      <c r="AA40" s="45">
        <v>60.1747461820244</v>
      </c>
      <c r="AB40" s="45">
        <v>49.805046571423</v>
      </c>
      <c r="AC40" s="45">
        <v>22.1149464871279</v>
      </c>
      <c r="AD40" s="17">
        <f t="shared" si="2"/>
        <v>659.763277925943</v>
      </c>
      <c r="AE40" s="56">
        <f t="shared" si="0"/>
        <v>0.236812030029532</v>
      </c>
      <c r="AF40" s="57">
        <f t="shared" si="1"/>
        <v>0.763187969970468</v>
      </c>
    </row>
    <row r="41" spans="1:32">
      <c r="A41" s="13" t="s">
        <v>71</v>
      </c>
      <c r="B41" s="33">
        <v>109.153708</v>
      </c>
      <c r="C41" s="33">
        <v>21.50693</v>
      </c>
      <c r="D41" s="16">
        <v>0.000492340421094345</v>
      </c>
      <c r="E41" s="16">
        <v>0.0380762122597293</v>
      </c>
      <c r="F41" s="16">
        <v>22.76</v>
      </c>
      <c r="G41" s="16">
        <v>1.04</v>
      </c>
      <c r="H41" s="17">
        <v>7.93000000000001</v>
      </c>
      <c r="I41" s="17">
        <v>59.42</v>
      </c>
      <c r="J41" s="17">
        <v>30.24</v>
      </c>
      <c r="K41" s="17">
        <v>2.41</v>
      </c>
      <c r="L41" s="39">
        <v>60.4591814888716</v>
      </c>
      <c r="M41" s="39">
        <v>5.58862065717246</v>
      </c>
      <c r="N41" s="39">
        <v>2.1338799709427</v>
      </c>
      <c r="O41" s="39">
        <v>6.29152213626825</v>
      </c>
      <c r="P41" s="39">
        <v>41.2141146065649</v>
      </c>
      <c r="Q41" s="39">
        <v>8.55600829805972</v>
      </c>
      <c r="R41" s="39">
        <v>48.7505521596686</v>
      </c>
      <c r="S41" s="39">
        <v>56.2854410228148</v>
      </c>
      <c r="T41" s="39">
        <v>16.6811448866936</v>
      </c>
      <c r="U41" s="39">
        <v>232.683467240743</v>
      </c>
      <c r="V41" s="39">
        <v>37.1464057291039</v>
      </c>
      <c r="W41" s="39">
        <v>10.6129960723119</v>
      </c>
      <c r="X41" s="39">
        <v>14.8466833803414</v>
      </c>
      <c r="Y41" s="39">
        <v>36.4398996871692</v>
      </c>
      <c r="Z41" s="39">
        <v>25.1819188230035</v>
      </c>
      <c r="AA41" s="39">
        <v>72.3652727942246</v>
      </c>
      <c r="AB41" s="39">
        <v>33.3877694330024</v>
      </c>
      <c r="AC41" s="39">
        <v>46.2651469089601</v>
      </c>
      <c r="AD41" s="17">
        <f t="shared" si="2"/>
        <v>754.890025295917</v>
      </c>
      <c r="AE41" s="56">
        <f t="shared" si="0"/>
        <v>0.164584671931751</v>
      </c>
      <c r="AF41" s="57">
        <f t="shared" si="1"/>
        <v>0.835415328068249</v>
      </c>
    </row>
    <row r="42" spans="1:32">
      <c r="A42" s="13" t="s">
        <v>72</v>
      </c>
      <c r="B42" s="33">
        <v>109.153708</v>
      </c>
      <c r="C42" s="33">
        <v>21.50693</v>
      </c>
      <c r="D42" s="16">
        <v>0.000660227258490874</v>
      </c>
      <c r="E42" s="16">
        <v>0.0569904501600109</v>
      </c>
      <c r="F42" s="16">
        <v>24.7</v>
      </c>
      <c r="G42" s="16">
        <v>1.12</v>
      </c>
      <c r="H42" s="17">
        <v>5.31999999999999</v>
      </c>
      <c r="I42" s="17">
        <v>45.62</v>
      </c>
      <c r="J42" s="17">
        <v>45.31</v>
      </c>
      <c r="K42" s="17">
        <v>3.75</v>
      </c>
      <c r="L42" s="50">
        <v>37.2978321099137</v>
      </c>
      <c r="M42" s="45">
        <v>4.574507592085</v>
      </c>
      <c r="N42" s="50">
        <v>3.87123973082157</v>
      </c>
      <c r="O42" s="50">
        <v>5.33143518332905</v>
      </c>
      <c r="P42" s="50">
        <v>48.5319784379907</v>
      </c>
      <c r="Q42" s="50">
        <v>33.8969634746868</v>
      </c>
      <c r="R42" s="50">
        <v>38.7744584667827</v>
      </c>
      <c r="S42" s="50">
        <v>47.2607267509966</v>
      </c>
      <c r="T42" s="50">
        <v>34.8830116527065</v>
      </c>
      <c r="U42" s="50">
        <v>124.216641866282</v>
      </c>
      <c r="V42" s="50">
        <v>43.463936149671</v>
      </c>
      <c r="W42" s="50">
        <v>12.781778575074</v>
      </c>
      <c r="X42" s="50">
        <v>13.6311182624394</v>
      </c>
      <c r="Y42" s="50">
        <v>31.8167851515221</v>
      </c>
      <c r="Z42" s="50">
        <v>33.4583023857706</v>
      </c>
      <c r="AA42" s="50">
        <v>41.1080407810887</v>
      </c>
      <c r="AB42" s="50">
        <v>46.2551238471024</v>
      </c>
      <c r="AC42" s="50">
        <v>38.869832432484</v>
      </c>
      <c r="AD42" s="17">
        <f t="shared" si="2"/>
        <v>640.023712850747</v>
      </c>
      <c r="AE42" s="56">
        <f t="shared" si="0"/>
        <v>0.208592203457874</v>
      </c>
      <c r="AF42" s="57">
        <f t="shared" si="1"/>
        <v>0.791407796542126</v>
      </c>
    </row>
    <row r="43" spans="1:32">
      <c r="A43" s="13" t="s">
        <v>73</v>
      </c>
      <c r="B43" s="33">
        <v>109.153708</v>
      </c>
      <c r="C43" s="33">
        <v>21.50693</v>
      </c>
      <c r="D43" s="16">
        <v>0.000442069379973475</v>
      </c>
      <c r="E43" s="16">
        <v>0.0392630219846007</v>
      </c>
      <c r="F43" s="16">
        <v>26.31</v>
      </c>
      <c r="G43" s="16">
        <v>1.54</v>
      </c>
      <c r="H43" s="17">
        <v>5.15910869580694e-10</v>
      </c>
      <c r="I43" s="17">
        <v>40.6357898745971</v>
      </c>
      <c r="J43" s="17">
        <v>54.3203140276265</v>
      </c>
      <c r="K43" s="17">
        <v>5.04389609726054</v>
      </c>
      <c r="L43" s="50">
        <v>87.2720905028932</v>
      </c>
      <c r="M43" s="50">
        <v>32.9537869899974</v>
      </c>
      <c r="N43" s="50">
        <v>21.5848138738629</v>
      </c>
      <c r="O43" s="50">
        <v>39.2020824334126</v>
      </c>
      <c r="P43" s="50">
        <v>171.546454736921</v>
      </c>
      <c r="Q43" s="50">
        <v>118.319488215922</v>
      </c>
      <c r="R43" s="50">
        <v>171.327233708622</v>
      </c>
      <c r="S43" s="50">
        <v>208.976478150042</v>
      </c>
      <c r="T43" s="50">
        <v>123.664595061389</v>
      </c>
      <c r="U43" s="50">
        <v>29.5820448515964</v>
      </c>
      <c r="V43" s="50">
        <v>77.070278454001</v>
      </c>
      <c r="W43" s="50">
        <v>14.3657749303996</v>
      </c>
      <c r="X43" s="50">
        <v>18.8334672764966</v>
      </c>
      <c r="Y43" s="50">
        <v>43.3754610094038</v>
      </c>
      <c r="Z43" s="50">
        <v>50.6946328910889</v>
      </c>
      <c r="AA43" s="50">
        <v>37.6764790165511</v>
      </c>
      <c r="AB43" s="50">
        <v>22.6732540329344</v>
      </c>
      <c r="AC43" s="50">
        <v>95.8815029285736</v>
      </c>
      <c r="AD43" s="17">
        <f t="shared" si="2"/>
        <v>1364.99991906411</v>
      </c>
      <c r="AE43" s="56">
        <f t="shared" si="0"/>
        <v>0.344966113313663</v>
      </c>
      <c r="AF43" s="57">
        <f t="shared" si="1"/>
        <v>0.655033886686337</v>
      </c>
    </row>
    <row r="44" spans="1:34">
      <c r="A44" s="13" t="s">
        <v>74</v>
      </c>
      <c r="B44" s="33">
        <v>109.153671</v>
      </c>
      <c r="C44" s="33">
        <v>21.506813</v>
      </c>
      <c r="D44" s="16">
        <v>7.54854841081943e-5</v>
      </c>
      <c r="E44" s="16">
        <v>0.0945979893205886</v>
      </c>
      <c r="F44" s="16">
        <v>25.3</v>
      </c>
      <c r="G44" s="16">
        <v>1.17</v>
      </c>
      <c r="H44" s="17">
        <f t="shared" ref="H44:K44" si="9">AVERAGE(H38,H41)</f>
        <v>3.965</v>
      </c>
      <c r="I44" s="17">
        <f t="shared" si="9"/>
        <v>43.7784505467738</v>
      </c>
      <c r="J44" s="17">
        <f t="shared" si="9"/>
        <v>47.8002799243551</v>
      </c>
      <c r="K44" s="17">
        <f t="shared" si="9"/>
        <v>4.45626952887106</v>
      </c>
      <c r="L44" s="39">
        <v>34.8332400691983</v>
      </c>
      <c r="M44" s="39">
        <v>5.06369391808117</v>
      </c>
      <c r="N44" s="39">
        <v>2.27104339598359</v>
      </c>
      <c r="O44" s="39">
        <v>4.4485981704169</v>
      </c>
      <c r="P44" s="39">
        <v>31.9953420690776</v>
      </c>
      <c r="Q44" s="39">
        <v>8.35978240905676</v>
      </c>
      <c r="R44" s="39">
        <v>46.7447379990408</v>
      </c>
      <c r="S44" s="39">
        <v>51.8229462824988</v>
      </c>
      <c r="T44" s="39">
        <v>14.8535099141009</v>
      </c>
      <c r="U44" s="39">
        <v>181.943559706057</v>
      </c>
      <c r="V44" s="39">
        <v>43.7236519023682</v>
      </c>
      <c r="W44" s="39">
        <v>14.8018165724478</v>
      </c>
      <c r="X44" s="39">
        <v>16.0305256127372</v>
      </c>
      <c r="Y44" s="39">
        <v>39.0762484008224</v>
      </c>
      <c r="Z44" s="39">
        <v>25.0970389731364</v>
      </c>
      <c r="AA44" s="39">
        <v>10.1109294593972</v>
      </c>
      <c r="AB44" s="39">
        <v>35.4934404225048</v>
      </c>
      <c r="AC44" s="39">
        <v>84.220659285999</v>
      </c>
      <c r="AD44" s="17">
        <f t="shared" si="2"/>
        <v>650.890764562925</v>
      </c>
      <c r="AE44" s="56">
        <f t="shared" si="0"/>
        <v>0.133619502329575</v>
      </c>
      <c r="AF44" s="57">
        <f t="shared" si="1"/>
        <v>0.866380497670425</v>
      </c>
      <c r="AG44" s="65"/>
      <c r="AH44" s="65"/>
    </row>
    <row r="45" spans="1:34">
      <c r="A45" s="13" t="s">
        <v>75</v>
      </c>
      <c r="B45" s="33">
        <v>109.153671</v>
      </c>
      <c r="C45" s="33">
        <v>21.506813</v>
      </c>
      <c r="D45" s="16">
        <v>0.000381897988824418</v>
      </c>
      <c r="E45" s="16">
        <v>0.0677193857960873</v>
      </c>
      <c r="F45" s="16">
        <v>28.58</v>
      </c>
      <c r="G45" s="16">
        <v>0.91</v>
      </c>
      <c r="H45" s="17">
        <f t="shared" ref="H45:K45" si="10">AVERAGE(H39,H42)</f>
        <v>2.65999999999999</v>
      </c>
      <c r="I45" s="17">
        <f t="shared" si="10"/>
        <v>37.729932239341</v>
      </c>
      <c r="J45" s="17">
        <f t="shared" si="10"/>
        <v>55.1313073382102</v>
      </c>
      <c r="K45" s="17">
        <f t="shared" si="10"/>
        <v>4.47876042244873</v>
      </c>
      <c r="L45" s="39">
        <v>34.8332400691983</v>
      </c>
      <c r="M45" s="39">
        <v>5.06369391808117</v>
      </c>
      <c r="N45" s="39">
        <v>2.27104339598359</v>
      </c>
      <c r="O45" s="39">
        <v>4.4485981704169</v>
      </c>
      <c r="P45" s="39">
        <v>31.9953420690776</v>
      </c>
      <c r="Q45" s="39">
        <v>8.35978240905676</v>
      </c>
      <c r="R45" s="39">
        <v>46.7447379990408</v>
      </c>
      <c r="S45" s="39">
        <v>51.8229462824988</v>
      </c>
      <c r="T45" s="39">
        <v>14.8535099141009</v>
      </c>
      <c r="U45" s="39">
        <v>181.943559706057</v>
      </c>
      <c r="V45" s="39">
        <v>43.7236519023682</v>
      </c>
      <c r="W45" s="39">
        <v>14.8018165724478</v>
      </c>
      <c r="X45" s="39">
        <v>16.0305256127372</v>
      </c>
      <c r="Y45" s="39">
        <v>39.0762484008224</v>
      </c>
      <c r="Z45" s="39">
        <v>25.0970389731364</v>
      </c>
      <c r="AA45" s="39">
        <v>10.1109294593972</v>
      </c>
      <c r="AB45" s="39">
        <v>35.4934404225048</v>
      </c>
      <c r="AC45" s="39">
        <v>84.220659285999</v>
      </c>
      <c r="AD45" s="17">
        <f t="shared" si="2"/>
        <v>650.890764562925</v>
      </c>
      <c r="AE45" s="56">
        <f t="shared" si="0"/>
        <v>0.133619502329575</v>
      </c>
      <c r="AF45" s="57">
        <f t="shared" si="1"/>
        <v>0.866380497670425</v>
      </c>
      <c r="AG45" s="65"/>
      <c r="AH45" s="65"/>
    </row>
    <row r="46" spans="1:34">
      <c r="A46" s="13" t="s">
        <v>76</v>
      </c>
      <c r="B46" s="33">
        <v>109.153671</v>
      </c>
      <c r="C46" s="33">
        <v>21.506813</v>
      </c>
      <c r="D46" s="16">
        <v>0.000197241512345679</v>
      </c>
      <c r="E46" s="16">
        <v>0.0406038588040903</v>
      </c>
      <c r="F46" s="16">
        <v>19.32</v>
      </c>
      <c r="G46" s="16">
        <v>0.82</v>
      </c>
      <c r="H46" s="17">
        <f t="shared" ref="H46:K46" si="11">AVERAGE(H40,H43)</f>
        <v>2.57955434790347e-10</v>
      </c>
      <c r="I46" s="17">
        <f t="shared" si="11"/>
        <v>32.6789890702672</v>
      </c>
      <c r="J46" s="17">
        <f t="shared" si="11"/>
        <v>61.4718367350375</v>
      </c>
      <c r="K46" s="17">
        <f t="shared" si="11"/>
        <v>5.84917419443747</v>
      </c>
      <c r="L46" s="39">
        <v>34.8332400691983</v>
      </c>
      <c r="M46" s="39">
        <v>5.06369391808117</v>
      </c>
      <c r="N46" s="39">
        <v>2.27104339598359</v>
      </c>
      <c r="O46" s="39">
        <v>4.4485981704169</v>
      </c>
      <c r="P46" s="39">
        <v>31.9953420690776</v>
      </c>
      <c r="Q46" s="39">
        <v>8.35978240905676</v>
      </c>
      <c r="R46" s="39">
        <v>46.7447379990408</v>
      </c>
      <c r="S46" s="39">
        <v>51.8229462824988</v>
      </c>
      <c r="T46" s="39">
        <v>14.8535099141009</v>
      </c>
      <c r="U46" s="39">
        <v>181.943559706057</v>
      </c>
      <c r="V46" s="39">
        <v>43.7236519023682</v>
      </c>
      <c r="W46" s="39">
        <v>14.8018165724478</v>
      </c>
      <c r="X46" s="39">
        <v>16.0305256127372</v>
      </c>
      <c r="Y46" s="39">
        <v>39.0762484008224</v>
      </c>
      <c r="Z46" s="39">
        <v>25.0970389731364</v>
      </c>
      <c r="AA46" s="39">
        <v>10.1109294593972</v>
      </c>
      <c r="AB46" s="39">
        <v>35.4934404225048</v>
      </c>
      <c r="AC46" s="39">
        <v>84.220659285999</v>
      </c>
      <c r="AD46" s="17">
        <f t="shared" si="2"/>
        <v>650.890764562925</v>
      </c>
      <c r="AE46" s="56">
        <f t="shared" si="0"/>
        <v>0.133619502329575</v>
      </c>
      <c r="AF46" s="57">
        <f t="shared" si="1"/>
        <v>0.866380497670425</v>
      </c>
      <c r="AG46" s="65"/>
      <c r="AH46" s="65"/>
    </row>
    <row r="47" spans="1:34">
      <c r="A47" s="13" t="s">
        <v>77</v>
      </c>
      <c r="B47" s="34">
        <v>109.1536829</v>
      </c>
      <c r="C47" s="34">
        <v>21.506778</v>
      </c>
      <c r="D47" s="16">
        <v>6.11759300283891e-5</v>
      </c>
      <c r="E47" s="16">
        <v>0.0151486896732798</v>
      </c>
      <c r="F47" s="16">
        <v>13.28</v>
      </c>
      <c r="G47" s="16">
        <v>0.6</v>
      </c>
      <c r="H47" s="17">
        <v>3.965</v>
      </c>
      <c r="I47" s="17">
        <v>43.7784505467738</v>
      </c>
      <c r="J47" s="17">
        <v>47.8002799243551</v>
      </c>
      <c r="K47" s="17">
        <v>4.45626952887106</v>
      </c>
      <c r="L47" s="39">
        <v>21.6204763970581</v>
      </c>
      <c r="M47" s="39">
        <v>3.0093696898245</v>
      </c>
      <c r="N47" s="39">
        <v>1.592743497764</v>
      </c>
      <c r="O47" s="39">
        <v>2.85715495306593</v>
      </c>
      <c r="P47" s="39">
        <v>23.6386562225024</v>
      </c>
      <c r="Q47" s="39">
        <v>35.7743849821356</v>
      </c>
      <c r="R47" s="39">
        <v>35.5053660562218</v>
      </c>
      <c r="S47" s="39">
        <v>40.6290467785094</v>
      </c>
      <c r="T47" s="39">
        <v>31.0670084986968</v>
      </c>
      <c r="U47" s="39">
        <v>151.529806599818</v>
      </c>
      <c r="V47" s="39">
        <v>42.790482307833</v>
      </c>
      <c r="W47" s="39">
        <v>13.7363090082719</v>
      </c>
      <c r="X47" s="39">
        <v>45.5352090748328</v>
      </c>
      <c r="Y47" s="39">
        <v>26.574669895964</v>
      </c>
      <c r="Z47" s="39">
        <v>21.3228568615543</v>
      </c>
      <c r="AA47" s="39">
        <v>30.7926979546951</v>
      </c>
      <c r="AB47" s="39">
        <v>54.1350007854916</v>
      </c>
      <c r="AC47" s="39">
        <v>61.9730972726866</v>
      </c>
      <c r="AD47" s="17">
        <f t="shared" si="2"/>
        <v>644.084336836926</v>
      </c>
      <c r="AE47" s="56">
        <f t="shared" si="0"/>
        <v>0.137393165275429</v>
      </c>
      <c r="AF47" s="57">
        <f t="shared" si="1"/>
        <v>0.862606834724571</v>
      </c>
      <c r="AG47" s="65"/>
      <c r="AH47" s="65"/>
    </row>
    <row r="48" spans="1:34">
      <c r="A48" s="13" t="s">
        <v>78</v>
      </c>
      <c r="B48" s="34">
        <v>109.1536829</v>
      </c>
      <c r="C48" s="34">
        <v>21.506778</v>
      </c>
      <c r="D48" s="16">
        <v>3.0468438390971e-5</v>
      </c>
      <c r="E48" s="16">
        <v>0.0150590256747374</v>
      </c>
      <c r="F48" s="16">
        <v>13.44</v>
      </c>
      <c r="G48" s="16">
        <v>0.55</v>
      </c>
      <c r="H48" s="17">
        <v>2.65999999999999</v>
      </c>
      <c r="I48" s="17">
        <v>37.729932239341</v>
      </c>
      <c r="J48" s="17">
        <v>55.1313073382102</v>
      </c>
      <c r="K48" s="17">
        <v>4.47876042244873</v>
      </c>
      <c r="L48" s="39">
        <v>21.6204763970581</v>
      </c>
      <c r="M48" s="39">
        <v>3.0093696898245</v>
      </c>
      <c r="N48" s="39">
        <v>1.592743497764</v>
      </c>
      <c r="O48" s="39">
        <v>2.85715495306593</v>
      </c>
      <c r="P48" s="39">
        <v>23.6386562225024</v>
      </c>
      <c r="Q48" s="39">
        <v>35.7743849821356</v>
      </c>
      <c r="R48" s="39">
        <v>35.5053660562218</v>
      </c>
      <c r="S48" s="39">
        <v>40.6290467785094</v>
      </c>
      <c r="T48" s="39">
        <v>31.0670084986968</v>
      </c>
      <c r="U48" s="39">
        <v>151.529806599818</v>
      </c>
      <c r="V48" s="39">
        <v>42.790482307833</v>
      </c>
      <c r="W48" s="39">
        <v>13.7363090082719</v>
      </c>
      <c r="X48" s="39">
        <v>45.5352090748328</v>
      </c>
      <c r="Y48" s="39">
        <v>26.574669895964</v>
      </c>
      <c r="Z48" s="39">
        <v>21.3228568615543</v>
      </c>
      <c r="AA48" s="39">
        <v>30.7926979546951</v>
      </c>
      <c r="AB48" s="39">
        <v>54.1350007854916</v>
      </c>
      <c r="AC48" s="39">
        <v>61.9730972726866</v>
      </c>
      <c r="AD48" s="17">
        <f t="shared" si="2"/>
        <v>644.084336836926</v>
      </c>
      <c r="AE48" s="56">
        <f t="shared" si="0"/>
        <v>0.137393165275429</v>
      </c>
      <c r="AF48" s="57">
        <f t="shared" si="1"/>
        <v>0.862606834724571</v>
      </c>
      <c r="AG48" s="65"/>
      <c r="AH48" s="65"/>
    </row>
    <row r="49" ht="14.75" spans="1:34">
      <c r="A49" s="18" t="s">
        <v>79</v>
      </c>
      <c r="B49" s="35">
        <v>109.1536829</v>
      </c>
      <c r="C49" s="35">
        <v>21.506778</v>
      </c>
      <c r="D49" s="21">
        <v>0.000202726483493278</v>
      </c>
      <c r="E49" s="21">
        <v>0.015832938360825</v>
      </c>
      <c r="F49" s="21">
        <v>16.42</v>
      </c>
      <c r="G49" s="21">
        <v>0.7</v>
      </c>
      <c r="H49" s="22">
        <v>2.57955434790347e-10</v>
      </c>
      <c r="I49" s="22">
        <v>32.6789890702672</v>
      </c>
      <c r="J49" s="22">
        <v>61.4718367350375</v>
      </c>
      <c r="K49" s="22">
        <v>5.84917419443747</v>
      </c>
      <c r="L49" s="42">
        <v>21.6204763970581</v>
      </c>
      <c r="M49" s="42">
        <v>3.0093696898245</v>
      </c>
      <c r="N49" s="42">
        <v>1.592743497764</v>
      </c>
      <c r="O49" s="42">
        <v>2.85715495306593</v>
      </c>
      <c r="P49" s="42">
        <v>23.6386562225024</v>
      </c>
      <c r="Q49" s="42">
        <v>35.7743849821356</v>
      </c>
      <c r="R49" s="42">
        <v>35.5053660562218</v>
      </c>
      <c r="S49" s="42">
        <v>40.6290467785094</v>
      </c>
      <c r="T49" s="42">
        <v>31.0670084986968</v>
      </c>
      <c r="U49" s="42">
        <v>151.529806599818</v>
      </c>
      <c r="V49" s="42">
        <v>42.790482307833</v>
      </c>
      <c r="W49" s="42">
        <v>13.7363090082719</v>
      </c>
      <c r="X49" s="42">
        <v>45.5352090748328</v>
      </c>
      <c r="Y49" s="42">
        <v>26.574669895964</v>
      </c>
      <c r="Z49" s="42">
        <v>21.3228568615543</v>
      </c>
      <c r="AA49" s="42">
        <v>30.7926979546951</v>
      </c>
      <c r="AB49" s="42">
        <v>54.1350007854916</v>
      </c>
      <c r="AC49" s="42">
        <v>61.9730972726866</v>
      </c>
      <c r="AD49" s="42">
        <f t="shared" si="2"/>
        <v>644.084336836926</v>
      </c>
      <c r="AE49" s="58">
        <f t="shared" si="0"/>
        <v>0.137393165275429</v>
      </c>
      <c r="AF49" s="59">
        <f t="shared" si="1"/>
        <v>0.862606834724571</v>
      </c>
      <c r="AG49" s="65"/>
      <c r="AH49" s="65"/>
    </row>
    <row r="50" spans="1:34">
      <c r="A50" s="36"/>
      <c r="B50" s="37"/>
      <c r="C50" s="37"/>
      <c r="AD50" s="4"/>
      <c r="AE50" s="64"/>
      <c r="AF50" s="64"/>
      <c r="AG50" s="65"/>
      <c r="AH50" s="65"/>
    </row>
    <row r="51" spans="1:34">
      <c r="A51" s="36" t="s">
        <v>80</v>
      </c>
      <c r="AE51" s="65"/>
      <c r="AF51" s="65"/>
      <c r="AG51" s="65"/>
      <c r="AH51" s="65"/>
    </row>
    <row r="52" spans="1:32">
      <c r="A52" s="38" t="s">
        <v>81</v>
      </c>
      <c r="B52" s="39"/>
      <c r="C52" s="39"/>
      <c r="D52" s="39">
        <f t="shared" ref="B52:L52" si="12">AVERAGE(D2:D4)</f>
        <v>0</v>
      </c>
      <c r="E52" s="39">
        <f t="shared" si="12"/>
        <v>0.0057039260411077</v>
      </c>
      <c r="F52" s="39">
        <f t="shared" si="12"/>
        <v>13.1966666666667</v>
      </c>
      <c r="G52" s="39">
        <f t="shared" si="12"/>
        <v>0.63</v>
      </c>
      <c r="H52" s="39">
        <f t="shared" si="12"/>
        <v>7.03113158806446e-8</v>
      </c>
      <c r="I52" s="39">
        <f t="shared" si="12"/>
        <v>19.6600758902794</v>
      </c>
      <c r="J52" s="39">
        <f t="shared" si="12"/>
        <v>64.8120378230296</v>
      </c>
      <c r="K52" s="39">
        <f t="shared" si="12"/>
        <v>15.5278862163797</v>
      </c>
      <c r="L52" s="39">
        <f t="shared" si="12"/>
        <v>35.2529143686514</v>
      </c>
      <c r="M52" s="39">
        <f t="shared" ref="M52:AD52" si="13">AVERAGE(M2:M4)</f>
        <v>3.48573907714817</v>
      </c>
      <c r="N52" s="39">
        <f t="shared" si="13"/>
        <v>1.65677801913761</v>
      </c>
      <c r="O52" s="39">
        <f t="shared" si="13"/>
        <v>5.1700796605421</v>
      </c>
      <c r="P52" s="39">
        <f t="shared" si="13"/>
        <v>39.1886807007121</v>
      </c>
      <c r="Q52" s="39">
        <f t="shared" si="13"/>
        <v>8.21318706909962</v>
      </c>
      <c r="R52" s="39">
        <f t="shared" si="13"/>
        <v>61.1381520104531</v>
      </c>
      <c r="S52" s="39">
        <f t="shared" si="13"/>
        <v>61.8047877481198</v>
      </c>
      <c r="T52" s="39">
        <f t="shared" si="13"/>
        <v>17.8454700807413</v>
      </c>
      <c r="U52" s="39">
        <f t="shared" si="13"/>
        <v>126.017757964802</v>
      </c>
      <c r="V52" s="39">
        <f t="shared" si="13"/>
        <v>37.2097590907645</v>
      </c>
      <c r="W52" s="39">
        <f t="shared" si="13"/>
        <v>11.1350822475139</v>
      </c>
      <c r="X52" s="39">
        <f t="shared" si="13"/>
        <v>15.7732074939349</v>
      </c>
      <c r="Y52" s="39">
        <f t="shared" si="13"/>
        <v>26.5587576347706</v>
      </c>
      <c r="Z52" s="39">
        <f t="shared" si="13"/>
        <v>110.596131408419</v>
      </c>
      <c r="AA52" s="39">
        <f t="shared" si="13"/>
        <v>0.571832340408295</v>
      </c>
      <c r="AB52" s="39">
        <f t="shared" si="13"/>
        <v>2.29048547686558</v>
      </c>
      <c r="AC52" s="39">
        <f t="shared" si="13"/>
        <v>3.35496297619898</v>
      </c>
      <c r="AD52" s="17">
        <f t="shared" ref="AD52:AD57" si="14">SUM(L52:AC52)</f>
        <v>567.263765368283</v>
      </c>
      <c r="AE52" s="56">
        <f t="shared" ref="AE52:AE57" si="15">SUM(L52:Q52)/AD52</f>
        <v>0.163887391670318</v>
      </c>
      <c r="AF52" s="56">
        <f t="shared" ref="AF52:AF57" si="16">SUM(R52:AC52)/AD52</f>
        <v>0.836112608329682</v>
      </c>
    </row>
    <row r="53" spans="1:32">
      <c r="A53" s="38" t="s">
        <v>82</v>
      </c>
      <c r="B53" s="39"/>
      <c r="C53" s="39"/>
      <c r="D53" s="39">
        <f t="shared" ref="B53:L53" si="17">AVERAGE(D5:D10)</f>
        <v>0.00091200701553609</v>
      </c>
      <c r="E53" s="39">
        <f t="shared" si="17"/>
        <v>0.00884193930732828</v>
      </c>
      <c r="F53" s="39">
        <f t="shared" si="17"/>
        <v>13.9316666666667</v>
      </c>
      <c r="G53" s="39">
        <f t="shared" si="17"/>
        <v>0.656666666666667</v>
      </c>
      <c r="H53" s="39">
        <f t="shared" si="17"/>
        <v>0.546658926368444</v>
      </c>
      <c r="I53" s="39">
        <f t="shared" si="17"/>
        <v>10.7700613252562</v>
      </c>
      <c r="J53" s="39">
        <f t="shared" si="17"/>
        <v>68.6951635404056</v>
      </c>
      <c r="K53" s="39">
        <f t="shared" si="17"/>
        <v>19.9881162079697</v>
      </c>
      <c r="L53" s="39">
        <f t="shared" si="17"/>
        <v>14.082784084856</v>
      </c>
      <c r="M53" s="39">
        <f t="shared" ref="M53:AD53" si="18">AVERAGE(M5:M10)</f>
        <v>0.793643510098242</v>
      </c>
      <c r="N53" s="39">
        <f t="shared" si="18"/>
        <v>0.276938572607442</v>
      </c>
      <c r="O53" s="39">
        <f t="shared" si="18"/>
        <v>1.59449136498758</v>
      </c>
      <c r="P53" s="39">
        <f t="shared" si="18"/>
        <v>8.22471086101624</v>
      </c>
      <c r="Q53" s="39">
        <f t="shared" si="18"/>
        <v>0.564434207965532</v>
      </c>
      <c r="R53" s="39">
        <f t="shared" si="18"/>
        <v>11.0053871292695</v>
      </c>
      <c r="S53" s="39">
        <f t="shared" si="18"/>
        <v>7.21969507071203</v>
      </c>
      <c r="T53" s="39">
        <f t="shared" si="18"/>
        <v>2.01373473729731</v>
      </c>
      <c r="U53" s="39">
        <f t="shared" si="18"/>
        <v>36.9564423583886</v>
      </c>
      <c r="V53" s="39">
        <f t="shared" si="18"/>
        <v>5.61059858194146</v>
      </c>
      <c r="W53" s="39">
        <f t="shared" si="18"/>
        <v>1.09662787783506</v>
      </c>
      <c r="X53" s="39">
        <f t="shared" si="18"/>
        <v>1.45325134984977</v>
      </c>
      <c r="Y53" s="39">
        <f t="shared" si="18"/>
        <v>5.53314915254056</v>
      </c>
      <c r="Z53" s="39">
        <f t="shared" si="18"/>
        <v>15.8270351539047</v>
      </c>
      <c r="AA53" s="39">
        <f t="shared" si="18"/>
        <v>0.30657086381985</v>
      </c>
      <c r="AB53" s="39">
        <f t="shared" si="18"/>
        <v>0.435931563311365</v>
      </c>
      <c r="AC53" s="39">
        <f t="shared" si="18"/>
        <v>0.674855563554885</v>
      </c>
      <c r="AD53" s="17">
        <f t="shared" si="14"/>
        <v>113.670282003956</v>
      </c>
      <c r="AE53" s="56">
        <f t="shared" si="15"/>
        <v>0.224658566437288</v>
      </c>
      <c r="AF53" s="56">
        <f t="shared" si="16"/>
        <v>0.775341433562712</v>
      </c>
    </row>
    <row r="54" spans="1:32">
      <c r="A54" s="38" t="s">
        <v>83</v>
      </c>
      <c r="B54" s="39"/>
      <c r="C54" s="39"/>
      <c r="D54" s="39">
        <f t="shared" ref="B54:L54" si="19">AVERAGE(D11:D19)</f>
        <v>0.000348052341523789</v>
      </c>
      <c r="E54" s="39">
        <f t="shared" si="19"/>
        <v>0.00526571925264436</v>
      </c>
      <c r="F54" s="39">
        <f t="shared" si="19"/>
        <v>24.97</v>
      </c>
      <c r="G54" s="39">
        <f t="shared" si="19"/>
        <v>0.598888888888889</v>
      </c>
      <c r="H54" s="39">
        <f t="shared" si="19"/>
        <v>9.06084590389532e-5</v>
      </c>
      <c r="I54" s="39">
        <f t="shared" si="19"/>
        <v>21.664198688843</v>
      </c>
      <c r="J54" s="39">
        <f t="shared" si="19"/>
        <v>63.9657982589959</v>
      </c>
      <c r="K54" s="39">
        <f t="shared" si="19"/>
        <v>14.3699124437021</v>
      </c>
      <c r="L54" s="39">
        <f t="shared" si="19"/>
        <v>1.52664343989438</v>
      </c>
      <c r="M54" s="39">
        <f t="shared" ref="M54:AD54" si="20">AVERAGE(M11:M19)</f>
        <v>0.26579054344056</v>
      </c>
      <c r="N54" s="39">
        <f t="shared" si="20"/>
        <v>0.123184904312099</v>
      </c>
      <c r="O54" s="39">
        <f t="shared" si="20"/>
        <v>9.70843603002524</v>
      </c>
      <c r="P54" s="39">
        <f t="shared" si="20"/>
        <v>0.757741318859988</v>
      </c>
      <c r="Q54" s="39">
        <f t="shared" si="20"/>
        <v>1.27339308201359</v>
      </c>
      <c r="R54" s="39">
        <f t="shared" si="20"/>
        <v>0.175561080545971</v>
      </c>
      <c r="S54" s="39">
        <f t="shared" si="20"/>
        <v>0.300834132023285</v>
      </c>
      <c r="T54" s="39">
        <f t="shared" si="20"/>
        <v>0.0651483031516857</v>
      </c>
      <c r="U54" s="39">
        <f t="shared" si="20"/>
        <v>0.671083923908759</v>
      </c>
      <c r="V54" s="39">
        <f t="shared" si="20"/>
        <v>0.449150700529404</v>
      </c>
      <c r="W54" s="39">
        <f t="shared" si="20"/>
        <v>0.556193284866454</v>
      </c>
      <c r="X54" s="39">
        <f t="shared" si="20"/>
        <v>0.503482949778308</v>
      </c>
      <c r="Y54" s="39">
        <f t="shared" si="20"/>
        <v>0.280089530917354</v>
      </c>
      <c r="Z54" s="39">
        <f t="shared" si="20"/>
        <v>0.41566051588583</v>
      </c>
      <c r="AA54" s="39">
        <f t="shared" si="20"/>
        <v>0.20255186382221</v>
      </c>
      <c r="AB54" s="39">
        <f t="shared" si="20"/>
        <v>0.189653296038938</v>
      </c>
      <c r="AC54" s="39">
        <f t="shared" si="20"/>
        <v>0.0947644787975568</v>
      </c>
      <c r="AD54" s="17">
        <f t="shared" si="14"/>
        <v>17.5593633788116</v>
      </c>
      <c r="AE54" s="56">
        <f t="shared" si="15"/>
        <v>0.777658564491193</v>
      </c>
      <c r="AF54" s="56">
        <f t="shared" si="16"/>
        <v>0.222341435508807</v>
      </c>
    </row>
    <row r="55" spans="1:32">
      <c r="A55" s="38" t="s">
        <v>84</v>
      </c>
      <c r="B55" s="39"/>
      <c r="C55" s="39"/>
      <c r="D55" s="39">
        <f t="shared" ref="B55:L55" si="21">AVERAGE(D20:D28)</f>
        <v>0.000291545985685603</v>
      </c>
      <c r="E55" s="39">
        <f t="shared" si="21"/>
        <v>0.0109394953045784</v>
      </c>
      <c r="F55" s="39">
        <f t="shared" si="21"/>
        <v>2.24222222222222</v>
      </c>
      <c r="G55" s="39">
        <f t="shared" si="21"/>
        <v>0.0977777777777778</v>
      </c>
      <c r="H55" s="39">
        <f t="shared" si="21"/>
        <v>10.53</v>
      </c>
      <c r="I55" s="39">
        <f t="shared" si="21"/>
        <v>77.9683333333333</v>
      </c>
      <c r="J55" s="39">
        <f t="shared" si="21"/>
        <v>10.7933333333333</v>
      </c>
      <c r="K55" s="39">
        <f t="shared" si="21"/>
        <v>0.708333333333333</v>
      </c>
      <c r="L55" s="39">
        <f t="shared" si="21"/>
        <v>19.0546836697179</v>
      </c>
      <c r="M55" s="39">
        <f t="shared" ref="M55:AD55" si="22">AVERAGE(M20:M28)</f>
        <v>3.61151356639538</v>
      </c>
      <c r="N55" s="39">
        <f t="shared" si="22"/>
        <v>5.13934479137416</v>
      </c>
      <c r="O55" s="39">
        <f t="shared" si="22"/>
        <v>6.2792591958411</v>
      </c>
      <c r="P55" s="39">
        <f t="shared" si="22"/>
        <v>18.742272123391</v>
      </c>
      <c r="Q55" s="39">
        <f t="shared" si="22"/>
        <v>26.8507974473435</v>
      </c>
      <c r="R55" s="39">
        <f t="shared" si="22"/>
        <v>12.9432719451262</v>
      </c>
      <c r="S55" s="39">
        <f t="shared" si="22"/>
        <v>11.6699862036375</v>
      </c>
      <c r="T55" s="39">
        <f t="shared" si="22"/>
        <v>16.1342597549063</v>
      </c>
      <c r="U55" s="39">
        <f t="shared" si="22"/>
        <v>2.80023668303239</v>
      </c>
      <c r="V55" s="39">
        <f t="shared" si="22"/>
        <v>6.44106737662026</v>
      </c>
      <c r="W55" s="39">
        <f t="shared" si="22"/>
        <v>3.26698428460179</v>
      </c>
      <c r="X55" s="39">
        <f t="shared" si="22"/>
        <v>3.35995025185626</v>
      </c>
      <c r="Y55" s="39">
        <f t="shared" si="22"/>
        <v>8.09691113529147</v>
      </c>
      <c r="Z55" s="39">
        <f t="shared" si="22"/>
        <v>3.26827381859709</v>
      </c>
      <c r="AA55" s="39">
        <f t="shared" si="22"/>
        <v>9.84636112098872</v>
      </c>
      <c r="AB55" s="39">
        <f t="shared" si="22"/>
        <v>7.37420748468738</v>
      </c>
      <c r="AC55" s="39">
        <f t="shared" si="22"/>
        <v>6.54475479056193</v>
      </c>
      <c r="AD55" s="17">
        <f t="shared" si="14"/>
        <v>171.42413564397</v>
      </c>
      <c r="AE55" s="56">
        <f t="shared" si="15"/>
        <v>0.464799606512502</v>
      </c>
      <c r="AF55" s="56">
        <f t="shared" si="16"/>
        <v>0.535200393487498</v>
      </c>
    </row>
    <row r="56" spans="1:32">
      <c r="A56" s="38" t="s">
        <v>85</v>
      </c>
      <c r="B56" s="39"/>
      <c r="C56" s="39"/>
      <c r="D56" s="39">
        <f t="shared" ref="B56:L56" si="23">AVERAGE(D29:D37)</f>
        <v>5.97199524191667e-5</v>
      </c>
      <c r="E56" s="39">
        <f t="shared" si="23"/>
        <v>0.0129955304955291</v>
      </c>
      <c r="F56" s="39">
        <f t="shared" si="23"/>
        <v>32.84</v>
      </c>
      <c r="G56" s="39">
        <f t="shared" si="23"/>
        <v>0.992222222222222</v>
      </c>
      <c r="H56" s="39">
        <f t="shared" si="23"/>
        <v>1.49853462971805e-10</v>
      </c>
      <c r="I56" s="39">
        <f t="shared" si="23"/>
        <v>32.2036733753869</v>
      </c>
      <c r="J56" s="39">
        <f t="shared" si="23"/>
        <v>62.0487589736272</v>
      </c>
      <c r="K56" s="39">
        <f t="shared" si="23"/>
        <v>5.747567650836</v>
      </c>
      <c r="L56" s="39">
        <f t="shared" si="23"/>
        <v>17.3134522696208</v>
      </c>
      <c r="M56" s="39">
        <f t="shared" ref="M56:AD56" si="24">AVERAGE(M29:M37)</f>
        <v>3.79914586739585</v>
      </c>
      <c r="N56" s="39">
        <f t="shared" si="24"/>
        <v>12.8960719712619</v>
      </c>
      <c r="O56" s="39">
        <f t="shared" si="24"/>
        <v>8.65269828033469</v>
      </c>
      <c r="P56" s="39">
        <f t="shared" si="24"/>
        <v>38.2071862129592</v>
      </c>
      <c r="Q56" s="39">
        <f t="shared" si="24"/>
        <v>30.3969414674827</v>
      </c>
      <c r="R56" s="39">
        <f t="shared" si="24"/>
        <v>24.4535823405339</v>
      </c>
      <c r="S56" s="39">
        <f t="shared" si="24"/>
        <v>25.8112896717061</v>
      </c>
      <c r="T56" s="39">
        <f t="shared" si="24"/>
        <v>23.2602392506503</v>
      </c>
      <c r="U56" s="39">
        <f t="shared" si="24"/>
        <v>4.72537461842384</v>
      </c>
      <c r="V56" s="39">
        <f t="shared" si="24"/>
        <v>11.9838764268444</v>
      </c>
      <c r="W56" s="39">
        <f t="shared" si="24"/>
        <v>7.01007608253951</v>
      </c>
      <c r="X56" s="39">
        <f t="shared" si="24"/>
        <v>5.5454882749118</v>
      </c>
      <c r="Y56" s="39">
        <f t="shared" si="24"/>
        <v>10.5696269444405</v>
      </c>
      <c r="Z56" s="39">
        <f t="shared" si="24"/>
        <v>12.7313334976648</v>
      </c>
      <c r="AA56" s="39">
        <f t="shared" si="24"/>
        <v>14.3081986614616</v>
      </c>
      <c r="AB56" s="39">
        <f t="shared" si="24"/>
        <v>11.9201151628122</v>
      </c>
      <c r="AC56" s="39">
        <f t="shared" si="24"/>
        <v>12.377397429841</v>
      </c>
      <c r="AD56" s="17">
        <f t="shared" si="14"/>
        <v>275.962094430885</v>
      </c>
      <c r="AE56" s="56">
        <f t="shared" si="15"/>
        <v>0.403191229210364</v>
      </c>
      <c r="AF56" s="56">
        <f t="shared" si="16"/>
        <v>0.596808770789635</v>
      </c>
    </row>
    <row r="57" spans="1:32">
      <c r="A57" s="38" t="s">
        <v>86</v>
      </c>
      <c r="B57" s="39"/>
      <c r="C57" s="39"/>
      <c r="D57" s="39">
        <f t="shared" ref="B57:L57" si="25">AVERAGE(D38:D49)</f>
        <v>0.000301749434373358</v>
      </c>
      <c r="E57" s="39">
        <f t="shared" si="25"/>
        <v>0.0424087201294151</v>
      </c>
      <c r="F57" s="39">
        <f t="shared" si="25"/>
        <v>22.805</v>
      </c>
      <c r="G57" s="39">
        <f t="shared" si="25"/>
        <v>1.0125</v>
      </c>
      <c r="H57" s="39">
        <f t="shared" si="25"/>
        <v>2.20833333341932</v>
      </c>
      <c r="I57" s="39">
        <f t="shared" si="25"/>
        <v>38.0624572854607</v>
      </c>
      <c r="J57" s="39">
        <f t="shared" si="25"/>
        <v>54.8011413325343</v>
      </c>
      <c r="K57" s="39">
        <f t="shared" si="25"/>
        <v>4.92806804858575</v>
      </c>
      <c r="L57" s="39">
        <f t="shared" si="25"/>
        <v>34.4251104834269</v>
      </c>
      <c r="M57" s="39">
        <f t="shared" ref="M57:AD57" si="26">AVERAGE(M38:M49)</f>
        <v>7.62184024321154</v>
      </c>
      <c r="N57" s="39">
        <f t="shared" si="26"/>
        <v>4.04711399179596</v>
      </c>
      <c r="O57" s="39">
        <f t="shared" si="26"/>
        <v>7.79086691989487</v>
      </c>
      <c r="P57" s="39">
        <f t="shared" si="26"/>
        <v>54.147193079337</v>
      </c>
      <c r="Q57" s="39">
        <f t="shared" si="26"/>
        <v>33.0044515356039</v>
      </c>
      <c r="R57" s="39">
        <f t="shared" si="26"/>
        <v>60.2607696215765</v>
      </c>
      <c r="S57" s="39">
        <f t="shared" si="26"/>
        <v>69.2833075084599</v>
      </c>
      <c r="T57" s="39">
        <f t="shared" si="26"/>
        <v>35.6591472671287</v>
      </c>
      <c r="U57" s="39">
        <f t="shared" si="26"/>
        <v>136.210248293299</v>
      </c>
      <c r="V57" s="39">
        <f t="shared" si="26"/>
        <v>39.3244168659605</v>
      </c>
      <c r="W57" s="39">
        <f t="shared" si="26"/>
        <v>12.9086496310068</v>
      </c>
      <c r="X57" s="39">
        <f t="shared" si="26"/>
        <v>22.6656083961106</v>
      </c>
      <c r="Y57" s="39">
        <f t="shared" si="26"/>
        <v>36.8343303797693</v>
      </c>
      <c r="Z57" s="39">
        <f t="shared" si="26"/>
        <v>38.8046626912166</v>
      </c>
      <c r="AA57" s="39">
        <f t="shared" si="26"/>
        <v>40.8155421151102</v>
      </c>
      <c r="AB57" s="39">
        <f t="shared" si="26"/>
        <v>38.4207544519537</v>
      </c>
      <c r="AC57" s="39">
        <f t="shared" si="26"/>
        <v>66.871182227454</v>
      </c>
      <c r="AD57" s="17">
        <f t="shared" si="14"/>
        <v>739.095195702316</v>
      </c>
      <c r="AE57" s="56">
        <f t="shared" si="15"/>
        <v>0.190823289169471</v>
      </c>
      <c r="AF57" s="56">
        <f t="shared" si="16"/>
        <v>0.809176710830528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Shine</dc:creator>
  <cp:lastModifiedBy>欧丹云</cp:lastModifiedBy>
  <dcterms:created xsi:type="dcterms:W3CDTF">2023-05-12T11:15:00Z</dcterms:created>
  <dcterms:modified xsi:type="dcterms:W3CDTF">2025-07-01T09:04:56Z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02DB01A89920409EAAAF3B44DBB4C9E6_13</vt:lpwstr>
  </property>
</Properties>
</file>