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AVORO EMILIANO\PROGETTI di RICERCA\RNAseq Meligethinae\PAPER - BOZZE\"/>
    </mc:Choice>
  </mc:AlternateContent>
  <xr:revisionPtr revIDLastSave="0" documentId="13_ncr:1_{89A71598-561D-4690-9D2C-4A36D1AC2588}" xr6:coauthVersionLast="47" xr6:coauthVersionMax="47" xr10:uidLastSave="{00000000-0000-0000-0000-000000000000}"/>
  <bookViews>
    <workbookView xWindow="-120" yWindow="-120" windowWidth="25440" windowHeight="15390" xr2:uid="{DD0C6B9D-F24B-4540-9A89-1588D595D496}"/>
  </bookViews>
  <sheets>
    <sheet name="Foglio1" sheetId="1" r:id="rId1"/>
  </sheets>
  <definedNames>
    <definedName name="_xlnm._FilterDatabase" localSheetId="0" hidden="1">Foglio1!$B$2:$E$51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P6" i="1" l="1"/>
  <c r="O41" i="1"/>
  <c r="O42" i="1"/>
  <c r="O43" i="1"/>
  <c r="O44" i="1"/>
  <c r="O45" i="1"/>
  <c r="O46" i="1"/>
  <c r="O47" i="1"/>
  <c r="O48" i="1"/>
  <c r="P48" i="1" s="1"/>
  <c r="O49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" i="1"/>
  <c r="O5" i="1"/>
  <c r="O6" i="1"/>
  <c r="O7" i="1"/>
  <c r="O8" i="1"/>
  <c r="O9" i="1"/>
  <c r="O10" i="1"/>
  <c r="O11" i="1"/>
  <c r="O12" i="1"/>
  <c r="O13" i="1"/>
  <c r="O14" i="1"/>
  <c r="O3" i="1"/>
  <c r="P3" i="1" s="1"/>
  <c r="N50" i="1"/>
  <c r="M50" i="1"/>
  <c r="L50" i="1"/>
  <c r="K50" i="1"/>
  <c r="J50" i="1"/>
  <c r="I50" i="1"/>
  <c r="O50" i="1" s="1"/>
  <c r="P28" i="1" l="1"/>
  <c r="P20" i="1"/>
  <c r="P46" i="1"/>
  <c r="P26" i="1"/>
  <c r="P50" i="1"/>
  <c r="P49" i="1"/>
  <c r="P39" i="1"/>
  <c r="P23" i="1"/>
  <c r="P7" i="1"/>
  <c r="P38" i="1"/>
  <c r="P30" i="1"/>
  <c r="P14" i="1"/>
  <c r="P37" i="1"/>
  <c r="P29" i="1"/>
  <c r="P21" i="1"/>
  <c r="P35" i="1"/>
  <c r="P27" i="1"/>
  <c r="P19" i="1"/>
  <c r="P41" i="1"/>
  <c r="P8" i="1"/>
  <c r="P31" i="1"/>
  <c r="P15" i="1"/>
  <c r="P22" i="1"/>
  <c r="P5" i="1"/>
  <c r="P18" i="1"/>
  <c r="P12" i="1"/>
  <c r="P33" i="1"/>
  <c r="P44" i="1"/>
  <c r="P40" i="1"/>
  <c r="P24" i="1"/>
  <c r="P43" i="1"/>
  <c r="P42" i="1"/>
  <c r="P36" i="1"/>
  <c r="P47" i="1"/>
  <c r="P13" i="1"/>
  <c r="P34" i="1"/>
  <c r="P45" i="1"/>
  <c r="P4" i="1"/>
  <c r="P25" i="1"/>
  <c r="P17" i="1"/>
  <c r="P11" i="1"/>
  <c r="P32" i="1"/>
  <c r="P16" i="1"/>
  <c r="P10" i="1"/>
  <c r="P9" i="1"/>
</calcChain>
</file>

<file path=xl/sharedStrings.xml><?xml version="1.0" encoding="utf-8"?>
<sst xmlns="http://schemas.openxmlformats.org/spreadsheetml/2006/main" count="394" uniqueCount="210">
  <si>
    <t>OTU</t>
  </si>
  <si>
    <t>Phylum</t>
  </si>
  <si>
    <t>OTU0018</t>
  </si>
  <si>
    <t>Lariskella</t>
  </si>
  <si>
    <t>Rickettsia</t>
  </si>
  <si>
    <t>OTU0042</t>
  </si>
  <si>
    <t>Sodalis</t>
  </si>
  <si>
    <t>OTU0017</t>
  </si>
  <si>
    <t>Wolbachia</t>
  </si>
  <si>
    <t>OTU0005</t>
  </si>
  <si>
    <t>OTU0099</t>
  </si>
  <si>
    <t>Spiroplasma</t>
  </si>
  <si>
    <t>OTU0046</t>
  </si>
  <si>
    <t>Pseudomonas</t>
  </si>
  <si>
    <t>OTU0040</t>
  </si>
  <si>
    <t>Morganella</t>
  </si>
  <si>
    <t>OTU0006</t>
  </si>
  <si>
    <t>OTU0034</t>
  </si>
  <si>
    <t>Pantoea</t>
  </si>
  <si>
    <t>OTU0568</t>
  </si>
  <si>
    <t>OTU0209</t>
  </si>
  <si>
    <t>OTU0044</t>
  </si>
  <si>
    <t>OTU0406</t>
  </si>
  <si>
    <t>OTU0055</t>
  </si>
  <si>
    <t>OTU0351</t>
  </si>
  <si>
    <t>OTU0408</t>
  </si>
  <si>
    <t>OTU0503</t>
  </si>
  <si>
    <t>OTU0354</t>
  </si>
  <si>
    <t>OTU0648</t>
  </si>
  <si>
    <t>OTU0324</t>
  </si>
  <si>
    <t>OTU0002</t>
  </si>
  <si>
    <t>OTU0139</t>
  </si>
  <si>
    <t>OTU0217</t>
  </si>
  <si>
    <t>OTU0001</t>
  </si>
  <si>
    <t>OTU0675</t>
  </si>
  <si>
    <t>Propionibacterium</t>
  </si>
  <si>
    <t>OTU0080</t>
  </si>
  <si>
    <t>OTU0136</t>
  </si>
  <si>
    <t>OTU0003</t>
  </si>
  <si>
    <t>OTU0014</t>
  </si>
  <si>
    <t>OTU0020</t>
  </si>
  <si>
    <t>OTU0028</t>
  </si>
  <si>
    <t>OTU0033</t>
  </si>
  <si>
    <t>OTU0345</t>
  </si>
  <si>
    <t>OTU0399</t>
  </si>
  <si>
    <t>OTU0400</t>
  </si>
  <si>
    <t>OTU0004</t>
  </si>
  <si>
    <t>OTU0008</t>
  </si>
  <si>
    <t>OTU0009</t>
  </si>
  <si>
    <t>OTU0013</t>
  </si>
  <si>
    <t>OTU0024</t>
  </si>
  <si>
    <t>OTU0027</t>
  </si>
  <si>
    <t>OTU0032</t>
  </si>
  <si>
    <t>OTU0036</t>
  </si>
  <si>
    <t>OTU0067</t>
  </si>
  <si>
    <t>OTU0140</t>
  </si>
  <si>
    <t>OTU0498</t>
  </si>
  <si>
    <t>Proteobacteria</t>
  </si>
  <si>
    <t>Alphaproteobacteria</t>
  </si>
  <si>
    <t>Rickettsiales</t>
  </si>
  <si>
    <t>Midichloriaceae</t>
  </si>
  <si>
    <t>Rickettsiaceae</t>
  </si>
  <si>
    <t>Anaplasmataceae</t>
  </si>
  <si>
    <t>Gammaproteobacteria</t>
  </si>
  <si>
    <t>Pectobacteriaceae</t>
  </si>
  <si>
    <t>Enterobacteriaceae</t>
  </si>
  <si>
    <t>Tenericutes</t>
  </si>
  <si>
    <t>Mollicutes</t>
  </si>
  <si>
    <t>Entomoplasmatales</t>
  </si>
  <si>
    <t>Spiroplasmataceae</t>
  </si>
  <si>
    <t>Pseudomonadales</t>
  </si>
  <si>
    <t>Pseudomonadaceae</t>
  </si>
  <si>
    <t>Enterobacteriales</t>
  </si>
  <si>
    <t>Erwiniaceae</t>
  </si>
  <si>
    <t>Betaproteobacteria</t>
  </si>
  <si>
    <t>Pasteurellales</t>
  </si>
  <si>
    <t>Pasteurellaceae</t>
  </si>
  <si>
    <t>Moraxellaceae</t>
  </si>
  <si>
    <t>Acinetobacter</t>
  </si>
  <si>
    <t>Actinobacteria</t>
  </si>
  <si>
    <t>Actinomycetales</t>
  </si>
  <si>
    <t>Corynebacteriaceae</t>
  </si>
  <si>
    <t>Corynebacterium</t>
  </si>
  <si>
    <t>Hafniaceae</t>
  </si>
  <si>
    <t>Hafnia</t>
  </si>
  <si>
    <t>Firmicutes</t>
  </si>
  <si>
    <t>Bacilli</t>
  </si>
  <si>
    <t>Lactobacillales</t>
  </si>
  <si>
    <t>Streptococcaceae</t>
  </si>
  <si>
    <t>Lactococcus</t>
  </si>
  <si>
    <t>Buchnera</t>
  </si>
  <si>
    <t>Deltaproteobacteria</t>
  </si>
  <si>
    <t>Myxococcales</t>
  </si>
  <si>
    <t>Burkholderiales</t>
  </si>
  <si>
    <t>Burkholderiaceae</t>
  </si>
  <si>
    <t>Lautropia</t>
  </si>
  <si>
    <t>Caulobacterales</t>
  </si>
  <si>
    <t>Caulobacteraceae</t>
  </si>
  <si>
    <t>Brevundimonas</t>
  </si>
  <si>
    <t>Rhizobiales</t>
  </si>
  <si>
    <t>Clostridia</t>
  </si>
  <si>
    <t>Clostridiales</t>
  </si>
  <si>
    <t>Anaerococcus</t>
  </si>
  <si>
    <t>Bacteroidetes</t>
  </si>
  <si>
    <t>Bacteroidia</t>
  </si>
  <si>
    <t>Bacteroidales</t>
  </si>
  <si>
    <t>Bacteroidaceae</t>
  </si>
  <si>
    <t>Bacteroides</t>
  </si>
  <si>
    <t>Propionibacteriales</t>
  </si>
  <si>
    <t>Propionibacteriaceae</t>
  </si>
  <si>
    <t>Sphingomonadales</t>
  </si>
  <si>
    <t>Sphingomonadaceae</t>
  </si>
  <si>
    <t>Sphingomonas</t>
  </si>
  <si>
    <t>Xanthomonadales</t>
  </si>
  <si>
    <t>Xanthomonadaceae</t>
  </si>
  <si>
    <t>Alcaligenaceae</t>
  </si>
  <si>
    <t>Saccharedens</t>
  </si>
  <si>
    <t>Enterococcaceae</t>
  </si>
  <si>
    <t>Enterococcus</t>
  </si>
  <si>
    <t>Comamonadaceae</t>
  </si>
  <si>
    <t>Porphyromonadaceae</t>
  </si>
  <si>
    <t>Porphyromonas</t>
  </si>
  <si>
    <t>Entomoplasmataceae</t>
  </si>
  <si>
    <t>Ventosimonadaceae</t>
  </si>
  <si>
    <t>Lactobacillaceae</t>
  </si>
  <si>
    <t>Ventosimonas</t>
  </si>
  <si>
    <t>OTU0180</t>
  </si>
  <si>
    <t>Class</t>
  </si>
  <si>
    <t>Order</t>
  </si>
  <si>
    <t>Family</t>
  </si>
  <si>
    <t>Genus</t>
  </si>
  <si>
    <t>n.a.</t>
  </si>
  <si>
    <t>KX242538.1</t>
  </si>
  <si>
    <t>100%; 3e-128</t>
  </si>
  <si>
    <t>% of id.; e-value</t>
  </si>
  <si>
    <t>KF730299.1</t>
  </si>
  <si>
    <t>KX983349.1</t>
  </si>
  <si>
    <t>JQ254843.1</t>
  </si>
  <si>
    <t>99.60%; 1e-126</t>
  </si>
  <si>
    <t xml:space="preserve">99.60%; 1e-126	</t>
  </si>
  <si>
    <t>MT590312.1</t>
  </si>
  <si>
    <t>MZ350815.1</t>
  </si>
  <si>
    <t>HM996853.1</t>
  </si>
  <si>
    <t>99.60%; 5e-126</t>
  </si>
  <si>
    <t>KF730289.1</t>
  </si>
  <si>
    <t>94.86%; 1e-106</t>
  </si>
  <si>
    <t>MF441554.1</t>
  </si>
  <si>
    <t>KF730303.1</t>
  </si>
  <si>
    <t xml:space="preserve"> 	99.60%; 1e-126</t>
  </si>
  <si>
    <t>MT232257.1</t>
  </si>
  <si>
    <t>Top BLASTn hit Acc. N°</t>
  </si>
  <si>
    <t>LC070110.1</t>
  </si>
  <si>
    <t>NR_156099.1</t>
  </si>
  <si>
    <t>NR_151916.1</t>
  </si>
  <si>
    <t>98.81%; 3e-123</t>
  </si>
  <si>
    <t>KY313414.1</t>
  </si>
  <si>
    <t>MZ350873.1</t>
  </si>
  <si>
    <t>JX990307.1</t>
  </si>
  <si>
    <t>KF730300.1</t>
  </si>
  <si>
    <t>98.42%; 1e-121</t>
  </si>
  <si>
    <t>MN006020.1</t>
  </si>
  <si>
    <t>MF945637.1</t>
  </si>
  <si>
    <t>MZ350096.1</t>
  </si>
  <si>
    <t xml:space="preserve"> 	MN621138.1</t>
  </si>
  <si>
    <t xml:space="preserve"> 	MN305783.1</t>
  </si>
  <si>
    <t>100%;  	8e-129</t>
  </si>
  <si>
    <t>CP025057.1</t>
  </si>
  <si>
    <t>100%; 1e-127</t>
  </si>
  <si>
    <t>MT645510.1</t>
  </si>
  <si>
    <t>MT367802.1</t>
  </si>
  <si>
    <t>LC546491.1</t>
  </si>
  <si>
    <t>KJ494864.2</t>
  </si>
  <si>
    <r>
      <t xml:space="preserve">(ES of </t>
    </r>
    <r>
      <rPr>
        <i/>
        <sz val="11"/>
        <rFont val="Calibri"/>
        <family val="2"/>
        <scheme val="minor"/>
      </rPr>
      <t>I. aequalis</t>
    </r>
    <r>
      <rPr>
        <sz val="11"/>
        <rFont val="Calibri"/>
        <family val="2"/>
        <scheme val="minor"/>
      </rPr>
      <t>)</t>
    </r>
  </si>
  <si>
    <t>MZ338662.1</t>
  </si>
  <si>
    <t>MH050468.1</t>
  </si>
  <si>
    <t>Variovorax</t>
  </si>
  <si>
    <t>MT360085.1</t>
  </si>
  <si>
    <t xml:space="preserve"> 	KC602748.1</t>
  </si>
  <si>
    <t>94.47%; 7e-105</t>
  </si>
  <si>
    <t>MT008001.1</t>
  </si>
  <si>
    <t>MT268992.1</t>
  </si>
  <si>
    <t>KX881387.1</t>
  </si>
  <si>
    <t>95.65%; 7e-110</t>
  </si>
  <si>
    <t>LT687375.1</t>
  </si>
  <si>
    <t>MT215377.1</t>
  </si>
  <si>
    <t xml:space="preserve">99.21%; 6e-125 	</t>
  </si>
  <si>
    <t>CP048751.1</t>
  </si>
  <si>
    <t>MT415749.1</t>
  </si>
  <si>
    <t>MT585548.1</t>
  </si>
  <si>
    <t xml:space="preserve">100%; 8e-129 	</t>
  </si>
  <si>
    <t>MT323147.1</t>
  </si>
  <si>
    <t xml:space="preserve"> 	KF115252.1</t>
  </si>
  <si>
    <t>96.05%; 5e-111</t>
  </si>
  <si>
    <t>LT844259.1</t>
  </si>
  <si>
    <t>HG988164.1</t>
  </si>
  <si>
    <t>99.21%; 6e-125</t>
  </si>
  <si>
    <t>T690109.1</t>
  </si>
  <si>
    <t>96.05%; 1e-111</t>
  </si>
  <si>
    <t>MT464524.1</t>
  </si>
  <si>
    <t xml:space="preserve"> 	MH023519.1</t>
  </si>
  <si>
    <t>B.aeneus(HE)</t>
  </si>
  <si>
    <t>B.aeneus(AB)</t>
  </si>
  <si>
    <t>M.atratus (HE)</t>
  </si>
  <si>
    <t>M.atratus (AB)</t>
  </si>
  <si>
    <t>B.matronalis (HE)</t>
  </si>
  <si>
    <t>B.matronalis (AB)</t>
  </si>
  <si>
    <t>Tot n° of reads</t>
  </si>
  <si>
    <t>Tot n° reads</t>
  </si>
  <si>
    <t>Overall  abundance %</t>
  </si>
  <si>
    <t>Supplementary data - Taxonomic identification (BLASTn on nr database), number of reads and abundance of 97% OTUs detected in Meligethinae; OTUs showing a relative abundance higher than 3% in at least one of the six species/tissue pools are highlighted.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</si>
</sst>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4"/>
      <color rgb="FF0033CC"/>
      <name val="Times New Roman"/>
      <family val="1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thin">
        <color indexed="64"/>
      </bottom>
      <diagonal/>
    </border>
    <border>
      <left style="medium">
        <color rgb="FFCCCCCC"/>
      </left>
      <right/>
      <top style="medium">
        <color rgb="FFCCCCCC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0" fillId="0" borderId="0" xfId="0" applyBorder="1" applyAlignment="1">
      <alignment vertical="center" wrapText="1"/>
    </xf>
    <xf numFmtId="0" fontId="5" fillId="0" borderId="0" xfId="0" applyFont="1"/>
    <xf numFmtId="0" fontId="0" fillId="0" borderId="0" xfId="0" applyFill="1" applyBorder="1" applyAlignment="1">
      <alignment vertical="center" wrapText="1"/>
    </xf>
    <xf numFmtId="0" fontId="0" fillId="0" borderId="0" xfId="0" applyBorder="1"/>
    <xf numFmtId="0" fontId="1" fillId="0" borderId="0" xfId="0" applyFont="1" applyFill="1" applyBorder="1" applyAlignment="1">
      <alignment vertical="center" wrapText="1"/>
    </xf>
    <xf numFmtId="0" fontId="0" fillId="0" borderId="0" xfId="0" applyFill="1"/>
    <xf numFmtId="0" fontId="2" fillId="0" borderId="0" xfId="0" applyFont="1"/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/>
    </xf>
    <xf numFmtId="0" fontId="6" fillId="0" borderId="0" xfId="0" applyFont="1" applyFill="1" applyBorder="1"/>
    <xf numFmtId="0" fontId="7" fillId="2" borderId="0" xfId="0" applyFont="1" applyFill="1"/>
    <xf numFmtId="0" fontId="7" fillId="2" borderId="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0" fillId="0" borderId="0" xfId="0" applyFont="1" applyFill="1" applyBorder="1" applyAlignment="1">
      <alignment vertical="center" wrapText="1"/>
    </xf>
    <xf numFmtId="0" fontId="4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2" borderId="0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6" fillId="0" borderId="0" xfId="0" applyFont="1" applyFill="1"/>
    <xf numFmtId="0" fontId="6" fillId="0" borderId="0" xfId="0" applyFont="1" applyFill="1" applyBorder="1" applyAlignment="1">
      <alignment vertical="center" wrapText="1"/>
    </xf>
    <xf numFmtId="0" fontId="4" fillId="0" borderId="0" xfId="0" applyFont="1" applyFill="1" applyAlignment="1">
      <alignment horizontal="left" vertical="center"/>
    </xf>
    <xf numFmtId="0" fontId="2" fillId="0" borderId="0" xfId="0" applyFont="1" applyFill="1"/>
    <xf numFmtId="0" fontId="0" fillId="0" borderId="0" xfId="0" applyFont="1" applyFill="1" applyBorder="1" applyAlignment="1">
      <alignment vertical="center"/>
    </xf>
    <xf numFmtId="9" fontId="0" fillId="0" borderId="0" xfId="0" applyNumberFormat="1" applyFont="1" applyFill="1" applyBorder="1" applyAlignment="1">
      <alignment horizontal="left" vertical="center"/>
    </xf>
    <xf numFmtId="0" fontId="2" fillId="0" borderId="3" xfId="0" applyFont="1" applyBorder="1" applyAlignment="1">
      <alignment vertical="center" wrapText="1"/>
    </xf>
    <xf numFmtId="0" fontId="0" fillId="0" borderId="3" xfId="0" applyFont="1" applyFill="1" applyBorder="1" applyAlignment="1">
      <alignment vertical="center" wrapText="1"/>
    </xf>
    <xf numFmtId="0" fontId="0" fillId="0" borderId="3" xfId="0" applyFont="1" applyFill="1" applyBorder="1" applyAlignment="1">
      <alignment vertical="center"/>
    </xf>
    <xf numFmtId="0" fontId="1" fillId="0" borderId="0" xfId="0" applyFont="1" applyFill="1"/>
    <xf numFmtId="0" fontId="1" fillId="0" borderId="3" xfId="0" applyFont="1" applyFill="1" applyBorder="1" applyAlignment="1">
      <alignment vertical="center" wrapText="1"/>
    </xf>
    <xf numFmtId="0" fontId="0" fillId="0" borderId="3" xfId="0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8" fillId="0" borderId="0" xfId="0" applyFont="1"/>
    <xf numFmtId="2" fontId="0" fillId="3" borderId="0" xfId="0" applyNumberFormat="1" applyFill="1"/>
    <xf numFmtId="2" fontId="0" fillId="3" borderId="3" xfId="0" applyNumberFormat="1" applyFill="1" applyBorder="1"/>
    <xf numFmtId="2" fontId="0" fillId="3" borderId="0" xfId="0" applyNumberFormat="1" applyFont="1" applyFill="1"/>
    <xf numFmtId="0" fontId="0" fillId="3" borderId="0" xfId="0" applyFill="1"/>
    <xf numFmtId="0" fontId="0" fillId="3" borderId="3" xfId="0" applyFill="1" applyBorder="1"/>
    <xf numFmtId="0" fontId="1" fillId="3" borderId="0" xfId="0" applyFont="1" applyFill="1"/>
    <xf numFmtId="0" fontId="1" fillId="3" borderId="0" xfId="0" applyFont="1" applyFill="1" applyAlignment="1">
      <alignment vertical="center"/>
    </xf>
    <xf numFmtId="0" fontId="1" fillId="3" borderId="3" xfId="0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9181AB-BF2C-41C1-8E29-D554CC6E09A1}">
  <dimension ref="A1:U51"/>
  <sheetViews>
    <sheetView tabSelected="1" zoomScaleNormal="100" workbookViewId="0">
      <selection activeCell="E13" sqref="E13"/>
    </sheetView>
  </sheetViews>
  <sheetFormatPr defaultRowHeight="15" x14ac:dyDescent="0.25"/>
  <cols>
    <col min="1" max="1" width="9.140625" style="1"/>
    <col min="2" max="2" width="16.140625" customWidth="1"/>
    <col min="3" max="3" width="21.42578125" customWidth="1"/>
    <col min="4" max="4" width="19.140625" customWidth="1"/>
    <col min="5" max="5" width="21.7109375" customWidth="1"/>
    <col min="6" max="6" width="17.85546875" style="8" customWidth="1"/>
    <col min="7" max="7" width="14.140625" style="26" bestFit="1" customWidth="1"/>
    <col min="8" max="8" width="15.42578125" style="26" bestFit="1" customWidth="1"/>
    <col min="9" max="9" width="9.140625" customWidth="1"/>
    <col min="11" max="11" width="9.85546875" customWidth="1"/>
    <col min="12" max="12" width="10.140625" customWidth="1"/>
    <col min="13" max="13" width="12.42578125" customWidth="1"/>
    <col min="14" max="14" width="13" bestFit="1" customWidth="1"/>
    <col min="15" max="15" width="10.7109375" customWidth="1"/>
    <col min="16" max="16" width="13.5703125" bestFit="1" customWidth="1"/>
  </cols>
  <sheetData>
    <row r="1" spans="1:18" ht="18.75" x14ac:dyDescent="0.3">
      <c r="A1" s="37" t="s">
        <v>209</v>
      </c>
    </row>
    <row r="2" spans="1:18" ht="30" x14ac:dyDescent="0.25">
      <c r="A2" s="17" t="s">
        <v>0</v>
      </c>
      <c r="B2" s="17" t="s">
        <v>1</v>
      </c>
      <c r="C2" s="17" t="s">
        <v>127</v>
      </c>
      <c r="D2" s="17" t="s">
        <v>128</v>
      </c>
      <c r="E2" s="17" t="s">
        <v>129</v>
      </c>
      <c r="F2" s="18" t="s">
        <v>130</v>
      </c>
      <c r="G2" s="20" t="s">
        <v>150</v>
      </c>
      <c r="H2" s="20" t="s">
        <v>134</v>
      </c>
      <c r="I2" s="21" t="s">
        <v>200</v>
      </c>
      <c r="J2" s="21" t="s">
        <v>201</v>
      </c>
      <c r="K2" s="21" t="s">
        <v>202</v>
      </c>
      <c r="L2" s="21" t="s">
        <v>203</v>
      </c>
      <c r="M2" s="21" t="s">
        <v>204</v>
      </c>
      <c r="N2" s="21" t="s">
        <v>205</v>
      </c>
      <c r="O2" s="45" t="s">
        <v>207</v>
      </c>
      <c r="P2" s="45" t="s">
        <v>208</v>
      </c>
    </row>
    <row r="3" spans="1:18" x14ac:dyDescent="0.25">
      <c r="A3" s="6" t="s">
        <v>33</v>
      </c>
      <c r="B3" s="4" t="s">
        <v>57</v>
      </c>
      <c r="C3" s="4" t="s">
        <v>58</v>
      </c>
      <c r="D3" s="4" t="s">
        <v>99</v>
      </c>
      <c r="E3" s="4" t="s">
        <v>131</v>
      </c>
      <c r="F3" s="14" t="s">
        <v>131</v>
      </c>
      <c r="G3" s="15" t="s">
        <v>132</v>
      </c>
      <c r="H3" s="15" t="s">
        <v>133</v>
      </c>
      <c r="I3" s="27">
        <v>0</v>
      </c>
      <c r="J3" s="27">
        <v>0</v>
      </c>
      <c r="K3" s="27">
        <v>3</v>
      </c>
      <c r="L3" s="27">
        <v>1</v>
      </c>
      <c r="M3" s="27">
        <v>0</v>
      </c>
      <c r="N3" s="27">
        <v>0</v>
      </c>
      <c r="O3" s="41">
        <f>SUM(I3:N3)</f>
        <v>4</v>
      </c>
      <c r="P3" s="38">
        <f>(O3/O50)*100</f>
        <v>5.7651840535009082E-3</v>
      </c>
    </row>
    <row r="4" spans="1:18" x14ac:dyDescent="0.25">
      <c r="A4" s="6" t="s">
        <v>30</v>
      </c>
      <c r="B4" s="4" t="s">
        <v>57</v>
      </c>
      <c r="C4" s="4" t="s">
        <v>58</v>
      </c>
      <c r="D4" s="4" t="s">
        <v>99</v>
      </c>
      <c r="E4" s="4" t="s">
        <v>131</v>
      </c>
      <c r="F4" s="14" t="s">
        <v>131</v>
      </c>
      <c r="G4" s="15" t="s">
        <v>135</v>
      </c>
      <c r="H4" s="15" t="s">
        <v>133</v>
      </c>
      <c r="I4" s="27">
        <v>0</v>
      </c>
      <c r="J4" s="27">
        <v>1</v>
      </c>
      <c r="K4" s="27">
        <v>1</v>
      </c>
      <c r="L4" s="27">
        <v>4</v>
      </c>
      <c r="M4" s="27">
        <v>0</v>
      </c>
      <c r="N4" s="27">
        <v>1</v>
      </c>
      <c r="O4" s="41">
        <f t="shared" ref="O4:O50" si="0">SUM(I4:N4)</f>
        <v>7</v>
      </c>
      <c r="P4" s="38">
        <f>(O4/O50)*100</f>
        <v>1.0089072093626588E-2</v>
      </c>
    </row>
    <row r="5" spans="1:18" ht="15" customHeight="1" x14ac:dyDescent="0.25">
      <c r="A5" s="6" t="s">
        <v>38</v>
      </c>
      <c r="B5" s="4" t="s">
        <v>85</v>
      </c>
      <c r="C5" s="4" t="s">
        <v>131</v>
      </c>
      <c r="D5" s="4" t="s">
        <v>131</v>
      </c>
      <c r="E5" s="4" t="s">
        <v>131</v>
      </c>
      <c r="F5" s="14" t="s">
        <v>131</v>
      </c>
      <c r="G5" s="15" t="s">
        <v>136</v>
      </c>
      <c r="H5" s="15" t="s">
        <v>133</v>
      </c>
      <c r="I5" s="27">
        <v>1</v>
      </c>
      <c r="J5" s="27">
        <v>0</v>
      </c>
      <c r="K5" s="27">
        <v>1</v>
      </c>
      <c r="L5" s="27">
        <v>0</v>
      </c>
      <c r="M5" s="27">
        <v>0</v>
      </c>
      <c r="N5" s="27">
        <v>0</v>
      </c>
      <c r="O5" s="41">
        <f t="shared" si="0"/>
        <v>2</v>
      </c>
      <c r="P5" s="38">
        <f>(O5/O50)*100</f>
        <v>2.8825920267504541E-3</v>
      </c>
    </row>
    <row r="6" spans="1:18" ht="18" customHeight="1" x14ac:dyDescent="0.25">
      <c r="A6" s="6" t="s">
        <v>46</v>
      </c>
      <c r="B6" s="4" t="s">
        <v>85</v>
      </c>
      <c r="C6" s="4" t="s">
        <v>86</v>
      </c>
      <c r="D6" s="4" t="s">
        <v>87</v>
      </c>
      <c r="E6" s="4" t="s">
        <v>131</v>
      </c>
      <c r="F6" s="14" t="s">
        <v>131</v>
      </c>
      <c r="G6" s="15" t="s">
        <v>137</v>
      </c>
      <c r="H6" s="22" t="s">
        <v>139</v>
      </c>
      <c r="I6" s="27">
        <v>1</v>
      </c>
      <c r="J6" s="27">
        <v>0</v>
      </c>
      <c r="K6" s="27">
        <v>0</v>
      </c>
      <c r="L6" s="27">
        <v>0</v>
      </c>
      <c r="M6" s="27">
        <v>0</v>
      </c>
      <c r="N6" s="27">
        <v>0</v>
      </c>
      <c r="O6" s="41">
        <f t="shared" si="0"/>
        <v>1</v>
      </c>
      <c r="P6" s="38">
        <f>(O6/49)*100</f>
        <v>2.0408163265306123</v>
      </c>
    </row>
    <row r="7" spans="1:18" x14ac:dyDescent="0.25">
      <c r="A7" s="32" t="s">
        <v>9</v>
      </c>
      <c r="B7" s="4" t="s">
        <v>57</v>
      </c>
      <c r="C7" s="7" t="s">
        <v>58</v>
      </c>
      <c r="D7" s="7" t="s">
        <v>59</v>
      </c>
      <c r="E7" s="7" t="s">
        <v>62</v>
      </c>
      <c r="F7" s="12" t="s">
        <v>8</v>
      </c>
      <c r="G7" s="23" t="s">
        <v>140</v>
      </c>
      <c r="H7" s="23" t="s">
        <v>133</v>
      </c>
      <c r="I7" s="27">
        <v>6572</v>
      </c>
      <c r="J7" s="27">
        <v>1574</v>
      </c>
      <c r="K7" s="27">
        <v>1</v>
      </c>
      <c r="L7" s="27">
        <v>0</v>
      </c>
      <c r="M7" s="27">
        <v>0</v>
      </c>
      <c r="N7" s="27">
        <v>0</v>
      </c>
      <c r="O7" s="41">
        <f t="shared" si="0"/>
        <v>8147</v>
      </c>
      <c r="P7" s="38">
        <f>(O7/O50)*100</f>
        <v>11.742238620967974</v>
      </c>
    </row>
    <row r="8" spans="1:18" ht="16.5" customHeight="1" x14ac:dyDescent="0.25">
      <c r="A8" s="6" t="s">
        <v>16</v>
      </c>
      <c r="B8" s="4" t="s">
        <v>57</v>
      </c>
      <c r="C8" s="4" t="s">
        <v>63</v>
      </c>
      <c r="D8" s="4" t="s">
        <v>72</v>
      </c>
      <c r="E8" s="4" t="s">
        <v>73</v>
      </c>
      <c r="F8" s="13" t="s">
        <v>18</v>
      </c>
      <c r="G8" s="24" t="s">
        <v>141</v>
      </c>
      <c r="H8" s="23" t="s">
        <v>133</v>
      </c>
      <c r="I8" s="27">
        <v>12</v>
      </c>
      <c r="J8" s="27">
        <v>9</v>
      </c>
      <c r="K8" s="27">
        <v>15</v>
      </c>
      <c r="L8" s="27">
        <v>34</v>
      </c>
      <c r="M8" s="27">
        <v>378</v>
      </c>
      <c r="N8" s="27">
        <v>192</v>
      </c>
      <c r="O8" s="41">
        <f t="shared" si="0"/>
        <v>640</v>
      </c>
      <c r="P8" s="38">
        <f>(O8/O50)*100</f>
        <v>0.92242944856014519</v>
      </c>
    </row>
    <row r="9" spans="1:18" ht="15.75" customHeight="1" x14ac:dyDescent="0.25">
      <c r="A9" s="6" t="s">
        <v>47</v>
      </c>
      <c r="B9" s="4" t="s">
        <v>66</v>
      </c>
      <c r="C9" s="4" t="s">
        <v>67</v>
      </c>
      <c r="D9" s="4" t="s">
        <v>68</v>
      </c>
      <c r="E9" s="4" t="s">
        <v>122</v>
      </c>
      <c r="F9" s="14" t="s">
        <v>131</v>
      </c>
      <c r="G9" s="15" t="s">
        <v>142</v>
      </c>
      <c r="H9" s="15" t="s">
        <v>143</v>
      </c>
      <c r="I9" s="27">
        <v>0</v>
      </c>
      <c r="J9" s="27">
        <v>0</v>
      </c>
      <c r="K9" s="27">
        <v>1</v>
      </c>
      <c r="L9" s="27">
        <v>0</v>
      </c>
      <c r="M9" s="27">
        <v>0</v>
      </c>
      <c r="N9" s="27">
        <v>0</v>
      </c>
      <c r="O9" s="41">
        <f t="shared" si="0"/>
        <v>1</v>
      </c>
      <c r="P9" s="38">
        <f>(O9/O50)*100</f>
        <v>1.441296013375227E-3</v>
      </c>
    </row>
    <row r="10" spans="1:18" ht="15.75" customHeight="1" x14ac:dyDescent="0.25">
      <c r="A10" s="6" t="s">
        <v>48</v>
      </c>
      <c r="B10" s="4" t="s">
        <v>57</v>
      </c>
      <c r="C10" s="4" t="s">
        <v>58</v>
      </c>
      <c r="D10" s="4" t="s">
        <v>99</v>
      </c>
      <c r="E10" s="4" t="s">
        <v>131</v>
      </c>
      <c r="F10" s="14" t="s">
        <v>131</v>
      </c>
      <c r="G10" s="15" t="s">
        <v>144</v>
      </c>
      <c r="H10" s="15" t="s">
        <v>145</v>
      </c>
      <c r="I10" s="27">
        <v>0</v>
      </c>
      <c r="J10" s="27">
        <v>0</v>
      </c>
      <c r="K10" s="27">
        <v>0</v>
      </c>
      <c r="L10" s="27">
        <v>0</v>
      </c>
      <c r="M10" s="27">
        <v>1</v>
      </c>
      <c r="N10" s="27">
        <v>0</v>
      </c>
      <c r="O10" s="41">
        <f t="shared" si="0"/>
        <v>1</v>
      </c>
      <c r="P10" s="38">
        <f>(O10/O50)*100</f>
        <v>1.441296013375227E-3</v>
      </c>
    </row>
    <row r="11" spans="1:18" ht="15" customHeight="1" x14ac:dyDescent="0.25">
      <c r="A11" s="6" t="s">
        <v>49</v>
      </c>
      <c r="B11" s="4" t="s">
        <v>57</v>
      </c>
      <c r="C11" s="4" t="s">
        <v>74</v>
      </c>
      <c r="D11" s="4" t="s">
        <v>93</v>
      </c>
      <c r="E11" s="4" t="s">
        <v>131</v>
      </c>
      <c r="F11" s="14" t="s">
        <v>131</v>
      </c>
      <c r="G11" s="15" t="s">
        <v>146</v>
      </c>
      <c r="H11" s="15" t="s">
        <v>133</v>
      </c>
      <c r="I11" s="27">
        <v>1</v>
      </c>
      <c r="J11" s="27">
        <v>0</v>
      </c>
      <c r="K11" s="27">
        <v>0</v>
      </c>
      <c r="L11" s="27">
        <v>0</v>
      </c>
      <c r="M11" s="27">
        <v>0</v>
      </c>
      <c r="N11" s="27">
        <v>0</v>
      </c>
      <c r="O11" s="41">
        <f t="shared" si="0"/>
        <v>1</v>
      </c>
      <c r="P11" s="38">
        <f>(O11/O50)*100</f>
        <v>1.441296013375227E-3</v>
      </c>
    </row>
    <row r="12" spans="1:18" ht="16.5" customHeight="1" x14ac:dyDescent="0.25">
      <c r="A12" s="32" t="s">
        <v>39</v>
      </c>
      <c r="B12" s="4" t="s">
        <v>57</v>
      </c>
      <c r="C12" s="4" t="s">
        <v>63</v>
      </c>
      <c r="D12" s="4" t="s">
        <v>113</v>
      </c>
      <c r="E12" s="7" t="s">
        <v>114</v>
      </c>
      <c r="F12" s="15" t="s">
        <v>131</v>
      </c>
      <c r="G12" s="15" t="s">
        <v>147</v>
      </c>
      <c r="H12" s="15" t="s">
        <v>148</v>
      </c>
      <c r="I12" s="27">
        <v>1</v>
      </c>
      <c r="J12" s="27">
        <v>0</v>
      </c>
      <c r="K12" s="27">
        <v>1</v>
      </c>
      <c r="L12" s="27">
        <v>0</v>
      </c>
      <c r="M12" s="27">
        <v>0</v>
      </c>
      <c r="N12" s="27">
        <v>0</v>
      </c>
      <c r="O12" s="41">
        <f t="shared" si="0"/>
        <v>2</v>
      </c>
      <c r="P12" s="38">
        <f>(O12/O50)*100</f>
        <v>2.8825920267504541E-3</v>
      </c>
      <c r="Q12" s="5"/>
    </row>
    <row r="13" spans="1:18" ht="15" customHeight="1" x14ac:dyDescent="0.25">
      <c r="A13" s="6" t="s">
        <v>7</v>
      </c>
      <c r="B13" s="7" t="s">
        <v>57</v>
      </c>
      <c r="C13" s="4" t="s">
        <v>63</v>
      </c>
      <c r="D13" s="4" t="s">
        <v>72</v>
      </c>
      <c r="E13" s="4" t="s">
        <v>64</v>
      </c>
      <c r="F13" s="13" t="s">
        <v>6</v>
      </c>
      <c r="G13" s="24" t="s">
        <v>149</v>
      </c>
      <c r="H13" s="15" t="s">
        <v>133</v>
      </c>
      <c r="I13" s="27">
        <v>3963</v>
      </c>
      <c r="J13" s="27">
        <v>1576</v>
      </c>
      <c r="K13" s="27">
        <v>4313</v>
      </c>
      <c r="L13" s="27">
        <v>3999</v>
      </c>
      <c r="M13" s="27">
        <v>64</v>
      </c>
      <c r="N13" s="27">
        <v>29</v>
      </c>
      <c r="O13" s="41">
        <f t="shared" si="0"/>
        <v>13944</v>
      </c>
      <c r="P13" s="38">
        <f>(O13/O50)*100</f>
        <v>20.097431610504167</v>
      </c>
      <c r="Q13" s="2"/>
      <c r="R13" s="5"/>
    </row>
    <row r="14" spans="1:18" x14ac:dyDescent="0.25">
      <c r="A14" s="32" t="s">
        <v>2</v>
      </c>
      <c r="B14" s="7" t="s">
        <v>57</v>
      </c>
      <c r="C14" s="7" t="s">
        <v>58</v>
      </c>
      <c r="D14" s="7" t="s">
        <v>59</v>
      </c>
      <c r="E14" s="7" t="s">
        <v>60</v>
      </c>
      <c r="F14" s="12" t="s">
        <v>3</v>
      </c>
      <c r="G14" s="23" t="s">
        <v>151</v>
      </c>
      <c r="H14" s="15" t="s">
        <v>133</v>
      </c>
      <c r="I14" s="27">
        <v>0</v>
      </c>
      <c r="J14" s="27">
        <v>0</v>
      </c>
      <c r="K14" s="27">
        <v>0</v>
      </c>
      <c r="L14" s="27">
        <v>1</v>
      </c>
      <c r="M14" s="27">
        <v>4093</v>
      </c>
      <c r="N14" s="27">
        <v>11044</v>
      </c>
      <c r="O14" s="41">
        <f t="shared" si="0"/>
        <v>15138</v>
      </c>
      <c r="P14" s="38">
        <f>(O14/O50)*100</f>
        <v>21.818339050474187</v>
      </c>
    </row>
    <row r="15" spans="1:18" x14ac:dyDescent="0.25">
      <c r="A15" s="6" t="s">
        <v>40</v>
      </c>
      <c r="B15" s="4" t="s">
        <v>57</v>
      </c>
      <c r="C15" s="4" t="s">
        <v>74</v>
      </c>
      <c r="D15" s="4" t="s">
        <v>93</v>
      </c>
      <c r="E15" s="4" t="s">
        <v>115</v>
      </c>
      <c r="F15" s="9" t="s">
        <v>116</v>
      </c>
      <c r="G15" s="7" t="s">
        <v>152</v>
      </c>
      <c r="H15" s="15" t="s">
        <v>133</v>
      </c>
      <c r="I15" s="27">
        <v>0</v>
      </c>
      <c r="J15" s="27">
        <v>0</v>
      </c>
      <c r="K15" s="27">
        <v>1</v>
      </c>
      <c r="L15" s="27">
        <v>1</v>
      </c>
      <c r="M15" s="27">
        <v>0</v>
      </c>
      <c r="N15" s="27">
        <v>0</v>
      </c>
      <c r="O15" s="41">
        <f t="shared" si="0"/>
        <v>2</v>
      </c>
      <c r="P15" s="38">
        <f>(O15/O50)*100</f>
        <v>2.8825920267504541E-3</v>
      </c>
      <c r="Q15" s="2"/>
      <c r="R15" s="5"/>
    </row>
    <row r="16" spans="1:18" ht="13.5" customHeight="1" x14ac:dyDescent="0.25">
      <c r="A16" s="6" t="s">
        <v>50</v>
      </c>
      <c r="B16" s="4" t="s">
        <v>57</v>
      </c>
      <c r="C16" s="4" t="s">
        <v>63</v>
      </c>
      <c r="D16" s="4" t="s">
        <v>70</v>
      </c>
      <c r="E16" s="4" t="s">
        <v>123</v>
      </c>
      <c r="F16" s="9" t="s">
        <v>125</v>
      </c>
      <c r="G16" s="15" t="s">
        <v>153</v>
      </c>
      <c r="H16" s="15" t="s">
        <v>154</v>
      </c>
      <c r="I16" s="27">
        <v>1</v>
      </c>
      <c r="J16" s="27">
        <v>0</v>
      </c>
      <c r="K16" s="27">
        <v>0</v>
      </c>
      <c r="L16" s="27">
        <v>0</v>
      </c>
      <c r="M16" s="27">
        <v>0</v>
      </c>
      <c r="N16" s="27">
        <v>0</v>
      </c>
      <c r="O16" s="41">
        <f t="shared" si="0"/>
        <v>1</v>
      </c>
      <c r="P16" s="38">
        <f>(O16/O50)*100</f>
        <v>1.441296013375227E-3</v>
      </c>
      <c r="Q16" s="2"/>
    </row>
    <row r="17" spans="1:21" x14ac:dyDescent="0.25">
      <c r="A17" s="6" t="s">
        <v>51</v>
      </c>
      <c r="B17" s="4" t="s">
        <v>57</v>
      </c>
      <c r="C17" s="4" t="s">
        <v>63</v>
      </c>
      <c r="D17" s="4" t="s">
        <v>113</v>
      </c>
      <c r="E17" s="4" t="s">
        <v>114</v>
      </c>
      <c r="F17" s="14" t="s">
        <v>131</v>
      </c>
      <c r="G17" s="15" t="s">
        <v>155</v>
      </c>
      <c r="H17" s="15" t="s">
        <v>133</v>
      </c>
      <c r="I17" s="27">
        <v>0</v>
      </c>
      <c r="J17" s="27">
        <v>0</v>
      </c>
      <c r="K17" s="27">
        <v>0</v>
      </c>
      <c r="L17" s="27">
        <v>1</v>
      </c>
      <c r="M17" s="27">
        <v>0</v>
      </c>
      <c r="N17" s="27">
        <v>0</v>
      </c>
      <c r="O17" s="41">
        <f t="shared" si="0"/>
        <v>1</v>
      </c>
      <c r="P17" s="38">
        <f>(O17/O50)*100</f>
        <v>1.441296013375227E-3</v>
      </c>
      <c r="Q17" s="2"/>
      <c r="R17" s="5"/>
      <c r="S17" s="5"/>
      <c r="T17" s="5"/>
      <c r="U17" s="5"/>
    </row>
    <row r="18" spans="1:21" ht="14.25" customHeight="1" x14ac:dyDescent="0.25">
      <c r="A18" s="6" t="s">
        <v>41</v>
      </c>
      <c r="B18" s="4" t="s">
        <v>85</v>
      </c>
      <c r="C18" s="4" t="s">
        <v>86</v>
      </c>
      <c r="D18" s="4" t="s">
        <v>87</v>
      </c>
      <c r="E18" s="4" t="s">
        <v>117</v>
      </c>
      <c r="F18" s="9" t="s">
        <v>118</v>
      </c>
      <c r="G18" s="15" t="s">
        <v>156</v>
      </c>
      <c r="H18" s="15" t="s">
        <v>133</v>
      </c>
      <c r="I18" s="27">
        <v>0</v>
      </c>
      <c r="J18" s="27">
        <v>1</v>
      </c>
      <c r="K18" s="27">
        <v>0</v>
      </c>
      <c r="L18" s="27">
        <v>1</v>
      </c>
      <c r="M18" s="27">
        <v>0</v>
      </c>
      <c r="N18" s="27">
        <v>0</v>
      </c>
      <c r="O18" s="41">
        <f t="shared" si="0"/>
        <v>2</v>
      </c>
      <c r="P18" s="38">
        <f>(O18/O50)*100</f>
        <v>2.8825920267504541E-3</v>
      </c>
      <c r="Q18" s="2"/>
      <c r="R18" s="5"/>
    </row>
    <row r="19" spans="1:21" ht="16.5" customHeight="1" x14ac:dyDescent="0.25">
      <c r="A19" s="6" t="s">
        <v>52</v>
      </c>
      <c r="B19" s="4" t="s">
        <v>85</v>
      </c>
      <c r="C19" s="4" t="s">
        <v>86</v>
      </c>
      <c r="D19" s="4" t="s">
        <v>87</v>
      </c>
      <c r="E19" s="4" t="s">
        <v>124</v>
      </c>
      <c r="F19" s="14" t="s">
        <v>131</v>
      </c>
      <c r="G19" s="15" t="s">
        <v>157</v>
      </c>
      <c r="H19" s="15" t="s">
        <v>133</v>
      </c>
      <c r="I19" s="27">
        <v>0</v>
      </c>
      <c r="J19" s="27">
        <v>0</v>
      </c>
      <c r="K19" s="27">
        <v>0</v>
      </c>
      <c r="L19" s="27">
        <v>1</v>
      </c>
      <c r="M19" s="27">
        <v>0</v>
      </c>
      <c r="N19" s="27">
        <v>0</v>
      </c>
      <c r="O19" s="41">
        <f t="shared" si="0"/>
        <v>1</v>
      </c>
      <c r="P19" s="38">
        <f>(O19/O50)*100</f>
        <v>1.441296013375227E-3</v>
      </c>
      <c r="Q19" s="2"/>
      <c r="R19" s="5"/>
    </row>
    <row r="20" spans="1:21" x14ac:dyDescent="0.25">
      <c r="A20" s="6" t="s">
        <v>42</v>
      </c>
      <c r="B20" s="4" t="s">
        <v>57</v>
      </c>
      <c r="C20" s="4" t="s">
        <v>74</v>
      </c>
      <c r="D20" s="4" t="s">
        <v>93</v>
      </c>
      <c r="E20" s="4" t="s">
        <v>119</v>
      </c>
      <c r="F20" s="14" t="s">
        <v>131</v>
      </c>
      <c r="G20" s="15" t="s">
        <v>158</v>
      </c>
      <c r="H20" s="15" t="s">
        <v>159</v>
      </c>
      <c r="I20" s="27">
        <v>1</v>
      </c>
      <c r="J20" s="27">
        <v>1</v>
      </c>
      <c r="K20" s="27">
        <v>0</v>
      </c>
      <c r="L20" s="27">
        <v>0</v>
      </c>
      <c r="M20" s="27">
        <v>0</v>
      </c>
      <c r="N20" s="27">
        <v>0</v>
      </c>
      <c r="O20" s="41">
        <f t="shared" si="0"/>
        <v>2</v>
      </c>
      <c r="P20" s="38">
        <f>(O20/O50)*100</f>
        <v>2.8825920267504541E-3</v>
      </c>
      <c r="Q20" s="2"/>
      <c r="R20" s="5"/>
    </row>
    <row r="21" spans="1:21" x14ac:dyDescent="0.25">
      <c r="A21" s="6" t="s">
        <v>17</v>
      </c>
      <c r="B21" s="4" t="s">
        <v>57</v>
      </c>
      <c r="C21" s="4" t="s">
        <v>63</v>
      </c>
      <c r="D21" s="4" t="s">
        <v>72</v>
      </c>
      <c r="E21" s="4" t="s">
        <v>65</v>
      </c>
      <c r="F21" s="13" t="s">
        <v>15</v>
      </c>
      <c r="G21" s="24" t="s">
        <v>160</v>
      </c>
      <c r="H21" s="15" t="s">
        <v>133</v>
      </c>
      <c r="I21" s="27">
        <v>505</v>
      </c>
      <c r="J21" s="27">
        <v>0</v>
      </c>
      <c r="K21" s="27">
        <v>0</v>
      </c>
      <c r="L21" s="27">
        <v>0</v>
      </c>
      <c r="M21" s="27">
        <v>0</v>
      </c>
      <c r="N21" s="27">
        <v>0</v>
      </c>
      <c r="O21" s="41">
        <f t="shared" si="0"/>
        <v>505</v>
      </c>
      <c r="P21" s="38">
        <f>(O21/O50)*100</f>
        <v>0.72785448675448972</v>
      </c>
      <c r="Q21" s="2"/>
    </row>
    <row r="22" spans="1:21" x14ac:dyDescent="0.25">
      <c r="A22" s="6" t="s">
        <v>53</v>
      </c>
      <c r="B22" s="4" t="s">
        <v>57</v>
      </c>
      <c r="C22" s="4" t="s">
        <v>74</v>
      </c>
      <c r="D22" s="4" t="s">
        <v>93</v>
      </c>
      <c r="E22" s="4" t="s">
        <v>131</v>
      </c>
      <c r="F22" s="14" t="s">
        <v>131</v>
      </c>
      <c r="G22" s="15" t="s">
        <v>161</v>
      </c>
      <c r="H22" s="15" t="s">
        <v>138</v>
      </c>
      <c r="I22" s="27">
        <v>0</v>
      </c>
      <c r="J22" s="27">
        <v>0</v>
      </c>
      <c r="K22" s="27">
        <v>0</v>
      </c>
      <c r="L22" s="27">
        <v>1</v>
      </c>
      <c r="M22" s="27">
        <v>0</v>
      </c>
      <c r="N22" s="27">
        <v>0</v>
      </c>
      <c r="O22" s="41">
        <f t="shared" si="0"/>
        <v>1</v>
      </c>
      <c r="P22" s="38">
        <f>(O22/O50)*100</f>
        <v>1.441296013375227E-3</v>
      </c>
      <c r="Q22" s="2"/>
    </row>
    <row r="23" spans="1:21" x14ac:dyDescent="0.25">
      <c r="A23" s="6" t="s">
        <v>14</v>
      </c>
      <c r="B23" s="4" t="s">
        <v>57</v>
      </c>
      <c r="C23" s="4" t="s">
        <v>63</v>
      </c>
      <c r="D23" s="4" t="s">
        <v>70</v>
      </c>
      <c r="E23" s="4" t="s">
        <v>71</v>
      </c>
      <c r="F23" s="13" t="s">
        <v>13</v>
      </c>
      <c r="G23" s="24" t="s">
        <v>162</v>
      </c>
      <c r="H23" s="15" t="s">
        <v>133</v>
      </c>
      <c r="I23" s="27">
        <v>2</v>
      </c>
      <c r="J23" s="27">
        <v>2</v>
      </c>
      <c r="K23" s="27">
        <v>1</v>
      </c>
      <c r="L23" s="27">
        <v>0</v>
      </c>
      <c r="M23" s="27">
        <v>1898</v>
      </c>
      <c r="N23" s="27">
        <v>928</v>
      </c>
      <c r="O23" s="41">
        <f t="shared" si="0"/>
        <v>2831</v>
      </c>
      <c r="P23" s="38">
        <f>(O23/O50)*100</f>
        <v>4.0803090138652678</v>
      </c>
      <c r="Q23" s="2"/>
    </row>
    <row r="24" spans="1:21" x14ac:dyDescent="0.25">
      <c r="A24" s="32" t="s">
        <v>5</v>
      </c>
      <c r="B24" s="7" t="s">
        <v>57</v>
      </c>
      <c r="C24" s="7" t="s">
        <v>58</v>
      </c>
      <c r="D24" s="7" t="s">
        <v>59</v>
      </c>
      <c r="E24" s="7" t="s">
        <v>61</v>
      </c>
      <c r="F24" s="12" t="s">
        <v>4</v>
      </c>
      <c r="G24" s="23" t="s">
        <v>163</v>
      </c>
      <c r="H24" s="15" t="s">
        <v>133</v>
      </c>
      <c r="I24" s="27">
        <v>1568</v>
      </c>
      <c r="J24" s="27">
        <v>0</v>
      </c>
      <c r="K24" s="27">
        <v>6513</v>
      </c>
      <c r="L24" s="27">
        <v>6232</v>
      </c>
      <c r="M24" s="27">
        <v>0</v>
      </c>
      <c r="N24" s="27">
        <v>0</v>
      </c>
      <c r="O24" s="41">
        <f t="shared" si="0"/>
        <v>14313</v>
      </c>
      <c r="P24" s="38">
        <f>(O24/O50)*100</f>
        <v>20.629269839439623</v>
      </c>
      <c r="Q24" s="2"/>
    </row>
    <row r="25" spans="1:21" ht="14.25" customHeight="1" x14ac:dyDescent="0.25">
      <c r="A25" s="6" t="s">
        <v>21</v>
      </c>
      <c r="B25" s="4" t="s">
        <v>79</v>
      </c>
      <c r="C25" s="4" t="s">
        <v>79</v>
      </c>
      <c r="D25" s="4" t="s">
        <v>80</v>
      </c>
      <c r="E25" s="4" t="s">
        <v>81</v>
      </c>
      <c r="F25" s="36" t="s">
        <v>82</v>
      </c>
      <c r="G25" s="27" t="s">
        <v>164</v>
      </c>
      <c r="H25" s="27" t="s">
        <v>165</v>
      </c>
      <c r="I25" s="27">
        <v>0</v>
      </c>
      <c r="J25" s="27">
        <v>0</v>
      </c>
      <c r="K25" s="27">
        <v>0</v>
      </c>
      <c r="L25" s="27">
        <v>0</v>
      </c>
      <c r="M25" s="27">
        <v>45</v>
      </c>
      <c r="N25" s="27">
        <v>0</v>
      </c>
      <c r="O25" s="41">
        <f t="shared" si="0"/>
        <v>45</v>
      </c>
      <c r="P25" s="38">
        <f>(O25/O50)*100</f>
        <v>6.4858320601885219E-2</v>
      </c>
      <c r="Q25" s="2"/>
    </row>
    <row r="26" spans="1:21" x14ac:dyDescent="0.25">
      <c r="A26" s="32" t="s">
        <v>12</v>
      </c>
      <c r="B26" s="7" t="s">
        <v>66</v>
      </c>
      <c r="C26" s="7" t="s">
        <v>67</v>
      </c>
      <c r="D26" s="7" t="s">
        <v>68</v>
      </c>
      <c r="E26" s="7" t="s">
        <v>69</v>
      </c>
      <c r="F26" s="12" t="s">
        <v>11</v>
      </c>
      <c r="G26" s="23" t="s">
        <v>166</v>
      </c>
      <c r="H26" s="23" t="s">
        <v>167</v>
      </c>
      <c r="I26" s="27">
        <v>3015</v>
      </c>
      <c r="J26" s="27">
        <v>2019</v>
      </c>
      <c r="K26" s="27">
        <v>0</v>
      </c>
      <c r="L26" s="27">
        <v>0</v>
      </c>
      <c r="M26" s="27">
        <v>0</v>
      </c>
      <c r="N26" s="27">
        <v>0</v>
      </c>
      <c r="O26" s="41">
        <f t="shared" si="0"/>
        <v>5034</v>
      </c>
      <c r="P26" s="38">
        <f>(O26/O50)*100</f>
        <v>7.2554841313308929</v>
      </c>
      <c r="Q26" s="2"/>
    </row>
    <row r="27" spans="1:21" x14ac:dyDescent="0.25">
      <c r="A27" s="6" t="s">
        <v>23</v>
      </c>
      <c r="B27" s="4" t="s">
        <v>85</v>
      </c>
      <c r="C27" s="4" t="s">
        <v>86</v>
      </c>
      <c r="D27" s="4" t="s">
        <v>87</v>
      </c>
      <c r="E27" s="4" t="s">
        <v>88</v>
      </c>
      <c r="F27" s="9" t="s">
        <v>89</v>
      </c>
      <c r="G27" s="15" t="s">
        <v>168</v>
      </c>
      <c r="H27" s="15" t="s">
        <v>167</v>
      </c>
      <c r="I27" s="27">
        <v>1</v>
      </c>
      <c r="J27" s="27">
        <v>0</v>
      </c>
      <c r="K27" s="27">
        <v>0</v>
      </c>
      <c r="L27" s="27">
        <v>10</v>
      </c>
      <c r="M27" s="27">
        <v>5</v>
      </c>
      <c r="N27" s="27">
        <v>15</v>
      </c>
      <c r="O27" s="41">
        <f t="shared" si="0"/>
        <v>31</v>
      </c>
      <c r="P27" s="38">
        <f>(O27/O50)*100</f>
        <v>4.4680176414632039E-2</v>
      </c>
      <c r="Q27" s="2"/>
    </row>
    <row r="28" spans="1:21" x14ac:dyDescent="0.25">
      <c r="A28" s="6" t="s">
        <v>54</v>
      </c>
      <c r="B28" s="4" t="s">
        <v>57</v>
      </c>
      <c r="C28" s="4" t="s">
        <v>63</v>
      </c>
      <c r="D28" s="4" t="s">
        <v>70</v>
      </c>
      <c r="E28" s="4" t="s">
        <v>71</v>
      </c>
      <c r="F28" s="35" t="s">
        <v>13</v>
      </c>
      <c r="G28" s="15" t="s">
        <v>169</v>
      </c>
      <c r="H28" s="23" t="s">
        <v>133</v>
      </c>
      <c r="I28" s="27">
        <v>0</v>
      </c>
      <c r="J28" s="27">
        <v>0</v>
      </c>
      <c r="K28" s="27">
        <v>1</v>
      </c>
      <c r="L28" s="27">
        <v>0</v>
      </c>
      <c r="M28" s="27">
        <v>0</v>
      </c>
      <c r="N28" s="27">
        <v>0</v>
      </c>
      <c r="O28" s="41">
        <f t="shared" si="0"/>
        <v>1</v>
      </c>
      <c r="P28" s="38">
        <f>(O28/O50)*100</f>
        <v>1.441296013375227E-3</v>
      </c>
      <c r="Q28" s="2"/>
    </row>
    <row r="29" spans="1:21" x14ac:dyDescent="0.25">
      <c r="A29" s="6" t="s">
        <v>36</v>
      </c>
      <c r="B29" s="4" t="s">
        <v>57</v>
      </c>
      <c r="C29" s="4" t="s">
        <v>58</v>
      </c>
      <c r="D29" s="4" t="s">
        <v>110</v>
      </c>
      <c r="E29" s="4" t="s">
        <v>111</v>
      </c>
      <c r="F29" s="10" t="s">
        <v>112</v>
      </c>
      <c r="G29" s="27" t="s">
        <v>170</v>
      </c>
      <c r="H29" s="23" t="s">
        <v>133</v>
      </c>
      <c r="I29" s="27">
        <v>0</v>
      </c>
      <c r="J29" s="27">
        <v>0</v>
      </c>
      <c r="K29" s="27">
        <v>2</v>
      </c>
      <c r="L29" s="27">
        <v>0</v>
      </c>
      <c r="M29" s="27">
        <v>0</v>
      </c>
      <c r="N29" s="27">
        <v>1</v>
      </c>
      <c r="O29" s="41">
        <f t="shared" si="0"/>
        <v>3</v>
      </c>
      <c r="P29" s="38">
        <f>(O29/O50)*100</f>
        <v>4.3238880401256811E-3</v>
      </c>
      <c r="Q29" s="2"/>
    </row>
    <row r="30" spans="1:21" ht="15.75" customHeight="1" x14ac:dyDescent="0.25">
      <c r="A30" s="32" t="s">
        <v>10</v>
      </c>
      <c r="B30" s="4" t="s">
        <v>57</v>
      </c>
      <c r="C30" s="4" t="s">
        <v>63</v>
      </c>
      <c r="D30" s="4" t="s">
        <v>72</v>
      </c>
      <c r="E30" s="4" t="s">
        <v>65</v>
      </c>
      <c r="F30" s="19" t="s">
        <v>172</v>
      </c>
      <c r="G30" s="24" t="s">
        <v>171</v>
      </c>
      <c r="H30" s="23" t="s">
        <v>133</v>
      </c>
      <c r="I30" s="27">
        <v>0</v>
      </c>
      <c r="J30" s="27">
        <v>0</v>
      </c>
      <c r="K30" s="27">
        <v>4628</v>
      </c>
      <c r="L30" s="27">
        <v>2715</v>
      </c>
      <c r="M30" s="27">
        <v>0</v>
      </c>
      <c r="N30" s="27">
        <v>0</v>
      </c>
      <c r="O30" s="41">
        <f t="shared" si="0"/>
        <v>7343</v>
      </c>
      <c r="P30" s="38">
        <f>(O30/O50)*100</f>
        <v>10.583436626214292</v>
      </c>
      <c r="Q30" s="2"/>
    </row>
    <row r="31" spans="1:21" x14ac:dyDescent="0.25">
      <c r="A31" s="6" t="s">
        <v>37</v>
      </c>
      <c r="B31" s="4" t="s">
        <v>57</v>
      </c>
      <c r="C31" s="4" t="s">
        <v>63</v>
      </c>
      <c r="D31" s="4" t="s">
        <v>70</v>
      </c>
      <c r="E31" s="4" t="s">
        <v>71</v>
      </c>
      <c r="F31" s="35" t="s">
        <v>13</v>
      </c>
      <c r="G31" s="15" t="s">
        <v>173</v>
      </c>
      <c r="H31" s="23" t="s">
        <v>133</v>
      </c>
      <c r="I31" s="27">
        <v>0</v>
      </c>
      <c r="J31" s="27">
        <v>0</v>
      </c>
      <c r="K31" s="27">
        <v>0</v>
      </c>
      <c r="L31" s="27">
        <v>1</v>
      </c>
      <c r="M31" s="27">
        <v>0</v>
      </c>
      <c r="N31" s="27">
        <v>2</v>
      </c>
      <c r="O31" s="41">
        <f t="shared" si="0"/>
        <v>3</v>
      </c>
      <c r="P31" s="38">
        <f>(O31/O50)*100</f>
        <v>4.3238880401256811E-3</v>
      </c>
      <c r="Q31" s="2"/>
    </row>
    <row r="32" spans="1:21" ht="15" customHeight="1" x14ac:dyDescent="0.25">
      <c r="A32" s="6" t="s">
        <v>31</v>
      </c>
      <c r="B32" s="4" t="s">
        <v>85</v>
      </c>
      <c r="C32" s="4" t="s">
        <v>100</v>
      </c>
      <c r="D32" s="4" t="s">
        <v>101</v>
      </c>
      <c r="E32" s="4" t="s">
        <v>131</v>
      </c>
      <c r="F32" s="9" t="s">
        <v>102</v>
      </c>
      <c r="G32" s="15" t="s">
        <v>174</v>
      </c>
      <c r="H32" s="15" t="s">
        <v>167</v>
      </c>
      <c r="I32" s="27">
        <v>1</v>
      </c>
      <c r="J32" s="27">
        <v>0</v>
      </c>
      <c r="K32" s="27">
        <v>3</v>
      </c>
      <c r="L32" s="27">
        <v>3</v>
      </c>
      <c r="M32" s="27">
        <v>0</v>
      </c>
      <c r="N32" s="27">
        <v>0</v>
      </c>
      <c r="O32" s="41">
        <f t="shared" si="0"/>
        <v>7</v>
      </c>
      <c r="P32" s="38">
        <f>(O32/O50)*100</f>
        <v>1.0089072093626588E-2</v>
      </c>
    </row>
    <row r="33" spans="1:17" x14ac:dyDescent="0.25">
      <c r="A33" s="6" t="s">
        <v>55</v>
      </c>
      <c r="B33" s="4" t="s">
        <v>57</v>
      </c>
      <c r="C33" s="4" t="s">
        <v>74</v>
      </c>
      <c r="D33" s="4" t="s">
        <v>93</v>
      </c>
      <c r="E33" s="4" t="s">
        <v>119</v>
      </c>
      <c r="F33" s="9" t="s">
        <v>175</v>
      </c>
      <c r="G33" s="15" t="s">
        <v>176</v>
      </c>
      <c r="H33" s="23" t="s">
        <v>133</v>
      </c>
      <c r="I33" s="27">
        <v>0</v>
      </c>
      <c r="J33" s="27">
        <v>1</v>
      </c>
      <c r="K33" s="27">
        <v>0</v>
      </c>
      <c r="L33" s="27">
        <v>0</v>
      </c>
      <c r="M33" s="27">
        <v>0</v>
      </c>
      <c r="N33" s="27">
        <v>0</v>
      </c>
      <c r="O33" s="41">
        <f t="shared" si="0"/>
        <v>1</v>
      </c>
      <c r="P33" s="38">
        <f>(O33/O50)*100</f>
        <v>1.441296013375227E-3</v>
      </c>
      <c r="Q33" s="2"/>
    </row>
    <row r="34" spans="1:17" x14ac:dyDescent="0.25">
      <c r="A34" s="32" t="s">
        <v>126</v>
      </c>
      <c r="B34" s="4" t="s">
        <v>57</v>
      </c>
      <c r="C34" s="4" t="s">
        <v>74</v>
      </c>
      <c r="D34" s="11" t="s">
        <v>131</v>
      </c>
      <c r="E34" s="4" t="s">
        <v>131</v>
      </c>
      <c r="F34" s="16" t="s">
        <v>131</v>
      </c>
      <c r="G34" s="25" t="s">
        <v>177</v>
      </c>
      <c r="H34" t="s">
        <v>178</v>
      </c>
      <c r="I34" s="27">
        <v>145</v>
      </c>
      <c r="J34" s="27">
        <v>0</v>
      </c>
      <c r="K34" s="27">
        <v>0</v>
      </c>
      <c r="L34" s="27">
        <v>0</v>
      </c>
      <c r="M34" s="27">
        <v>0</v>
      </c>
      <c r="N34" s="27">
        <v>379</v>
      </c>
      <c r="O34" s="41">
        <f t="shared" si="0"/>
        <v>524</v>
      </c>
      <c r="P34" s="38">
        <f>(O34/O50)*100</f>
        <v>0.75523911100861896</v>
      </c>
      <c r="Q34" s="2"/>
    </row>
    <row r="35" spans="1:17" x14ac:dyDescent="0.25">
      <c r="A35" s="6" t="s">
        <v>20</v>
      </c>
      <c r="B35" s="4" t="s">
        <v>57</v>
      </c>
      <c r="C35" s="4" t="s">
        <v>63</v>
      </c>
      <c r="D35" s="4" t="s">
        <v>70</v>
      </c>
      <c r="E35" s="4" t="s">
        <v>77</v>
      </c>
      <c r="F35" s="35" t="s">
        <v>78</v>
      </c>
      <c r="G35" s="15" t="s">
        <v>179</v>
      </c>
      <c r="H35" s="23" t="s">
        <v>133</v>
      </c>
      <c r="I35" s="27">
        <v>129</v>
      </c>
      <c r="J35" s="27">
        <v>0</v>
      </c>
      <c r="K35" s="27">
        <v>0</v>
      </c>
      <c r="L35" s="27">
        <v>0</v>
      </c>
      <c r="M35" s="27">
        <v>0</v>
      </c>
      <c r="N35" s="27">
        <v>0</v>
      </c>
      <c r="O35" s="41">
        <f t="shared" si="0"/>
        <v>129</v>
      </c>
      <c r="P35" s="38">
        <f>(O35/O50)*100</f>
        <v>0.18592718572540429</v>
      </c>
      <c r="Q35" s="2"/>
    </row>
    <row r="36" spans="1:17" x14ac:dyDescent="0.25">
      <c r="A36" s="6" t="s">
        <v>32</v>
      </c>
      <c r="B36" s="4" t="s">
        <v>103</v>
      </c>
      <c r="C36" s="4" t="s">
        <v>104</v>
      </c>
      <c r="D36" s="4" t="s">
        <v>105</v>
      </c>
      <c r="E36" s="4" t="s">
        <v>106</v>
      </c>
      <c r="F36" s="35" t="s">
        <v>107</v>
      </c>
      <c r="G36" s="15" t="s">
        <v>180</v>
      </c>
      <c r="H36" s="23" t="s">
        <v>133</v>
      </c>
      <c r="I36" s="27">
        <v>1</v>
      </c>
      <c r="J36" s="27">
        <v>0</v>
      </c>
      <c r="K36" s="27">
        <v>3</v>
      </c>
      <c r="L36" s="27">
        <v>1</v>
      </c>
      <c r="M36" s="27">
        <v>0</v>
      </c>
      <c r="N36" s="27">
        <v>1</v>
      </c>
      <c r="O36" s="41">
        <f t="shared" si="0"/>
        <v>6</v>
      </c>
      <c r="P36" s="38">
        <f>(O36/O50)*100</f>
        <v>8.6477760802513622E-3</v>
      </c>
      <c r="Q36" s="2"/>
    </row>
    <row r="37" spans="1:17" x14ac:dyDescent="0.25">
      <c r="A37" s="6" t="s">
        <v>29</v>
      </c>
      <c r="B37" s="4" t="s">
        <v>79</v>
      </c>
      <c r="C37" s="4" t="s">
        <v>79</v>
      </c>
      <c r="D37" s="4" t="s">
        <v>80</v>
      </c>
      <c r="E37" s="4" t="s">
        <v>131</v>
      </c>
      <c r="F37" s="15" t="s">
        <v>131</v>
      </c>
      <c r="G37" s="15" t="s">
        <v>181</v>
      </c>
      <c r="H37" s="15" t="s">
        <v>182</v>
      </c>
      <c r="I37" s="27">
        <v>0</v>
      </c>
      <c r="J37" s="27">
        <v>0</v>
      </c>
      <c r="K37" s="27">
        <v>0</v>
      </c>
      <c r="L37" s="27">
        <v>0</v>
      </c>
      <c r="M37" s="27">
        <v>15</v>
      </c>
      <c r="N37" s="27">
        <v>0</v>
      </c>
      <c r="O37" s="41">
        <f t="shared" si="0"/>
        <v>15</v>
      </c>
      <c r="P37" s="38">
        <f>(O37/O50)*100</f>
        <v>2.1619440200628403E-2</v>
      </c>
      <c r="Q37" s="2"/>
    </row>
    <row r="38" spans="1:17" x14ac:dyDescent="0.25">
      <c r="A38" s="6" t="s">
        <v>43</v>
      </c>
      <c r="B38" s="4" t="s">
        <v>103</v>
      </c>
      <c r="C38" s="4" t="s">
        <v>104</v>
      </c>
      <c r="D38" s="4" t="s">
        <v>105</v>
      </c>
      <c r="E38" s="4" t="s">
        <v>120</v>
      </c>
      <c r="F38" s="36" t="s">
        <v>121</v>
      </c>
      <c r="G38" s="27" t="s">
        <v>183</v>
      </c>
      <c r="H38" s="23" t="s">
        <v>133</v>
      </c>
      <c r="I38" s="27">
        <v>0</v>
      </c>
      <c r="J38" s="27">
        <v>0</v>
      </c>
      <c r="K38" s="27">
        <v>0</v>
      </c>
      <c r="L38" s="27">
        <v>2</v>
      </c>
      <c r="M38" s="27">
        <v>0</v>
      </c>
      <c r="N38" s="27">
        <v>0</v>
      </c>
      <c r="O38" s="41">
        <f t="shared" si="0"/>
        <v>2</v>
      </c>
      <c r="P38" s="38">
        <f>(O38/O50)*100</f>
        <v>2.8825920267504541E-3</v>
      </c>
      <c r="Q38" s="2"/>
    </row>
    <row r="39" spans="1:17" ht="14.25" customHeight="1" x14ac:dyDescent="0.25">
      <c r="A39" s="6" t="s">
        <v>24</v>
      </c>
      <c r="B39" s="4" t="s">
        <v>57</v>
      </c>
      <c r="C39" s="4" t="s">
        <v>63</v>
      </c>
      <c r="D39" s="4" t="s">
        <v>72</v>
      </c>
      <c r="E39" s="4" t="s">
        <v>65</v>
      </c>
      <c r="F39" s="35" t="s">
        <v>90</v>
      </c>
      <c r="G39" s="15" t="s">
        <v>184</v>
      </c>
      <c r="H39" s="15" t="s">
        <v>185</v>
      </c>
      <c r="I39" s="27">
        <v>0</v>
      </c>
      <c r="J39" s="27">
        <v>0</v>
      </c>
      <c r="K39" s="27">
        <v>0</v>
      </c>
      <c r="L39" s="27">
        <v>0</v>
      </c>
      <c r="M39" s="27">
        <v>23</v>
      </c>
      <c r="N39" s="27">
        <v>7</v>
      </c>
      <c r="O39" s="41">
        <f t="shared" si="0"/>
        <v>30</v>
      </c>
      <c r="P39" s="38">
        <f>(O39/O50)*100</f>
        <v>4.3238880401256806E-2</v>
      </c>
      <c r="Q39" s="2"/>
    </row>
    <row r="40" spans="1:17" ht="15" customHeight="1" x14ac:dyDescent="0.25">
      <c r="A40" s="6" t="s">
        <v>27</v>
      </c>
      <c r="B40" s="4" t="s">
        <v>57</v>
      </c>
      <c r="C40" s="4" t="s">
        <v>58</v>
      </c>
      <c r="D40" s="4" t="s">
        <v>96</v>
      </c>
      <c r="E40" s="4" t="s">
        <v>97</v>
      </c>
      <c r="F40" s="36" t="s">
        <v>98</v>
      </c>
      <c r="G40" s="27" t="s">
        <v>186</v>
      </c>
      <c r="H40" s="28" t="s">
        <v>133</v>
      </c>
      <c r="I40" s="27">
        <v>0</v>
      </c>
      <c r="J40" s="27">
        <v>0</v>
      </c>
      <c r="K40" s="27">
        <v>0</v>
      </c>
      <c r="L40" s="27">
        <v>0</v>
      </c>
      <c r="M40" s="27">
        <v>20</v>
      </c>
      <c r="N40" s="27">
        <v>0</v>
      </c>
      <c r="O40" s="41">
        <f t="shared" si="0"/>
        <v>20</v>
      </c>
      <c r="P40" s="38">
        <f>(O40/O50)*100</f>
        <v>2.8825920267504537E-2</v>
      </c>
      <c r="Q40" s="2"/>
    </row>
    <row r="41" spans="1:17" x14ac:dyDescent="0.25">
      <c r="A41" s="6" t="s">
        <v>44</v>
      </c>
      <c r="B41" s="4" t="s">
        <v>57</v>
      </c>
      <c r="C41" s="4" t="s">
        <v>58</v>
      </c>
      <c r="D41" s="4" t="s">
        <v>110</v>
      </c>
      <c r="E41" s="4" t="s">
        <v>111</v>
      </c>
      <c r="F41" s="36" t="s">
        <v>112</v>
      </c>
      <c r="G41" s="27" t="s">
        <v>187</v>
      </c>
      <c r="H41" s="28" t="s">
        <v>133</v>
      </c>
      <c r="I41" s="27">
        <v>0</v>
      </c>
      <c r="J41" s="27">
        <v>0</v>
      </c>
      <c r="K41" s="27">
        <v>0</v>
      </c>
      <c r="L41" s="27">
        <v>0</v>
      </c>
      <c r="M41" s="27">
        <v>0</v>
      </c>
      <c r="N41" s="27">
        <v>2</v>
      </c>
      <c r="O41" s="41">
        <f>SUM(I41:N41)</f>
        <v>2</v>
      </c>
      <c r="P41" s="38">
        <f>(O41/O50)*100</f>
        <v>2.8825920267504541E-3</v>
      </c>
      <c r="Q41" s="2"/>
    </row>
    <row r="42" spans="1:17" s="5" customFormat="1" x14ac:dyDescent="0.25">
      <c r="A42" s="6" t="s">
        <v>45</v>
      </c>
      <c r="B42" s="4" t="s">
        <v>79</v>
      </c>
      <c r="C42" s="4" t="s">
        <v>79</v>
      </c>
      <c r="D42" s="4" t="s">
        <v>80</v>
      </c>
      <c r="E42" s="4" t="s">
        <v>81</v>
      </c>
      <c r="F42" s="36" t="s">
        <v>82</v>
      </c>
      <c r="G42" s="27" t="s">
        <v>188</v>
      </c>
      <c r="H42" s="27" t="s">
        <v>189</v>
      </c>
      <c r="I42" s="27">
        <v>2</v>
      </c>
      <c r="J42" s="27">
        <v>0</v>
      </c>
      <c r="K42" s="27">
        <v>0</v>
      </c>
      <c r="L42" s="27">
        <v>0</v>
      </c>
      <c r="M42" s="27">
        <v>0</v>
      </c>
      <c r="N42" s="27">
        <v>0</v>
      </c>
      <c r="O42" s="41">
        <f t="shared" si="0"/>
        <v>2</v>
      </c>
      <c r="P42" s="38">
        <f>(O42/O50)*100</f>
        <v>2.8825920267504541E-3</v>
      </c>
      <c r="Q42" s="2"/>
    </row>
    <row r="43" spans="1:17" ht="17.25" customHeight="1" x14ac:dyDescent="0.25">
      <c r="A43" s="6" t="s">
        <v>22</v>
      </c>
      <c r="B43" s="4" t="s">
        <v>57</v>
      </c>
      <c r="C43" s="4" t="s">
        <v>63</v>
      </c>
      <c r="D43" s="4" t="s">
        <v>72</v>
      </c>
      <c r="E43" s="4" t="s">
        <v>83</v>
      </c>
      <c r="F43" s="35" t="s">
        <v>84</v>
      </c>
      <c r="G43" s="15" t="s">
        <v>190</v>
      </c>
      <c r="H43" s="15" t="s">
        <v>133</v>
      </c>
      <c r="I43" s="27">
        <v>10</v>
      </c>
      <c r="J43" s="27">
        <v>0</v>
      </c>
      <c r="K43" s="27">
        <v>0</v>
      </c>
      <c r="L43" s="27">
        <v>0</v>
      </c>
      <c r="M43" s="27">
        <v>0</v>
      </c>
      <c r="N43" s="27">
        <v>33</v>
      </c>
      <c r="O43" s="41">
        <f t="shared" si="0"/>
        <v>43</v>
      </c>
      <c r="P43" s="38">
        <f>(O43/O50)*100</f>
        <v>6.197572857513476E-2</v>
      </c>
      <c r="Q43" s="2"/>
    </row>
    <row r="44" spans="1:17" ht="16.5" customHeight="1" x14ac:dyDescent="0.25">
      <c r="A44" s="6" t="s">
        <v>25</v>
      </c>
      <c r="B44" s="4" t="s">
        <v>57</v>
      </c>
      <c r="C44" s="4" t="s">
        <v>63</v>
      </c>
      <c r="D44" s="4" t="s">
        <v>75</v>
      </c>
      <c r="E44" s="4" t="s">
        <v>76</v>
      </c>
      <c r="F44" s="14" t="s">
        <v>131</v>
      </c>
      <c r="G44" s="15" t="s">
        <v>191</v>
      </c>
      <c r="H44" s="15" t="s">
        <v>192</v>
      </c>
      <c r="I44" s="27">
        <v>0</v>
      </c>
      <c r="J44" s="27">
        <v>0</v>
      </c>
      <c r="K44" s="27">
        <v>0</v>
      </c>
      <c r="L44" s="27">
        <v>0</v>
      </c>
      <c r="M44" s="27">
        <v>0</v>
      </c>
      <c r="N44" s="27">
        <v>30</v>
      </c>
      <c r="O44" s="41">
        <f t="shared" si="0"/>
        <v>30</v>
      </c>
      <c r="P44" s="38">
        <f>(O44/O50)*100</f>
        <v>4.3238880401256806E-2</v>
      </c>
      <c r="Q44" s="2"/>
    </row>
    <row r="45" spans="1:17" s="5" customFormat="1" ht="13.5" customHeight="1" x14ac:dyDescent="0.25">
      <c r="A45" s="6" t="s">
        <v>56</v>
      </c>
      <c r="B45" s="4" t="s">
        <v>103</v>
      </c>
      <c r="C45" s="4" t="s">
        <v>104</v>
      </c>
      <c r="D45" s="4" t="s">
        <v>105</v>
      </c>
      <c r="E45" s="4" t="s">
        <v>120</v>
      </c>
      <c r="F45" s="14" t="s">
        <v>131</v>
      </c>
      <c r="G45" s="15" t="s">
        <v>193</v>
      </c>
      <c r="H45" s="15" t="s">
        <v>167</v>
      </c>
      <c r="I45" s="27">
        <v>1</v>
      </c>
      <c r="J45" s="27">
        <v>0</v>
      </c>
      <c r="K45" s="27">
        <v>0</v>
      </c>
      <c r="L45" s="27">
        <v>0</v>
      </c>
      <c r="M45" s="27">
        <v>0</v>
      </c>
      <c r="N45" s="27">
        <v>0</v>
      </c>
      <c r="O45" s="41">
        <f t="shared" si="0"/>
        <v>1</v>
      </c>
      <c r="P45" s="38">
        <f>(O45/O50)*100</f>
        <v>1.441296013375227E-3</v>
      </c>
      <c r="Q45" s="2"/>
    </row>
    <row r="46" spans="1:17" s="5" customFormat="1" ht="15.75" customHeight="1" x14ac:dyDescent="0.25">
      <c r="A46" s="6" t="s">
        <v>26</v>
      </c>
      <c r="B46" s="4" t="s">
        <v>57</v>
      </c>
      <c r="C46" s="4" t="s">
        <v>91</v>
      </c>
      <c r="D46" s="4" t="s">
        <v>92</v>
      </c>
      <c r="E46" s="4" t="s">
        <v>131</v>
      </c>
      <c r="F46" s="14" t="s">
        <v>131</v>
      </c>
      <c r="G46" s="15" t="s">
        <v>194</v>
      </c>
      <c r="H46" s="15" t="s">
        <v>195</v>
      </c>
      <c r="I46" s="27">
        <v>0</v>
      </c>
      <c r="J46" s="27">
        <v>0</v>
      </c>
      <c r="K46" s="27">
        <v>0</v>
      </c>
      <c r="L46" s="27">
        <v>0</v>
      </c>
      <c r="M46" s="27">
        <v>30</v>
      </c>
      <c r="N46" s="27">
        <v>0</v>
      </c>
      <c r="O46" s="41">
        <f t="shared" si="0"/>
        <v>30</v>
      </c>
      <c r="P46" s="38">
        <f>(O46/O50)*100</f>
        <v>4.3238880401256806E-2</v>
      </c>
      <c r="Q46" s="2"/>
    </row>
    <row r="47" spans="1:17" s="5" customFormat="1" ht="16.5" customHeight="1" x14ac:dyDescent="0.25">
      <c r="A47" s="32" t="s">
        <v>19</v>
      </c>
      <c r="B47" s="4" t="s">
        <v>57</v>
      </c>
      <c r="C47" s="4" t="s">
        <v>63</v>
      </c>
      <c r="D47" s="4" t="s">
        <v>75</v>
      </c>
      <c r="E47" s="4" t="s">
        <v>76</v>
      </c>
      <c r="F47" s="15" t="s">
        <v>131</v>
      </c>
      <c r="G47" s="15" t="s">
        <v>196</v>
      </c>
      <c r="H47" s="15" t="s">
        <v>197</v>
      </c>
      <c r="I47" s="27">
        <v>220</v>
      </c>
      <c r="J47" s="27">
        <v>0</v>
      </c>
      <c r="K47" s="27">
        <v>0</v>
      </c>
      <c r="L47" s="27">
        <v>0</v>
      </c>
      <c r="M47" s="27">
        <v>0</v>
      </c>
      <c r="N47" s="27">
        <v>280</v>
      </c>
      <c r="O47" s="41">
        <f t="shared" si="0"/>
        <v>500</v>
      </c>
      <c r="P47" s="38">
        <f>(O47/O50)*100</f>
        <v>0.72064800668761353</v>
      </c>
      <c r="Q47" s="2"/>
    </row>
    <row r="48" spans="1:17" s="5" customFormat="1" x14ac:dyDescent="0.25">
      <c r="A48" s="6" t="s">
        <v>28</v>
      </c>
      <c r="B48" s="4" t="s">
        <v>57</v>
      </c>
      <c r="C48" s="4" t="s">
        <v>74</v>
      </c>
      <c r="D48" s="4" t="s">
        <v>93</v>
      </c>
      <c r="E48" s="4" t="s">
        <v>94</v>
      </c>
      <c r="F48" s="9" t="s">
        <v>95</v>
      </c>
      <c r="G48" s="15" t="s">
        <v>198</v>
      </c>
      <c r="H48" s="23" t="s">
        <v>133</v>
      </c>
      <c r="I48" s="27">
        <v>0</v>
      </c>
      <c r="J48" s="27">
        <v>0</v>
      </c>
      <c r="K48" s="27">
        <v>0</v>
      </c>
      <c r="L48" s="27">
        <v>0</v>
      </c>
      <c r="M48" s="27">
        <v>28</v>
      </c>
      <c r="N48" s="27">
        <v>1</v>
      </c>
      <c r="O48" s="41">
        <f t="shared" si="0"/>
        <v>29</v>
      </c>
      <c r="P48" s="38">
        <f>(O48/O50)*100</f>
        <v>4.1797584387881587E-2</v>
      </c>
      <c r="Q48" s="2"/>
    </row>
    <row r="49" spans="1:17" s="5" customFormat="1" x14ac:dyDescent="0.25">
      <c r="A49" s="33" t="s">
        <v>34</v>
      </c>
      <c r="B49" s="34" t="s">
        <v>79</v>
      </c>
      <c r="C49" s="34" t="s">
        <v>79</v>
      </c>
      <c r="D49" s="34" t="s">
        <v>108</v>
      </c>
      <c r="E49" s="34" t="s">
        <v>109</v>
      </c>
      <c r="F49" s="29" t="s">
        <v>35</v>
      </c>
      <c r="G49" s="30" t="s">
        <v>199</v>
      </c>
      <c r="H49" s="30" t="s">
        <v>195</v>
      </c>
      <c r="I49" s="31">
        <v>0</v>
      </c>
      <c r="J49" s="31">
        <v>0</v>
      </c>
      <c r="K49" s="31">
        <v>0</v>
      </c>
      <c r="L49" s="31">
        <v>0</v>
      </c>
      <c r="M49" s="31">
        <v>4</v>
      </c>
      <c r="N49" s="31">
        <v>0</v>
      </c>
      <c r="O49" s="42">
        <f t="shared" si="0"/>
        <v>4</v>
      </c>
      <c r="P49" s="39">
        <f>(O49/O50)*100</f>
        <v>5.7651840535009082E-3</v>
      </c>
      <c r="Q49" s="2"/>
    </row>
    <row r="50" spans="1:17" x14ac:dyDescent="0.25">
      <c r="H50" s="43" t="s">
        <v>206</v>
      </c>
      <c r="I50" s="44">
        <f t="shared" ref="I50:N50" si="1">SUM(I3:I49)</f>
        <v>16153</v>
      </c>
      <c r="J50" s="44">
        <f t="shared" si="1"/>
        <v>5184</v>
      </c>
      <c r="K50" s="44">
        <f t="shared" si="1"/>
        <v>15488</v>
      </c>
      <c r="L50" s="44">
        <f t="shared" si="1"/>
        <v>13008</v>
      </c>
      <c r="M50" s="44">
        <f t="shared" si="1"/>
        <v>6604</v>
      </c>
      <c r="N50" s="44">
        <f t="shared" si="1"/>
        <v>12945</v>
      </c>
      <c r="O50" s="43">
        <f t="shared" si="0"/>
        <v>69382</v>
      </c>
      <c r="P50" s="40">
        <f>(O50/O50)*100</f>
        <v>100</v>
      </c>
    </row>
    <row r="51" spans="1:17" ht="18.75" x14ac:dyDescent="0.3">
      <c r="C51" s="3"/>
    </row>
  </sheetData>
  <sortState xmlns:xlrd2="http://schemas.microsoft.com/office/spreadsheetml/2017/richdata2" ref="A3:H52">
    <sortCondition ref="A2:A52"/>
  </sortState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saraf</dc:creator>
  <cp:lastModifiedBy>Utente</cp:lastModifiedBy>
  <dcterms:created xsi:type="dcterms:W3CDTF">2020-03-11T23:11:19Z</dcterms:created>
  <dcterms:modified xsi:type="dcterms:W3CDTF">2021-07-12T09:38:16Z</dcterms:modified>
</cp:coreProperties>
</file>