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SUN-BMI-NutritionalImmunology/Projects/McB/McB-GLP1+2R Manus/1. Submission/Nature Microbiology/Raw Data/"/>
    </mc:Choice>
  </mc:AlternateContent>
  <xr:revisionPtr revIDLastSave="0" documentId="13_ncr:1_{00DA6FBA-D00F-0947-A779-877CAF5324E9}" xr6:coauthVersionLast="47" xr6:coauthVersionMax="47" xr10:uidLastSave="{00000000-0000-0000-0000-000000000000}"/>
  <bookViews>
    <workbookView xWindow="4500" yWindow="500" windowWidth="33900" windowHeight="21120" xr2:uid="{AEE83EF3-5861-974C-A3A6-1F247C3E2406}"/>
  </bookViews>
  <sheets>
    <sheet name="Readme" sheetId="1" r:id="rId1"/>
    <sheet name="Body parameters" sheetId="2" r:id="rId2"/>
    <sheet name="Weight gain" sheetId="3" r:id="rId3"/>
    <sheet name="WeightPct" sheetId="4" r:id="rId4"/>
    <sheet name="DAS" sheetId="8" r:id="rId5"/>
    <sheet name="Necropsy" sheetId="6" r:id="rId6"/>
    <sheet name="Histology" sheetId="13" r:id="rId7"/>
    <sheet name="DAS calculation" sheetId="12" r:id="rId8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7" i="6" l="1"/>
  <c r="L47" i="6"/>
  <c r="M47" i="6"/>
  <c r="K48" i="6"/>
  <c r="L48" i="6"/>
  <c r="M48" i="6"/>
  <c r="K49" i="6"/>
  <c r="L49" i="6"/>
  <c r="M49" i="6"/>
  <c r="K50" i="6"/>
  <c r="L50" i="6"/>
  <c r="M50" i="6"/>
  <c r="K51" i="6"/>
  <c r="L51" i="6"/>
  <c r="M51" i="6"/>
  <c r="K52" i="6"/>
  <c r="L52" i="6"/>
  <c r="M52" i="6"/>
  <c r="K53" i="6"/>
  <c r="L53" i="6"/>
  <c r="M53" i="6"/>
  <c r="K54" i="6"/>
  <c r="L54" i="6"/>
  <c r="M54" i="6"/>
  <c r="K55" i="6"/>
  <c r="L55" i="6"/>
  <c r="M55" i="6"/>
  <c r="K56" i="6"/>
  <c r="L56" i="6"/>
  <c r="M56" i="6"/>
  <c r="K57" i="6"/>
  <c r="L57" i="6"/>
  <c r="M57" i="6"/>
  <c r="K58" i="6"/>
  <c r="L58" i="6"/>
  <c r="M58" i="6"/>
  <c r="K59" i="6"/>
  <c r="L59" i="6"/>
  <c r="M59" i="6"/>
  <c r="K60" i="6"/>
  <c r="L60" i="6"/>
  <c r="M60" i="6"/>
  <c r="K61" i="6"/>
  <c r="L61" i="6"/>
  <c r="M61" i="6"/>
  <c r="K62" i="6"/>
  <c r="L62" i="6"/>
  <c r="M62" i="6"/>
  <c r="K63" i="6"/>
  <c r="L63" i="6"/>
  <c r="M63" i="6"/>
  <c r="K64" i="6"/>
  <c r="L64" i="6"/>
  <c r="M64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AN48" i="12"/>
  <c r="AN49" i="12"/>
  <c r="AN50" i="12"/>
  <c r="AN51" i="12"/>
  <c r="AN52" i="12"/>
  <c r="AN53" i="12"/>
  <c r="AN54" i="12"/>
  <c r="AN55" i="12"/>
  <c r="AN56" i="12"/>
  <c r="AN57" i="12"/>
  <c r="AN58" i="12"/>
  <c r="AN59" i="12"/>
  <c r="AN60" i="12"/>
  <c r="AN61" i="12"/>
  <c r="AN62" i="12"/>
  <c r="AN63" i="12"/>
  <c r="AN64" i="12"/>
  <c r="AN65" i="12"/>
  <c r="AH48" i="12"/>
  <c r="AH49" i="12"/>
  <c r="AH50" i="12"/>
  <c r="AH51" i="12"/>
  <c r="AH52" i="12"/>
  <c r="AH53" i="12"/>
  <c r="AH54" i="12"/>
  <c r="AH55" i="12"/>
  <c r="AH56" i="12"/>
  <c r="AH57" i="12"/>
  <c r="AH58" i="12"/>
  <c r="AH59" i="12"/>
  <c r="AH60" i="12"/>
  <c r="AH61" i="12"/>
  <c r="AH62" i="12"/>
  <c r="AH63" i="12"/>
  <c r="AH64" i="12"/>
  <c r="AH65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60" i="12"/>
  <c r="V61" i="12"/>
  <c r="V62" i="12"/>
  <c r="V63" i="12"/>
  <c r="V64" i="12"/>
  <c r="V65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62" i="12"/>
  <c r="J63" i="12"/>
  <c r="J64" i="12"/>
  <c r="J65" i="12"/>
  <c r="F47" i="4"/>
  <c r="G47" i="4"/>
  <c r="H47" i="4"/>
  <c r="I47" i="4"/>
  <c r="J47" i="4"/>
  <c r="K47" i="4"/>
  <c r="F48" i="4"/>
  <c r="G48" i="4"/>
  <c r="H48" i="4"/>
  <c r="I48" i="4"/>
  <c r="J48" i="4"/>
  <c r="K48" i="4"/>
  <c r="F49" i="4"/>
  <c r="G49" i="4"/>
  <c r="H49" i="4"/>
  <c r="I49" i="4"/>
  <c r="J49" i="4"/>
  <c r="K49" i="4"/>
  <c r="F50" i="4"/>
  <c r="G50" i="4"/>
  <c r="H50" i="4"/>
  <c r="I50" i="4"/>
  <c r="J50" i="4"/>
  <c r="K50" i="4"/>
  <c r="F51" i="4"/>
  <c r="G51" i="4"/>
  <c r="H51" i="4"/>
  <c r="I51" i="4"/>
  <c r="J51" i="4"/>
  <c r="K51" i="4"/>
  <c r="F52" i="4"/>
  <c r="G52" i="4"/>
  <c r="H52" i="4"/>
  <c r="I52" i="4"/>
  <c r="J52" i="4"/>
  <c r="K52" i="4"/>
  <c r="F53" i="4"/>
  <c r="G53" i="4"/>
  <c r="H53" i="4"/>
  <c r="I53" i="4"/>
  <c r="J53" i="4"/>
  <c r="K53" i="4"/>
  <c r="F54" i="4"/>
  <c r="G54" i="4"/>
  <c r="H54" i="4"/>
  <c r="I54" i="4"/>
  <c r="J54" i="4"/>
  <c r="K54" i="4"/>
  <c r="F55" i="4"/>
  <c r="G55" i="4"/>
  <c r="H55" i="4"/>
  <c r="I55" i="4"/>
  <c r="J55" i="4"/>
  <c r="K55" i="4"/>
  <c r="F56" i="4"/>
  <c r="G56" i="4"/>
  <c r="H56" i="4"/>
  <c r="I56" i="4"/>
  <c r="J56" i="4"/>
  <c r="K56" i="4"/>
  <c r="F57" i="4"/>
  <c r="G57" i="4"/>
  <c r="H57" i="4"/>
  <c r="I57" i="4"/>
  <c r="J57" i="4"/>
  <c r="K57" i="4"/>
  <c r="F58" i="4"/>
  <c r="G58" i="4"/>
  <c r="H58" i="4"/>
  <c r="I58" i="4"/>
  <c r="J58" i="4"/>
  <c r="K58" i="4"/>
  <c r="F59" i="4"/>
  <c r="G59" i="4"/>
  <c r="H59" i="4"/>
  <c r="I59" i="4"/>
  <c r="J59" i="4"/>
  <c r="K59" i="4"/>
  <c r="F60" i="4"/>
  <c r="G60" i="4"/>
  <c r="H60" i="4"/>
  <c r="I60" i="4"/>
  <c r="J60" i="4"/>
  <c r="K60" i="4"/>
  <c r="F61" i="4"/>
  <c r="G61" i="4"/>
  <c r="H61" i="4"/>
  <c r="I61" i="4"/>
  <c r="J61" i="4"/>
  <c r="K61" i="4"/>
  <c r="F62" i="4"/>
  <c r="G62" i="4"/>
  <c r="H62" i="4"/>
  <c r="I62" i="4"/>
  <c r="J62" i="4"/>
  <c r="K62" i="4"/>
  <c r="F63" i="4"/>
  <c r="G63" i="4"/>
  <c r="H63" i="4"/>
  <c r="I63" i="4"/>
  <c r="J63" i="4"/>
  <c r="K63" i="4"/>
  <c r="F64" i="4"/>
  <c r="G64" i="4"/>
  <c r="H64" i="4"/>
  <c r="I64" i="4"/>
  <c r="J64" i="4"/>
  <c r="K64" i="4"/>
  <c r="F47" i="3"/>
  <c r="G47" i="3"/>
  <c r="H47" i="3"/>
  <c r="I47" i="3"/>
  <c r="J47" i="3"/>
  <c r="K47" i="3"/>
  <c r="F48" i="3"/>
  <c r="G48" i="3"/>
  <c r="H48" i="3"/>
  <c r="I48" i="3"/>
  <c r="J48" i="3"/>
  <c r="K48" i="3"/>
  <c r="F49" i="3"/>
  <c r="G49" i="3"/>
  <c r="H49" i="3"/>
  <c r="I49" i="3"/>
  <c r="J49" i="3"/>
  <c r="K49" i="3"/>
  <c r="F50" i="3"/>
  <c r="G50" i="3"/>
  <c r="H50" i="3"/>
  <c r="I50" i="3"/>
  <c r="J50" i="3"/>
  <c r="K50" i="3"/>
  <c r="F51" i="3"/>
  <c r="G51" i="3"/>
  <c r="H51" i="3"/>
  <c r="I51" i="3"/>
  <c r="J51" i="3"/>
  <c r="K51" i="3"/>
  <c r="F52" i="3"/>
  <c r="G52" i="3"/>
  <c r="H52" i="3"/>
  <c r="I52" i="3"/>
  <c r="J52" i="3"/>
  <c r="K52" i="3"/>
  <c r="F53" i="3"/>
  <c r="G53" i="3"/>
  <c r="H53" i="3"/>
  <c r="I53" i="3"/>
  <c r="J53" i="3"/>
  <c r="K53" i="3"/>
  <c r="F54" i="3"/>
  <c r="G54" i="3"/>
  <c r="H54" i="3"/>
  <c r="I54" i="3"/>
  <c r="J54" i="3"/>
  <c r="K54" i="3"/>
  <c r="F55" i="3"/>
  <c r="G55" i="3"/>
  <c r="H55" i="3"/>
  <c r="I55" i="3"/>
  <c r="J55" i="3"/>
  <c r="K55" i="3"/>
  <c r="F56" i="3"/>
  <c r="G56" i="3"/>
  <c r="H56" i="3"/>
  <c r="I56" i="3"/>
  <c r="J56" i="3"/>
  <c r="K56" i="3"/>
  <c r="F57" i="3"/>
  <c r="G57" i="3"/>
  <c r="H57" i="3"/>
  <c r="I57" i="3"/>
  <c r="J57" i="3"/>
  <c r="K57" i="3"/>
  <c r="F58" i="3"/>
  <c r="G58" i="3"/>
  <c r="H58" i="3"/>
  <c r="I58" i="3"/>
  <c r="J58" i="3"/>
  <c r="K58" i="3"/>
  <c r="F59" i="3"/>
  <c r="G59" i="3"/>
  <c r="H59" i="3"/>
  <c r="I59" i="3"/>
  <c r="J59" i="3"/>
  <c r="K59" i="3"/>
  <c r="F60" i="3"/>
  <c r="G60" i="3"/>
  <c r="H60" i="3"/>
  <c r="I60" i="3"/>
  <c r="J60" i="3"/>
  <c r="K60" i="3"/>
  <c r="F61" i="3"/>
  <c r="G61" i="3"/>
  <c r="H61" i="3"/>
  <c r="I61" i="3"/>
  <c r="J61" i="3"/>
  <c r="K61" i="3"/>
  <c r="F62" i="3"/>
  <c r="G62" i="3"/>
  <c r="H62" i="3"/>
  <c r="I62" i="3"/>
  <c r="J62" i="3"/>
  <c r="K62" i="3"/>
  <c r="F63" i="3"/>
  <c r="G63" i="3"/>
  <c r="H63" i="3"/>
  <c r="I63" i="3"/>
  <c r="J63" i="3"/>
  <c r="K63" i="3"/>
  <c r="F64" i="3"/>
  <c r="G64" i="3"/>
  <c r="H64" i="3"/>
  <c r="I64" i="3"/>
  <c r="J64" i="3"/>
  <c r="K64" i="3"/>
  <c r="F46" i="3"/>
  <c r="J30" i="3"/>
  <c r="K30" i="3"/>
  <c r="J30" i="4"/>
  <c r="K30" i="4"/>
  <c r="K43" i="6"/>
  <c r="L43" i="6"/>
  <c r="M43" i="6"/>
  <c r="K44" i="6"/>
  <c r="L44" i="6"/>
  <c r="M44" i="6"/>
  <c r="K45" i="6"/>
  <c r="L45" i="6"/>
  <c r="M45" i="6"/>
  <c r="K46" i="6"/>
  <c r="L46" i="6"/>
  <c r="M46" i="6"/>
  <c r="N46" i="6"/>
  <c r="N45" i="6"/>
  <c r="N44" i="6"/>
  <c r="N43" i="6"/>
  <c r="AN44" i="12"/>
  <c r="AN45" i="12"/>
  <c r="AN46" i="12"/>
  <c r="AN47" i="12"/>
  <c r="AH44" i="12"/>
  <c r="AH45" i="12"/>
  <c r="AH46" i="12"/>
  <c r="AH47" i="12"/>
  <c r="AB44" i="12"/>
  <c r="AB45" i="12"/>
  <c r="AB46" i="12"/>
  <c r="AB47" i="12"/>
  <c r="V44" i="12"/>
  <c r="V45" i="12"/>
  <c r="V46" i="12"/>
  <c r="V47" i="12"/>
  <c r="P44" i="12"/>
  <c r="P45" i="12"/>
  <c r="P46" i="12"/>
  <c r="P47" i="12"/>
  <c r="J44" i="12"/>
  <c r="J45" i="12"/>
  <c r="J46" i="12"/>
  <c r="J47" i="12"/>
  <c r="F43" i="4"/>
  <c r="G43" i="4"/>
  <c r="H43" i="4"/>
  <c r="I43" i="4"/>
  <c r="J43" i="4"/>
  <c r="K43" i="4"/>
  <c r="F44" i="4"/>
  <c r="G44" i="4"/>
  <c r="H44" i="4"/>
  <c r="I44" i="4"/>
  <c r="J44" i="4"/>
  <c r="K44" i="4"/>
  <c r="F45" i="4"/>
  <c r="G45" i="4"/>
  <c r="H45" i="4"/>
  <c r="I45" i="4"/>
  <c r="J45" i="4"/>
  <c r="K45" i="4"/>
  <c r="F46" i="4"/>
  <c r="G46" i="4"/>
  <c r="H46" i="4"/>
  <c r="I46" i="4"/>
  <c r="J46" i="4"/>
  <c r="K46" i="4"/>
  <c r="F43" i="3"/>
  <c r="G43" i="3"/>
  <c r="H43" i="3"/>
  <c r="I43" i="3"/>
  <c r="J43" i="3"/>
  <c r="K43" i="3"/>
  <c r="F44" i="3"/>
  <c r="G44" i="3"/>
  <c r="H44" i="3"/>
  <c r="I44" i="3"/>
  <c r="J44" i="3"/>
  <c r="K44" i="3"/>
  <c r="F45" i="3"/>
  <c r="G45" i="3"/>
  <c r="H45" i="3"/>
  <c r="I45" i="3"/>
  <c r="J45" i="3"/>
  <c r="K45" i="3"/>
  <c r="G46" i="3"/>
  <c r="H46" i="3"/>
  <c r="I46" i="3"/>
  <c r="J46" i="3"/>
  <c r="K46" i="3"/>
  <c r="J30" i="8"/>
  <c r="K30" i="8"/>
  <c r="AN30" i="12"/>
  <c r="AN31" i="12"/>
  <c r="AN32" i="12"/>
  <c r="AN33" i="12"/>
  <c r="AN34" i="12"/>
  <c r="AN35" i="12"/>
  <c r="AN36" i="12"/>
  <c r="AN37" i="12"/>
  <c r="AN38" i="12"/>
  <c r="AN39" i="12"/>
  <c r="AN40" i="12"/>
  <c r="AN41" i="12"/>
  <c r="AN42" i="12"/>
  <c r="AN43" i="12"/>
  <c r="AH30" i="12"/>
  <c r="AH31" i="12"/>
  <c r="AH32" i="12"/>
  <c r="AH33" i="12"/>
  <c r="AH34" i="12"/>
  <c r="AH35" i="12"/>
  <c r="AH36" i="12"/>
  <c r="AH37" i="12"/>
  <c r="AH38" i="12"/>
  <c r="AH39" i="12"/>
  <c r="AH40" i="12"/>
  <c r="AH41" i="12"/>
  <c r="AH42" i="12"/>
  <c r="AH43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B42" i="12"/>
  <c r="AB43" i="12"/>
  <c r="V30" i="12"/>
  <c r="V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M30" i="6"/>
  <c r="L30" i="6"/>
  <c r="K30" i="6"/>
  <c r="K29" i="6"/>
  <c r="L29" i="6"/>
  <c r="M29" i="6"/>
  <c r="N29" i="6"/>
  <c r="N30" i="6"/>
  <c r="K31" i="6"/>
  <c r="L31" i="6"/>
  <c r="M31" i="6"/>
  <c r="N31" i="6"/>
  <c r="K32" i="6"/>
  <c r="L32" i="6"/>
  <c r="M32" i="6"/>
  <c r="N32" i="6"/>
  <c r="K33" i="6"/>
  <c r="L33" i="6"/>
  <c r="M33" i="6"/>
  <c r="N33" i="6"/>
  <c r="K34" i="6"/>
  <c r="L34" i="6"/>
  <c r="M34" i="6"/>
  <c r="N34" i="6"/>
  <c r="K35" i="6"/>
  <c r="L35" i="6"/>
  <c r="M35" i="6"/>
  <c r="N35" i="6"/>
  <c r="K36" i="6"/>
  <c r="L36" i="6"/>
  <c r="M36" i="6"/>
  <c r="N36" i="6"/>
  <c r="K37" i="6"/>
  <c r="L37" i="6"/>
  <c r="M37" i="6"/>
  <c r="N37" i="6"/>
  <c r="K38" i="6"/>
  <c r="L38" i="6"/>
  <c r="M38" i="6"/>
  <c r="N38" i="6"/>
  <c r="K39" i="6"/>
  <c r="L39" i="6"/>
  <c r="M39" i="6"/>
  <c r="N39" i="6"/>
  <c r="K40" i="6"/>
  <c r="L40" i="6"/>
  <c r="M40" i="6"/>
  <c r="N40" i="6"/>
  <c r="K41" i="6"/>
  <c r="L41" i="6"/>
  <c r="M41" i="6"/>
  <c r="N41" i="6"/>
  <c r="K42" i="6"/>
  <c r="L42" i="6"/>
  <c r="M42" i="6"/>
  <c r="N42" i="6"/>
  <c r="F29" i="4"/>
  <c r="G29" i="4"/>
  <c r="H29" i="4"/>
  <c r="I29" i="4"/>
  <c r="J29" i="4"/>
  <c r="K29" i="4"/>
  <c r="F30" i="4"/>
  <c r="G30" i="4"/>
  <c r="H30" i="4"/>
  <c r="I30" i="4"/>
  <c r="F31" i="4"/>
  <c r="G31" i="4"/>
  <c r="H31" i="4"/>
  <c r="I31" i="4"/>
  <c r="J31" i="4"/>
  <c r="K31" i="4"/>
  <c r="F32" i="4"/>
  <c r="G32" i="4"/>
  <c r="H32" i="4"/>
  <c r="I32" i="4"/>
  <c r="J32" i="4"/>
  <c r="K32" i="4"/>
  <c r="F33" i="4"/>
  <c r="G33" i="4"/>
  <c r="H33" i="4"/>
  <c r="I33" i="4"/>
  <c r="J33" i="4"/>
  <c r="K33" i="4"/>
  <c r="F34" i="4"/>
  <c r="G34" i="4"/>
  <c r="H34" i="4"/>
  <c r="I34" i="4"/>
  <c r="J34" i="4"/>
  <c r="K34" i="4"/>
  <c r="F35" i="4"/>
  <c r="G35" i="4"/>
  <c r="H35" i="4"/>
  <c r="I35" i="4"/>
  <c r="J35" i="4"/>
  <c r="K35" i="4"/>
  <c r="F36" i="4"/>
  <c r="G36" i="4"/>
  <c r="H36" i="4"/>
  <c r="I36" i="4"/>
  <c r="J36" i="4"/>
  <c r="K36" i="4"/>
  <c r="F37" i="4"/>
  <c r="G37" i="4"/>
  <c r="H37" i="4"/>
  <c r="I37" i="4"/>
  <c r="J37" i="4"/>
  <c r="K37" i="4"/>
  <c r="F38" i="4"/>
  <c r="G38" i="4"/>
  <c r="H38" i="4"/>
  <c r="I38" i="4"/>
  <c r="J38" i="4"/>
  <c r="K38" i="4"/>
  <c r="F39" i="4"/>
  <c r="G39" i="4"/>
  <c r="H39" i="4"/>
  <c r="I39" i="4"/>
  <c r="J39" i="4"/>
  <c r="K39" i="4"/>
  <c r="F40" i="4"/>
  <c r="G40" i="4"/>
  <c r="H40" i="4"/>
  <c r="I40" i="4"/>
  <c r="J40" i="4"/>
  <c r="K40" i="4"/>
  <c r="F41" i="4"/>
  <c r="G41" i="4"/>
  <c r="H41" i="4"/>
  <c r="I41" i="4"/>
  <c r="J41" i="4"/>
  <c r="K41" i="4"/>
  <c r="F42" i="4"/>
  <c r="G42" i="4"/>
  <c r="H42" i="4"/>
  <c r="I42" i="4"/>
  <c r="J42" i="4"/>
  <c r="K42" i="4"/>
  <c r="F29" i="3"/>
  <c r="G29" i="3"/>
  <c r="H29" i="3"/>
  <c r="I29" i="3"/>
  <c r="J29" i="3"/>
  <c r="K29" i="3"/>
  <c r="F30" i="3"/>
  <c r="G30" i="3"/>
  <c r="H30" i="3"/>
  <c r="I30" i="3"/>
  <c r="F31" i="3"/>
  <c r="G31" i="3"/>
  <c r="H31" i="3"/>
  <c r="I31" i="3"/>
  <c r="J31" i="3"/>
  <c r="K31" i="3"/>
  <c r="F32" i="3"/>
  <c r="G32" i="3"/>
  <c r="H32" i="3"/>
  <c r="I32" i="3"/>
  <c r="J32" i="3"/>
  <c r="K32" i="3"/>
  <c r="F33" i="3"/>
  <c r="G33" i="3"/>
  <c r="H33" i="3"/>
  <c r="I33" i="3"/>
  <c r="J33" i="3"/>
  <c r="K33" i="3"/>
  <c r="F34" i="3"/>
  <c r="G34" i="3"/>
  <c r="H34" i="3"/>
  <c r="I34" i="3"/>
  <c r="J34" i="3"/>
  <c r="K34" i="3"/>
  <c r="F35" i="3"/>
  <c r="G35" i="3"/>
  <c r="H35" i="3"/>
  <c r="I35" i="3"/>
  <c r="J35" i="3"/>
  <c r="K35" i="3"/>
  <c r="F36" i="3"/>
  <c r="G36" i="3"/>
  <c r="H36" i="3"/>
  <c r="I36" i="3"/>
  <c r="J36" i="3"/>
  <c r="K36" i="3"/>
  <c r="F37" i="3"/>
  <c r="G37" i="3"/>
  <c r="H37" i="3"/>
  <c r="I37" i="3"/>
  <c r="J37" i="3"/>
  <c r="K37" i="3"/>
  <c r="F38" i="3"/>
  <c r="G38" i="3"/>
  <c r="H38" i="3"/>
  <c r="I38" i="3"/>
  <c r="J38" i="3"/>
  <c r="K38" i="3"/>
  <c r="F39" i="3"/>
  <c r="G39" i="3"/>
  <c r="H39" i="3"/>
  <c r="I39" i="3"/>
  <c r="J39" i="3"/>
  <c r="K39" i="3"/>
  <c r="F40" i="3"/>
  <c r="G40" i="3"/>
  <c r="H40" i="3"/>
  <c r="I40" i="3"/>
  <c r="J40" i="3"/>
  <c r="K40" i="3"/>
  <c r="F41" i="3"/>
  <c r="G41" i="3"/>
  <c r="H41" i="3"/>
  <c r="I41" i="3"/>
  <c r="J41" i="3"/>
  <c r="K41" i="3"/>
  <c r="F42" i="3"/>
  <c r="G42" i="3"/>
  <c r="H42" i="3"/>
  <c r="I42" i="3"/>
  <c r="J42" i="3"/>
  <c r="K42" i="3"/>
  <c r="L5" i="6"/>
  <c r="M5" i="6"/>
  <c r="K5" i="6"/>
  <c r="AN16" i="12"/>
  <c r="AN17" i="12"/>
  <c r="AN18" i="12"/>
  <c r="AN19" i="12"/>
  <c r="AN20" i="12"/>
  <c r="AN21" i="12"/>
  <c r="AN22" i="12"/>
  <c r="AN23" i="12"/>
  <c r="AN24" i="12"/>
  <c r="AN25" i="12"/>
  <c r="AN26" i="12"/>
  <c r="AN27" i="12"/>
  <c r="AN28" i="12"/>
  <c r="AN29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29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K15" i="6"/>
  <c r="L15" i="6"/>
  <c r="M15" i="6"/>
  <c r="K16" i="6"/>
  <c r="L16" i="6"/>
  <c r="M16" i="6"/>
  <c r="K17" i="6"/>
  <c r="L17" i="6"/>
  <c r="M17" i="6"/>
  <c r="K18" i="6"/>
  <c r="L18" i="6"/>
  <c r="M18" i="6"/>
  <c r="K19" i="6"/>
  <c r="L19" i="6"/>
  <c r="M19" i="6"/>
  <c r="K20" i="6"/>
  <c r="L20" i="6"/>
  <c r="M20" i="6"/>
  <c r="K21" i="6"/>
  <c r="L21" i="6"/>
  <c r="M21" i="6"/>
  <c r="K22" i="6"/>
  <c r="L22" i="6"/>
  <c r="M22" i="6"/>
  <c r="K23" i="6"/>
  <c r="L23" i="6"/>
  <c r="M23" i="6"/>
  <c r="K24" i="6"/>
  <c r="L24" i="6"/>
  <c r="M24" i="6"/>
  <c r="K25" i="6"/>
  <c r="L25" i="6"/>
  <c r="M25" i="6"/>
  <c r="K26" i="6"/>
  <c r="L26" i="6"/>
  <c r="M26" i="6"/>
  <c r="K27" i="6"/>
  <c r="L27" i="6"/>
  <c r="M27" i="6"/>
  <c r="K28" i="6"/>
  <c r="L28" i="6"/>
  <c r="M28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F15" i="4"/>
  <c r="G15" i="4"/>
  <c r="H15" i="4"/>
  <c r="I15" i="4"/>
  <c r="J15" i="4"/>
  <c r="K15" i="4"/>
  <c r="F16" i="4"/>
  <c r="G16" i="4"/>
  <c r="H16" i="4"/>
  <c r="I16" i="4"/>
  <c r="J16" i="4"/>
  <c r="K16" i="4"/>
  <c r="F17" i="4"/>
  <c r="G17" i="4"/>
  <c r="H17" i="4"/>
  <c r="I17" i="4"/>
  <c r="J17" i="4"/>
  <c r="K17" i="4"/>
  <c r="F18" i="4"/>
  <c r="G18" i="4"/>
  <c r="H18" i="4"/>
  <c r="I18" i="4"/>
  <c r="J18" i="4"/>
  <c r="K18" i="4"/>
  <c r="F19" i="4"/>
  <c r="G19" i="4"/>
  <c r="H19" i="4"/>
  <c r="I19" i="4"/>
  <c r="J19" i="4"/>
  <c r="K19" i="4"/>
  <c r="F20" i="4"/>
  <c r="G20" i="4"/>
  <c r="H20" i="4"/>
  <c r="I20" i="4"/>
  <c r="J20" i="4"/>
  <c r="K20" i="4"/>
  <c r="F21" i="4"/>
  <c r="G21" i="4"/>
  <c r="H21" i="4"/>
  <c r="I21" i="4"/>
  <c r="J21" i="4"/>
  <c r="K21" i="4"/>
  <c r="F22" i="4"/>
  <c r="G22" i="4"/>
  <c r="H22" i="4"/>
  <c r="I22" i="4"/>
  <c r="J22" i="4"/>
  <c r="K22" i="4"/>
  <c r="F23" i="4"/>
  <c r="G23" i="4"/>
  <c r="H23" i="4"/>
  <c r="I23" i="4"/>
  <c r="J23" i="4"/>
  <c r="K23" i="4"/>
  <c r="F24" i="4"/>
  <c r="G24" i="4"/>
  <c r="H24" i="4"/>
  <c r="I24" i="4"/>
  <c r="J24" i="4"/>
  <c r="K24" i="4"/>
  <c r="F25" i="4"/>
  <c r="G25" i="4"/>
  <c r="H25" i="4"/>
  <c r="I25" i="4"/>
  <c r="J25" i="4"/>
  <c r="K25" i="4"/>
  <c r="F26" i="4"/>
  <c r="G26" i="4"/>
  <c r="H26" i="4"/>
  <c r="I26" i="4"/>
  <c r="J26" i="4"/>
  <c r="K26" i="4"/>
  <c r="F27" i="4"/>
  <c r="G27" i="4"/>
  <c r="H27" i="4"/>
  <c r="I27" i="4"/>
  <c r="J27" i="4"/>
  <c r="K27" i="4"/>
  <c r="F28" i="4"/>
  <c r="G28" i="4"/>
  <c r="H28" i="4"/>
  <c r="I28" i="4"/>
  <c r="J28" i="4"/>
  <c r="K28" i="4"/>
  <c r="F15" i="3"/>
  <c r="G15" i="3"/>
  <c r="H15" i="3"/>
  <c r="I15" i="3"/>
  <c r="J15" i="3"/>
  <c r="K15" i="3"/>
  <c r="F16" i="3"/>
  <c r="G16" i="3"/>
  <c r="H16" i="3"/>
  <c r="I16" i="3"/>
  <c r="J16" i="3"/>
  <c r="K16" i="3"/>
  <c r="F17" i="3"/>
  <c r="G17" i="3"/>
  <c r="H17" i="3"/>
  <c r="I17" i="3"/>
  <c r="J17" i="3"/>
  <c r="K17" i="3"/>
  <c r="F18" i="3"/>
  <c r="G18" i="3"/>
  <c r="H18" i="3"/>
  <c r="I18" i="3"/>
  <c r="J18" i="3"/>
  <c r="K18" i="3"/>
  <c r="F19" i="3"/>
  <c r="G19" i="3"/>
  <c r="H19" i="3"/>
  <c r="I19" i="3"/>
  <c r="J19" i="3"/>
  <c r="K19" i="3"/>
  <c r="F20" i="3"/>
  <c r="G20" i="3"/>
  <c r="H20" i="3"/>
  <c r="I20" i="3"/>
  <c r="J20" i="3"/>
  <c r="K20" i="3"/>
  <c r="F21" i="3"/>
  <c r="G21" i="3"/>
  <c r="H21" i="3"/>
  <c r="I21" i="3"/>
  <c r="J21" i="3"/>
  <c r="K21" i="3"/>
  <c r="F22" i="3"/>
  <c r="G22" i="3"/>
  <c r="H22" i="3"/>
  <c r="I22" i="3"/>
  <c r="J22" i="3"/>
  <c r="K22" i="3"/>
  <c r="F23" i="3"/>
  <c r="G23" i="3"/>
  <c r="H23" i="3"/>
  <c r="I23" i="3"/>
  <c r="J23" i="3"/>
  <c r="K23" i="3"/>
  <c r="F24" i="3"/>
  <c r="G24" i="3"/>
  <c r="H24" i="3"/>
  <c r="I24" i="3"/>
  <c r="J24" i="3"/>
  <c r="K24" i="3"/>
  <c r="F25" i="3"/>
  <c r="G25" i="3"/>
  <c r="H25" i="3"/>
  <c r="I25" i="3"/>
  <c r="J25" i="3"/>
  <c r="K25" i="3"/>
  <c r="F26" i="3"/>
  <c r="G26" i="3"/>
  <c r="H26" i="3"/>
  <c r="I26" i="3"/>
  <c r="J26" i="3"/>
  <c r="K26" i="3"/>
  <c r="F27" i="3"/>
  <c r="G27" i="3"/>
  <c r="H27" i="3"/>
  <c r="I27" i="3"/>
  <c r="J27" i="3"/>
  <c r="K27" i="3"/>
  <c r="F28" i="3"/>
  <c r="G28" i="3"/>
  <c r="H28" i="3"/>
  <c r="I28" i="3"/>
  <c r="J28" i="3"/>
  <c r="K28" i="3"/>
  <c r="N3" i="6" l="1"/>
  <c r="N4" i="6"/>
  <c r="N5" i="6"/>
  <c r="N6" i="6"/>
  <c r="N7" i="6"/>
  <c r="N8" i="6"/>
  <c r="N9" i="6"/>
  <c r="N10" i="6"/>
  <c r="N11" i="6"/>
  <c r="N12" i="6"/>
  <c r="N13" i="6"/>
  <c r="N14" i="6"/>
  <c r="N2" i="6"/>
  <c r="L2" i="6"/>
  <c r="M2" i="6"/>
  <c r="L3" i="6"/>
  <c r="M3" i="6"/>
  <c r="L4" i="6"/>
  <c r="M4" i="6"/>
  <c r="L6" i="6"/>
  <c r="M6" i="6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K3" i="6"/>
  <c r="K4" i="6"/>
  <c r="K6" i="6"/>
  <c r="K7" i="6"/>
  <c r="K8" i="6"/>
  <c r="K9" i="6"/>
  <c r="K10" i="6"/>
  <c r="K11" i="6"/>
  <c r="K12" i="6"/>
  <c r="K13" i="6"/>
  <c r="K14" i="6"/>
  <c r="K2" i="6"/>
  <c r="AN15" i="12" l="1"/>
  <c r="AN14" i="12"/>
  <c r="AN13" i="12"/>
  <c r="AN12" i="12"/>
  <c r="AN11" i="12"/>
  <c r="AN10" i="12"/>
  <c r="AN9" i="12"/>
  <c r="AN8" i="12"/>
  <c r="AN7" i="12"/>
  <c r="AN6" i="12"/>
  <c r="AN5" i="12"/>
  <c r="AN4" i="12"/>
  <c r="AN3" i="12"/>
  <c r="AH15" i="12"/>
  <c r="AH14" i="12"/>
  <c r="AH13" i="12"/>
  <c r="AH12" i="12"/>
  <c r="AH11" i="12"/>
  <c r="AH10" i="12"/>
  <c r="AH9" i="12"/>
  <c r="AH8" i="12"/>
  <c r="AH7" i="12"/>
  <c r="AH6" i="12"/>
  <c r="AH5" i="12"/>
  <c r="AH4" i="12"/>
  <c r="AH3" i="12"/>
  <c r="AB15" i="12"/>
  <c r="AB14" i="12"/>
  <c r="AB13" i="12"/>
  <c r="AB12" i="12"/>
  <c r="AB11" i="12"/>
  <c r="AB10" i="12"/>
  <c r="AB9" i="12"/>
  <c r="AB8" i="12"/>
  <c r="AB7" i="12"/>
  <c r="AB6" i="12"/>
  <c r="AB5" i="12"/>
  <c r="AB4" i="12"/>
  <c r="AB3" i="12"/>
  <c r="V15" i="12"/>
  <c r="V14" i="12"/>
  <c r="V13" i="12"/>
  <c r="V12" i="12"/>
  <c r="V11" i="12"/>
  <c r="V10" i="12"/>
  <c r="V9" i="12"/>
  <c r="V8" i="12"/>
  <c r="V7" i="12"/>
  <c r="V6" i="12"/>
  <c r="V5" i="12"/>
  <c r="V4" i="12"/>
  <c r="V3" i="12"/>
  <c r="P15" i="12"/>
  <c r="P14" i="12"/>
  <c r="P13" i="12"/>
  <c r="P12" i="12"/>
  <c r="P11" i="12"/>
  <c r="P10" i="12"/>
  <c r="P9" i="12"/>
  <c r="P8" i="12"/>
  <c r="P7" i="12"/>
  <c r="P6" i="12"/>
  <c r="P5" i="12"/>
  <c r="P4" i="12"/>
  <c r="P3" i="12"/>
  <c r="J4" i="12"/>
  <c r="J5" i="12"/>
  <c r="J6" i="12"/>
  <c r="J7" i="12"/>
  <c r="J8" i="12"/>
  <c r="J9" i="12"/>
  <c r="J10" i="12"/>
  <c r="J11" i="12"/>
  <c r="J12" i="12"/>
  <c r="J13" i="12"/>
  <c r="J14" i="12"/>
  <c r="J15" i="12"/>
  <c r="J3" i="12"/>
  <c r="F3" i="4" l="1"/>
  <c r="G3" i="4"/>
  <c r="H3" i="4"/>
  <c r="I3" i="4"/>
  <c r="J3" i="4"/>
  <c r="K3" i="4"/>
  <c r="F4" i="4"/>
  <c r="G4" i="4"/>
  <c r="H4" i="4"/>
  <c r="I4" i="4"/>
  <c r="J4" i="4"/>
  <c r="K4" i="4"/>
  <c r="F5" i="4"/>
  <c r="G5" i="4"/>
  <c r="H5" i="4"/>
  <c r="I5" i="4"/>
  <c r="J5" i="4"/>
  <c r="F6" i="4"/>
  <c r="G6" i="4"/>
  <c r="H6" i="4"/>
  <c r="I6" i="4"/>
  <c r="J6" i="4"/>
  <c r="K6" i="4"/>
  <c r="F7" i="4"/>
  <c r="G7" i="4"/>
  <c r="H7" i="4"/>
  <c r="I7" i="4"/>
  <c r="J7" i="4"/>
  <c r="K7" i="4"/>
  <c r="F8" i="4"/>
  <c r="G8" i="4"/>
  <c r="H8" i="4"/>
  <c r="I8" i="4"/>
  <c r="J8" i="4"/>
  <c r="K8" i="4"/>
  <c r="F9" i="4"/>
  <c r="G9" i="4"/>
  <c r="H9" i="4"/>
  <c r="I9" i="4"/>
  <c r="J9" i="4"/>
  <c r="K9" i="4"/>
  <c r="F10" i="4"/>
  <c r="G10" i="4"/>
  <c r="H10" i="4"/>
  <c r="I10" i="4"/>
  <c r="J10" i="4"/>
  <c r="K10" i="4"/>
  <c r="F11" i="4"/>
  <c r="G11" i="4"/>
  <c r="H11" i="4"/>
  <c r="I11" i="4"/>
  <c r="J11" i="4"/>
  <c r="K11" i="4"/>
  <c r="F12" i="4"/>
  <c r="G12" i="4"/>
  <c r="H12" i="4"/>
  <c r="I12" i="4"/>
  <c r="J12" i="4"/>
  <c r="K12" i="4"/>
  <c r="F13" i="4"/>
  <c r="G13" i="4"/>
  <c r="H13" i="4"/>
  <c r="I13" i="4"/>
  <c r="J13" i="4"/>
  <c r="K13" i="4"/>
  <c r="F14" i="4"/>
  <c r="G14" i="4"/>
  <c r="H14" i="4"/>
  <c r="I14" i="4"/>
  <c r="J14" i="4"/>
  <c r="K14" i="4"/>
  <c r="G2" i="4"/>
  <c r="L3" i="12" s="1" a="1"/>
  <c r="H2" i="4"/>
  <c r="I2" i="4"/>
  <c r="J2" i="4"/>
  <c r="K2" i="4"/>
  <c r="F2" i="4"/>
  <c r="AJ3" i="12" l="1" a="1"/>
  <c r="AD3" i="12" a="1"/>
  <c r="F3" i="12" a="1"/>
  <c r="X3" i="12" a="1"/>
  <c r="L3" i="12"/>
  <c r="O56" i="12"/>
  <c r="Q56" i="12" s="1"/>
  <c r="G55" i="8" s="1"/>
  <c r="O59" i="12"/>
  <c r="Q59" i="12" s="1"/>
  <c r="G58" i="8" s="1"/>
  <c r="O62" i="12"/>
  <c r="Q62" i="12" s="1"/>
  <c r="G61" i="8" s="1"/>
  <c r="O50" i="12"/>
  <c r="Q50" i="12" s="1"/>
  <c r="G49" i="8" s="1"/>
  <c r="O53" i="12"/>
  <c r="Q53" i="12" s="1"/>
  <c r="G52" i="8" s="1"/>
  <c r="O65" i="12"/>
  <c r="Q65" i="12" s="1"/>
  <c r="G64" i="8" s="1"/>
  <c r="O51" i="12"/>
  <c r="Q51" i="12" s="1"/>
  <c r="G50" i="8" s="1"/>
  <c r="O54" i="12"/>
  <c r="Q54" i="12" s="1"/>
  <c r="G53" i="8" s="1"/>
  <c r="O57" i="12"/>
  <c r="Q57" i="12" s="1"/>
  <c r="G56" i="8" s="1"/>
  <c r="O60" i="12"/>
  <c r="Q60" i="12" s="1"/>
  <c r="G59" i="8" s="1"/>
  <c r="O63" i="12"/>
  <c r="Q63" i="12" s="1"/>
  <c r="G62" i="8" s="1"/>
  <c r="O48" i="12"/>
  <c r="Q48" i="12" s="1"/>
  <c r="G47" i="8" s="1"/>
  <c r="O52" i="12"/>
  <c r="Q52" i="12" s="1"/>
  <c r="G51" i="8" s="1"/>
  <c r="O55" i="12"/>
  <c r="Q55" i="12" s="1"/>
  <c r="G54" i="8" s="1"/>
  <c r="O58" i="12"/>
  <c r="Q58" i="12" s="1"/>
  <c r="G57" i="8" s="1"/>
  <c r="O61" i="12"/>
  <c r="Q61" i="12" s="1"/>
  <c r="G60" i="8" s="1"/>
  <c r="O64" i="12"/>
  <c r="Q64" i="12" s="1"/>
  <c r="G63" i="8" s="1"/>
  <c r="O49" i="12"/>
  <c r="Q49" i="12" s="1"/>
  <c r="G48" i="8" s="1"/>
  <c r="R3" i="12" a="1"/>
  <c r="O36" i="12"/>
  <c r="Q36" i="12" s="1"/>
  <c r="G35" i="8" s="1"/>
  <c r="O39" i="12"/>
  <c r="Q39" i="12" s="1"/>
  <c r="G38" i="8" s="1"/>
  <c r="O45" i="12"/>
  <c r="Q45" i="12" s="1"/>
  <c r="G44" i="8" s="1"/>
  <c r="O33" i="12"/>
  <c r="Q33" i="12" s="1"/>
  <c r="G32" i="8" s="1"/>
  <c r="O43" i="12"/>
  <c r="Q43" i="12" s="1"/>
  <c r="G42" i="8" s="1"/>
  <c r="O30" i="12"/>
  <c r="Q30" i="12" s="1"/>
  <c r="G29" i="8" s="1"/>
  <c r="O37" i="12"/>
  <c r="Q37" i="12" s="1"/>
  <c r="G36" i="8" s="1"/>
  <c r="O40" i="12"/>
  <c r="Q40" i="12" s="1"/>
  <c r="G39" i="8" s="1"/>
  <c r="O34" i="12"/>
  <c r="Q34" i="12" s="1"/>
  <c r="G33" i="8" s="1"/>
  <c r="O38" i="12"/>
  <c r="Q38" i="12" s="1"/>
  <c r="G37" i="8" s="1"/>
  <c r="O32" i="12"/>
  <c r="Q32" i="12" s="1"/>
  <c r="G31" i="8" s="1"/>
  <c r="O42" i="12"/>
  <c r="Q42" i="12" s="1"/>
  <c r="G41" i="8" s="1"/>
  <c r="O46" i="12"/>
  <c r="Q46" i="12" s="1"/>
  <c r="G45" i="8" s="1"/>
  <c r="O31" i="12"/>
  <c r="Q31" i="12" s="1"/>
  <c r="G30" i="8" s="1"/>
  <c r="O41" i="12"/>
  <c r="Q41" i="12" s="1"/>
  <c r="G40" i="8" s="1"/>
  <c r="O44" i="12"/>
  <c r="Q44" i="12" s="1"/>
  <c r="G43" i="8" s="1"/>
  <c r="O47" i="12"/>
  <c r="Q47" i="12" s="1"/>
  <c r="G46" i="8" s="1"/>
  <c r="O35" i="12"/>
  <c r="Q35" i="12" s="1"/>
  <c r="G34" i="8" s="1"/>
  <c r="O21" i="12"/>
  <c r="Q21" i="12" s="1"/>
  <c r="G20" i="8" s="1"/>
  <c r="O19" i="12"/>
  <c r="Q19" i="12" s="1"/>
  <c r="G18" i="8" s="1"/>
  <c r="O29" i="12"/>
  <c r="Q29" i="12" s="1"/>
  <c r="G28" i="8" s="1"/>
  <c r="O26" i="12"/>
  <c r="Q26" i="12" s="1"/>
  <c r="G25" i="8" s="1"/>
  <c r="O23" i="12"/>
  <c r="Q23" i="12" s="1"/>
  <c r="G22" i="8" s="1"/>
  <c r="O16" i="12"/>
  <c r="Q16" i="12" s="1"/>
  <c r="G15" i="8" s="1"/>
  <c r="O22" i="12"/>
  <c r="Q22" i="12" s="1"/>
  <c r="G21" i="8" s="1"/>
  <c r="O28" i="12"/>
  <c r="Q28" i="12" s="1"/>
  <c r="G27" i="8" s="1"/>
  <c r="O17" i="12"/>
  <c r="Q17" i="12" s="1"/>
  <c r="G16" i="8" s="1"/>
  <c r="O25" i="12"/>
  <c r="Q25" i="12" s="1"/>
  <c r="G24" i="8" s="1"/>
  <c r="O27" i="12"/>
  <c r="Q27" i="12" s="1"/>
  <c r="G26" i="8" s="1"/>
  <c r="O18" i="12"/>
  <c r="Q18" i="12" s="1"/>
  <c r="G17" i="8" s="1"/>
  <c r="O20" i="12"/>
  <c r="Q20" i="12" s="1"/>
  <c r="G19" i="8" s="1"/>
  <c r="O24" i="12"/>
  <c r="Q24" i="12" s="1"/>
  <c r="G23" i="8" s="1"/>
  <c r="K3" i="3"/>
  <c r="K4" i="3"/>
  <c r="K6" i="3"/>
  <c r="K7" i="3"/>
  <c r="K8" i="3"/>
  <c r="K9" i="3"/>
  <c r="K10" i="3"/>
  <c r="K11" i="3"/>
  <c r="K12" i="3"/>
  <c r="K13" i="3"/>
  <c r="K14" i="3"/>
  <c r="K2" i="3"/>
  <c r="F2" i="3"/>
  <c r="G2" i="3"/>
  <c r="H2" i="3"/>
  <c r="I2" i="3"/>
  <c r="J2" i="3"/>
  <c r="F3" i="3"/>
  <c r="G3" i="3"/>
  <c r="H3" i="3"/>
  <c r="I3" i="3"/>
  <c r="J3" i="3"/>
  <c r="F4" i="3"/>
  <c r="G4" i="3"/>
  <c r="H4" i="3"/>
  <c r="I4" i="3"/>
  <c r="J4" i="3"/>
  <c r="F5" i="3"/>
  <c r="G5" i="3"/>
  <c r="H5" i="3"/>
  <c r="I5" i="3"/>
  <c r="J5" i="3"/>
  <c r="F6" i="3"/>
  <c r="G6" i="3"/>
  <c r="H6" i="3"/>
  <c r="I6" i="3"/>
  <c r="J6" i="3"/>
  <c r="F7" i="3"/>
  <c r="G7" i="3"/>
  <c r="H7" i="3"/>
  <c r="I7" i="3"/>
  <c r="J7" i="3"/>
  <c r="F8" i="3"/>
  <c r="G8" i="3"/>
  <c r="H8" i="3"/>
  <c r="I8" i="3"/>
  <c r="J8" i="3"/>
  <c r="F9" i="3"/>
  <c r="G9" i="3"/>
  <c r="H9" i="3"/>
  <c r="I9" i="3"/>
  <c r="J9" i="3"/>
  <c r="F10" i="3"/>
  <c r="G10" i="3"/>
  <c r="H10" i="3"/>
  <c r="I10" i="3"/>
  <c r="J10" i="3"/>
  <c r="F11" i="3"/>
  <c r="G11" i="3"/>
  <c r="H11" i="3"/>
  <c r="I11" i="3"/>
  <c r="J11" i="3"/>
  <c r="F12" i="3"/>
  <c r="G12" i="3"/>
  <c r="H12" i="3"/>
  <c r="I12" i="3"/>
  <c r="J12" i="3"/>
  <c r="F13" i="3"/>
  <c r="G13" i="3"/>
  <c r="H13" i="3"/>
  <c r="I13" i="3"/>
  <c r="J13" i="3"/>
  <c r="F14" i="3"/>
  <c r="G14" i="3"/>
  <c r="H14" i="3"/>
  <c r="I14" i="3"/>
  <c r="J14" i="3"/>
  <c r="R3" i="12" l="1"/>
  <c r="U56" i="12"/>
  <c r="W56" i="12" s="1"/>
  <c r="H55" i="8" s="1"/>
  <c r="U59" i="12"/>
  <c r="W59" i="12" s="1"/>
  <c r="H58" i="8" s="1"/>
  <c r="U62" i="12"/>
  <c r="W62" i="12" s="1"/>
  <c r="H61" i="8" s="1"/>
  <c r="U50" i="12"/>
  <c r="W50" i="12" s="1"/>
  <c r="H49" i="8" s="1"/>
  <c r="U53" i="12"/>
  <c r="W53" i="12" s="1"/>
  <c r="H52" i="8" s="1"/>
  <c r="U65" i="12"/>
  <c r="W65" i="12" s="1"/>
  <c r="H64" i="8" s="1"/>
  <c r="U48" i="12"/>
  <c r="W48" i="12" s="1"/>
  <c r="H47" i="8" s="1"/>
  <c r="U51" i="12"/>
  <c r="W51" i="12" s="1"/>
  <c r="H50" i="8" s="1"/>
  <c r="U54" i="12"/>
  <c r="W54" i="12" s="1"/>
  <c r="H53" i="8" s="1"/>
  <c r="U57" i="12"/>
  <c r="W57" i="12" s="1"/>
  <c r="H56" i="8" s="1"/>
  <c r="U60" i="12"/>
  <c r="W60" i="12" s="1"/>
  <c r="H59" i="8" s="1"/>
  <c r="U63" i="12"/>
  <c r="W63" i="12" s="1"/>
  <c r="H62" i="8" s="1"/>
  <c r="U49" i="12"/>
  <c r="W49" i="12" s="1"/>
  <c r="H48" i="8" s="1"/>
  <c r="U52" i="12"/>
  <c r="W52" i="12" s="1"/>
  <c r="H51" i="8" s="1"/>
  <c r="U55" i="12"/>
  <c r="W55" i="12" s="1"/>
  <c r="H54" i="8" s="1"/>
  <c r="U58" i="12"/>
  <c r="W58" i="12" s="1"/>
  <c r="H57" i="8" s="1"/>
  <c r="U61" i="12"/>
  <c r="W61" i="12" s="1"/>
  <c r="H60" i="8" s="1"/>
  <c r="U64" i="12"/>
  <c r="W64" i="12" s="1"/>
  <c r="H63" i="8" s="1"/>
  <c r="X3" i="12"/>
  <c r="AA53" i="12"/>
  <c r="AC53" i="12" s="1"/>
  <c r="I52" i="8" s="1"/>
  <c r="AA56" i="12"/>
  <c r="AC56" i="12" s="1"/>
  <c r="I55" i="8" s="1"/>
  <c r="AA59" i="12"/>
  <c r="AC59" i="12" s="1"/>
  <c r="I58" i="8" s="1"/>
  <c r="AA65" i="12"/>
  <c r="AC65" i="12" s="1"/>
  <c r="I64" i="8" s="1"/>
  <c r="AA50" i="12"/>
  <c r="AC50" i="12" s="1"/>
  <c r="I49" i="8" s="1"/>
  <c r="AA54" i="12"/>
  <c r="AC54" i="12" s="1"/>
  <c r="I53" i="8" s="1"/>
  <c r="AA63" i="12"/>
  <c r="AC63" i="12" s="1"/>
  <c r="I62" i="8" s="1"/>
  <c r="AA48" i="12"/>
  <c r="AC48" i="12" s="1"/>
  <c r="I47" i="8" s="1"/>
  <c r="AA51" i="12"/>
  <c r="AC51" i="12" s="1"/>
  <c r="I50" i="8" s="1"/>
  <c r="AA57" i="12"/>
  <c r="AC57" i="12" s="1"/>
  <c r="I56" i="8" s="1"/>
  <c r="AA60" i="12"/>
  <c r="AC60" i="12" s="1"/>
  <c r="I59" i="8" s="1"/>
  <c r="AA52" i="12"/>
  <c r="AC52" i="12" s="1"/>
  <c r="I51" i="8" s="1"/>
  <c r="AA55" i="12"/>
  <c r="AC55" i="12" s="1"/>
  <c r="I54" i="8" s="1"/>
  <c r="AA61" i="12"/>
  <c r="AC61" i="12" s="1"/>
  <c r="I60" i="8" s="1"/>
  <c r="AA64" i="12"/>
  <c r="AC64" i="12" s="1"/>
  <c r="I63" i="8" s="1"/>
  <c r="AA49" i="12"/>
  <c r="AC49" i="12" s="1"/>
  <c r="I48" i="8" s="1"/>
  <c r="AA58" i="12"/>
  <c r="AC58" i="12" s="1"/>
  <c r="I57" i="8" s="1"/>
  <c r="AA62" i="12"/>
  <c r="AC62" i="12" s="1"/>
  <c r="I61" i="8" s="1"/>
  <c r="F3" i="12"/>
  <c r="I56" i="12"/>
  <c r="K56" i="12" s="1"/>
  <c r="F55" i="8" s="1"/>
  <c r="I59" i="12"/>
  <c r="K59" i="12" s="1"/>
  <c r="F58" i="8" s="1"/>
  <c r="I65" i="12"/>
  <c r="K65" i="12" s="1"/>
  <c r="F64" i="8" s="1"/>
  <c r="I53" i="12"/>
  <c r="K53" i="12" s="1"/>
  <c r="F52" i="8" s="1"/>
  <c r="I50" i="12"/>
  <c r="K50" i="12" s="1"/>
  <c r="F49" i="8" s="1"/>
  <c r="I63" i="12"/>
  <c r="K63" i="12" s="1"/>
  <c r="F62" i="8" s="1"/>
  <c r="I54" i="12"/>
  <c r="K54" i="12" s="1"/>
  <c r="F53" i="8" s="1"/>
  <c r="I57" i="12"/>
  <c r="K57" i="12" s="1"/>
  <c r="F56" i="8" s="1"/>
  <c r="I60" i="12"/>
  <c r="K60" i="12" s="1"/>
  <c r="F59" i="8" s="1"/>
  <c r="I48" i="12"/>
  <c r="K48" i="12" s="1"/>
  <c r="F47" i="8" s="1"/>
  <c r="I51" i="12"/>
  <c r="K51" i="12" s="1"/>
  <c r="F50" i="8" s="1"/>
  <c r="I61" i="12"/>
  <c r="K61" i="12" s="1"/>
  <c r="F60" i="8" s="1"/>
  <c r="I64" i="12"/>
  <c r="K64" i="12" s="1"/>
  <c r="F63" i="8" s="1"/>
  <c r="I55" i="12"/>
  <c r="K55" i="12" s="1"/>
  <c r="F54" i="8" s="1"/>
  <c r="I58" i="12"/>
  <c r="K58" i="12" s="1"/>
  <c r="F57" i="8" s="1"/>
  <c r="I49" i="12"/>
  <c r="K49" i="12" s="1"/>
  <c r="F48" i="8" s="1"/>
  <c r="I52" i="12"/>
  <c r="K52" i="12" s="1"/>
  <c r="F51" i="8" s="1"/>
  <c r="I62" i="12"/>
  <c r="K62" i="12" s="1"/>
  <c r="F61" i="8" s="1"/>
  <c r="AD3" i="12"/>
  <c r="AG65" i="12"/>
  <c r="AI65" i="12" s="1"/>
  <c r="J64" i="8" s="1"/>
  <c r="AG48" i="12"/>
  <c r="AI48" i="12" s="1"/>
  <c r="J47" i="8" s="1"/>
  <c r="AG51" i="12"/>
  <c r="AI51" i="12" s="1"/>
  <c r="J50" i="8" s="1"/>
  <c r="AG54" i="12"/>
  <c r="AI54" i="12" s="1"/>
  <c r="J53" i="8" s="1"/>
  <c r="AG49" i="12"/>
  <c r="AI49" i="12" s="1"/>
  <c r="J48" i="8" s="1"/>
  <c r="AG57" i="12"/>
  <c r="AI57" i="12" s="1"/>
  <c r="J56" i="8" s="1"/>
  <c r="AG60" i="12"/>
  <c r="AI60" i="12" s="1"/>
  <c r="J59" i="8" s="1"/>
  <c r="AG63" i="12"/>
  <c r="AI63" i="12" s="1"/>
  <c r="J62" i="8" s="1"/>
  <c r="AG52" i="12"/>
  <c r="AI52" i="12" s="1"/>
  <c r="J51" i="8" s="1"/>
  <c r="AG55" i="12"/>
  <c r="AI55" i="12" s="1"/>
  <c r="J54" i="8" s="1"/>
  <c r="AG58" i="12"/>
  <c r="AI58" i="12" s="1"/>
  <c r="J57" i="8" s="1"/>
  <c r="AG61" i="12"/>
  <c r="AI61" i="12" s="1"/>
  <c r="J60" i="8" s="1"/>
  <c r="AG64" i="12"/>
  <c r="AI64" i="12" s="1"/>
  <c r="J63" i="8" s="1"/>
  <c r="AG50" i="12"/>
  <c r="AI50" i="12" s="1"/>
  <c r="J49" i="8" s="1"/>
  <c r="AG53" i="12"/>
  <c r="AI53" i="12" s="1"/>
  <c r="J52" i="8" s="1"/>
  <c r="AG56" i="12"/>
  <c r="AI56" i="12" s="1"/>
  <c r="J55" i="8" s="1"/>
  <c r="AG59" i="12"/>
  <c r="AI59" i="12" s="1"/>
  <c r="J58" i="8" s="1"/>
  <c r="AG62" i="12"/>
  <c r="AI62" i="12" s="1"/>
  <c r="J61" i="8" s="1"/>
  <c r="AJ3" i="12"/>
  <c r="AM48" i="12"/>
  <c r="AO48" i="12" s="1"/>
  <c r="K47" i="8" s="1"/>
  <c r="AM51" i="12"/>
  <c r="AO51" i="12" s="1"/>
  <c r="K50" i="8" s="1"/>
  <c r="AM54" i="12"/>
  <c r="AO54" i="12" s="1"/>
  <c r="K53" i="8" s="1"/>
  <c r="AM57" i="12"/>
  <c r="AO57" i="12" s="1"/>
  <c r="K56" i="8" s="1"/>
  <c r="AM60" i="12"/>
  <c r="AO60" i="12" s="1"/>
  <c r="K59" i="8" s="1"/>
  <c r="AM63" i="12"/>
  <c r="AO63" i="12" s="1"/>
  <c r="K62" i="8" s="1"/>
  <c r="AM61" i="12"/>
  <c r="AO61" i="12" s="1"/>
  <c r="K60" i="8" s="1"/>
  <c r="AM49" i="12"/>
  <c r="AO49" i="12" s="1"/>
  <c r="K48" i="8" s="1"/>
  <c r="AM52" i="12"/>
  <c r="AO52" i="12" s="1"/>
  <c r="K51" i="8" s="1"/>
  <c r="AM55" i="12"/>
  <c r="AO55" i="12" s="1"/>
  <c r="K54" i="8" s="1"/>
  <c r="AM64" i="12"/>
  <c r="AO64" i="12" s="1"/>
  <c r="K63" i="8" s="1"/>
  <c r="AM58" i="12"/>
  <c r="AO58" i="12" s="1"/>
  <c r="K57" i="8" s="1"/>
  <c r="AM50" i="12"/>
  <c r="AO50" i="12" s="1"/>
  <c r="K49" i="8" s="1"/>
  <c r="AM53" i="12"/>
  <c r="AO53" i="12" s="1"/>
  <c r="K52" i="8" s="1"/>
  <c r="AM56" i="12"/>
  <c r="AO56" i="12" s="1"/>
  <c r="K55" i="8" s="1"/>
  <c r="AM59" i="12"/>
  <c r="AO59" i="12" s="1"/>
  <c r="K58" i="8" s="1"/>
  <c r="AM62" i="12"/>
  <c r="AO62" i="12" s="1"/>
  <c r="K61" i="8" s="1"/>
  <c r="AM65" i="12"/>
  <c r="AO65" i="12" s="1"/>
  <c r="K64" i="8" s="1"/>
  <c r="U46" i="12"/>
  <c r="W46" i="12" s="1"/>
  <c r="H45" i="8" s="1"/>
  <c r="U34" i="12"/>
  <c r="W34" i="12" s="1"/>
  <c r="H33" i="8" s="1"/>
  <c r="U40" i="12"/>
  <c r="W40" i="12" s="1"/>
  <c r="H39" i="8" s="1"/>
  <c r="U43" i="12"/>
  <c r="W43" i="12" s="1"/>
  <c r="H42" i="8" s="1"/>
  <c r="U24" i="12"/>
  <c r="W24" i="12" s="1"/>
  <c r="H23" i="8" s="1"/>
  <c r="U21" i="12"/>
  <c r="W21" i="12" s="1"/>
  <c r="H20" i="8" s="1"/>
  <c r="U28" i="12"/>
  <c r="W28" i="12" s="1"/>
  <c r="H27" i="8" s="1"/>
  <c r="U27" i="12"/>
  <c r="W27" i="12" s="1"/>
  <c r="H26" i="8" s="1"/>
  <c r="U31" i="12"/>
  <c r="W31" i="12" s="1"/>
  <c r="H30" i="8" s="1"/>
  <c r="U17" i="12"/>
  <c r="W17" i="12" s="1"/>
  <c r="H16" i="8" s="1"/>
  <c r="U22" i="12"/>
  <c r="W22" i="12" s="1"/>
  <c r="H21" i="8" s="1"/>
  <c r="U19" i="12"/>
  <c r="W19" i="12" s="1"/>
  <c r="H18" i="8" s="1"/>
  <c r="U44" i="12"/>
  <c r="W44" i="12" s="1"/>
  <c r="H43" i="8" s="1"/>
  <c r="U47" i="12"/>
  <c r="W47" i="12" s="1"/>
  <c r="H46" i="8" s="1"/>
  <c r="U38" i="12"/>
  <c r="W38" i="12" s="1"/>
  <c r="H37" i="8" s="1"/>
  <c r="U41" i="12"/>
  <c r="W41" i="12" s="1"/>
  <c r="H40" i="8" s="1"/>
  <c r="U35" i="12"/>
  <c r="W35" i="12" s="1"/>
  <c r="H34" i="8" s="1"/>
  <c r="U18" i="12"/>
  <c r="W18" i="12" s="1"/>
  <c r="H17" i="8" s="1"/>
  <c r="U25" i="12"/>
  <c r="W25" i="12" s="1"/>
  <c r="H24" i="8" s="1"/>
  <c r="U26" i="12"/>
  <c r="W26" i="12" s="1"/>
  <c r="H25" i="8" s="1"/>
  <c r="U30" i="12"/>
  <c r="W30" i="12" s="1"/>
  <c r="H29" i="8" s="1"/>
  <c r="U37" i="12"/>
  <c r="W37" i="12" s="1"/>
  <c r="H36" i="8" s="1"/>
  <c r="U16" i="12"/>
  <c r="W16" i="12" s="1"/>
  <c r="H15" i="8" s="1"/>
  <c r="U32" i="12"/>
  <c r="W32" i="12" s="1"/>
  <c r="H31" i="8" s="1"/>
  <c r="U29" i="12"/>
  <c r="W29" i="12" s="1"/>
  <c r="H28" i="8" s="1"/>
  <c r="U45" i="12"/>
  <c r="W45" i="12" s="1"/>
  <c r="H44" i="8" s="1"/>
  <c r="U36" i="12"/>
  <c r="W36" i="12" s="1"/>
  <c r="H35" i="8" s="1"/>
  <c r="U39" i="12"/>
  <c r="W39" i="12" s="1"/>
  <c r="H38" i="8" s="1"/>
  <c r="U42" i="12"/>
  <c r="W42" i="12" s="1"/>
  <c r="H41" i="8" s="1"/>
  <c r="U33" i="12"/>
  <c r="W33" i="12" s="1"/>
  <c r="H32" i="8" s="1"/>
  <c r="U23" i="12"/>
  <c r="W23" i="12" s="1"/>
  <c r="H22" i="8" s="1"/>
  <c r="U20" i="12"/>
  <c r="W20" i="12" s="1"/>
  <c r="H19" i="8" s="1"/>
  <c r="AG45" i="12"/>
  <c r="AI45" i="12" s="1"/>
  <c r="J44" i="8" s="1"/>
  <c r="AG39" i="12"/>
  <c r="AI39" i="12" s="1"/>
  <c r="J38" i="8" s="1"/>
  <c r="AG33" i="12"/>
  <c r="AI33" i="12" s="1"/>
  <c r="J32" i="8" s="1"/>
  <c r="AG29" i="12"/>
  <c r="AI29" i="12" s="1"/>
  <c r="J28" i="8" s="1"/>
  <c r="AG43" i="12"/>
  <c r="AI43" i="12" s="1"/>
  <c r="J42" i="8" s="1"/>
  <c r="AG18" i="12"/>
  <c r="AI18" i="12" s="1"/>
  <c r="J17" i="8" s="1"/>
  <c r="AG38" i="12"/>
  <c r="AI38" i="12" s="1"/>
  <c r="J37" i="8" s="1"/>
  <c r="AG41" i="12"/>
  <c r="AI41" i="12" s="1"/>
  <c r="J40" i="8" s="1"/>
  <c r="AG26" i="12"/>
  <c r="AI26" i="12" s="1"/>
  <c r="J25" i="8" s="1"/>
  <c r="AG28" i="12"/>
  <c r="AI28" i="12" s="1"/>
  <c r="J27" i="8" s="1"/>
  <c r="AG44" i="12"/>
  <c r="AI44" i="12" s="1"/>
  <c r="J43" i="8" s="1"/>
  <c r="AG35" i="12"/>
  <c r="AI35" i="12" s="1"/>
  <c r="J34" i="8" s="1"/>
  <c r="AG20" i="12"/>
  <c r="AI20" i="12" s="1"/>
  <c r="J19" i="8" s="1"/>
  <c r="AG23" i="12"/>
  <c r="AI23" i="12" s="1"/>
  <c r="J22" i="8" s="1"/>
  <c r="AG32" i="12"/>
  <c r="AI32" i="12" s="1"/>
  <c r="J31" i="8" s="1"/>
  <c r="AG16" i="12"/>
  <c r="AI16" i="12" s="1"/>
  <c r="J15" i="8" s="1"/>
  <c r="AG24" i="12"/>
  <c r="AI24" i="12" s="1"/>
  <c r="J23" i="8" s="1"/>
  <c r="AG37" i="12"/>
  <c r="AI37" i="12" s="1"/>
  <c r="J36" i="8" s="1"/>
  <c r="AG42" i="12"/>
  <c r="AI42" i="12" s="1"/>
  <c r="J41" i="8" s="1"/>
  <c r="AG36" i="12"/>
  <c r="AI36" i="12" s="1"/>
  <c r="J35" i="8" s="1"/>
  <c r="AG17" i="12"/>
  <c r="AI17" i="12" s="1"/>
  <c r="J16" i="8" s="1"/>
  <c r="AG34" i="12"/>
  <c r="AI34" i="12" s="1"/>
  <c r="J33" i="8" s="1"/>
  <c r="AG47" i="12"/>
  <c r="AI47" i="12" s="1"/>
  <c r="J46" i="8" s="1"/>
  <c r="AG46" i="12"/>
  <c r="AI46" i="12" s="1"/>
  <c r="J45" i="8" s="1"/>
  <c r="AG30" i="12"/>
  <c r="AI30" i="12" s="1"/>
  <c r="J29" i="8" s="1"/>
  <c r="AG22" i="12"/>
  <c r="AI22" i="12" s="1"/>
  <c r="J21" i="8" s="1"/>
  <c r="AG25" i="12"/>
  <c r="AI25" i="12" s="1"/>
  <c r="J24" i="8" s="1"/>
  <c r="AG21" i="12"/>
  <c r="AI21" i="12" s="1"/>
  <c r="J20" i="8" s="1"/>
  <c r="AG27" i="12"/>
  <c r="AI27" i="12" s="1"/>
  <c r="J26" i="8" s="1"/>
  <c r="AG31" i="12"/>
  <c r="AG40" i="12"/>
  <c r="AI40" i="12" s="1"/>
  <c r="J39" i="8" s="1"/>
  <c r="AG19" i="12"/>
  <c r="AI19" i="12" s="1"/>
  <c r="J18" i="8" s="1"/>
  <c r="I46" i="12"/>
  <c r="K46" i="12" s="1"/>
  <c r="F45" i="8" s="1"/>
  <c r="I32" i="12"/>
  <c r="K32" i="12" s="1"/>
  <c r="F31" i="8" s="1"/>
  <c r="I42" i="12"/>
  <c r="K42" i="12" s="1"/>
  <c r="F41" i="8" s="1"/>
  <c r="I18" i="12"/>
  <c r="K18" i="12" s="1"/>
  <c r="F17" i="8" s="1"/>
  <c r="I22" i="12"/>
  <c r="K22" i="12" s="1"/>
  <c r="F21" i="8" s="1"/>
  <c r="I29" i="12"/>
  <c r="K29" i="12" s="1"/>
  <c r="F28" i="8" s="1"/>
  <c r="I36" i="12"/>
  <c r="K36" i="12" s="1"/>
  <c r="F35" i="8" s="1"/>
  <c r="I39" i="12"/>
  <c r="K39" i="12" s="1"/>
  <c r="F38" i="8" s="1"/>
  <c r="I19" i="12"/>
  <c r="K19" i="12" s="1"/>
  <c r="F18" i="8" s="1"/>
  <c r="I26" i="12"/>
  <c r="K26" i="12" s="1"/>
  <c r="F25" i="8" s="1"/>
  <c r="I44" i="12"/>
  <c r="K44" i="12" s="1"/>
  <c r="F43" i="8" s="1"/>
  <c r="I47" i="12"/>
  <c r="K47" i="12" s="1"/>
  <c r="F46" i="8" s="1"/>
  <c r="I33" i="12"/>
  <c r="K33" i="12" s="1"/>
  <c r="F32" i="8" s="1"/>
  <c r="I43" i="12"/>
  <c r="K43" i="12" s="1"/>
  <c r="F42" i="8" s="1"/>
  <c r="I30" i="12"/>
  <c r="K30" i="12" s="1"/>
  <c r="F29" i="8" s="1"/>
  <c r="I40" i="12"/>
  <c r="K40" i="12" s="1"/>
  <c r="F39" i="8" s="1"/>
  <c r="I23" i="12"/>
  <c r="K23" i="12" s="1"/>
  <c r="F22" i="8" s="1"/>
  <c r="I24" i="12"/>
  <c r="K24" i="12" s="1"/>
  <c r="F23" i="8" s="1"/>
  <c r="I35" i="12"/>
  <c r="K35" i="12" s="1"/>
  <c r="F34" i="8" s="1"/>
  <c r="I37" i="12"/>
  <c r="K37" i="12" s="1"/>
  <c r="F36" i="8" s="1"/>
  <c r="I16" i="12"/>
  <c r="K16" i="12" s="1"/>
  <c r="F15" i="8" s="1"/>
  <c r="I20" i="12"/>
  <c r="K20" i="12" s="1"/>
  <c r="F19" i="8" s="1"/>
  <c r="I27" i="12"/>
  <c r="K27" i="12" s="1"/>
  <c r="F26" i="8" s="1"/>
  <c r="I45" i="12"/>
  <c r="K45" i="12" s="1"/>
  <c r="F44" i="8" s="1"/>
  <c r="I34" i="12"/>
  <c r="K34" i="12" s="1"/>
  <c r="F33" i="8" s="1"/>
  <c r="I41" i="12"/>
  <c r="K41" i="12" s="1"/>
  <c r="F40" i="8" s="1"/>
  <c r="I31" i="12"/>
  <c r="K31" i="12" s="1"/>
  <c r="F30" i="8" s="1"/>
  <c r="I38" i="12"/>
  <c r="K38" i="12" s="1"/>
  <c r="F37" i="8" s="1"/>
  <c r="I17" i="12"/>
  <c r="K17" i="12" s="1"/>
  <c r="F16" i="8" s="1"/>
  <c r="I21" i="12"/>
  <c r="K21" i="12" s="1"/>
  <c r="F20" i="8" s="1"/>
  <c r="I28" i="12"/>
  <c r="K28" i="12" s="1"/>
  <c r="F27" i="8" s="1"/>
  <c r="I25" i="12"/>
  <c r="K25" i="12" s="1"/>
  <c r="F24" i="8" s="1"/>
  <c r="AA31" i="12"/>
  <c r="AC31" i="12" s="1"/>
  <c r="I30" i="8" s="1"/>
  <c r="AA41" i="12"/>
  <c r="AC41" i="12" s="1"/>
  <c r="I40" i="8" s="1"/>
  <c r="AA16" i="12"/>
  <c r="AC16" i="12" s="1"/>
  <c r="I15" i="8" s="1"/>
  <c r="AA20" i="12"/>
  <c r="AC20" i="12" s="1"/>
  <c r="I19" i="8" s="1"/>
  <c r="AA24" i="12"/>
  <c r="AC24" i="12" s="1"/>
  <c r="I23" i="8" s="1"/>
  <c r="AA27" i="12"/>
  <c r="AC27" i="12" s="1"/>
  <c r="I26" i="8" s="1"/>
  <c r="AA45" i="12"/>
  <c r="AC45" i="12" s="1"/>
  <c r="I44" i="8" s="1"/>
  <c r="AA38" i="12"/>
  <c r="AC38" i="12" s="1"/>
  <c r="I37" i="8" s="1"/>
  <c r="AA17" i="12"/>
  <c r="AC17" i="12" s="1"/>
  <c r="I16" i="8" s="1"/>
  <c r="AA21" i="12"/>
  <c r="AC21" i="12" s="1"/>
  <c r="I20" i="8" s="1"/>
  <c r="AA25" i="12"/>
  <c r="AC25" i="12" s="1"/>
  <c r="I24" i="8" s="1"/>
  <c r="AA28" i="12"/>
  <c r="AC28" i="12" s="1"/>
  <c r="I27" i="8" s="1"/>
  <c r="AA35" i="12"/>
  <c r="AC35" i="12" s="1"/>
  <c r="I34" i="8" s="1"/>
  <c r="AA32" i="12"/>
  <c r="AC32" i="12" s="1"/>
  <c r="I31" i="8" s="1"/>
  <c r="AA42" i="12"/>
  <c r="AC42" i="12" s="1"/>
  <c r="I41" i="8" s="1"/>
  <c r="AA34" i="12"/>
  <c r="AC34" i="12" s="1"/>
  <c r="I33" i="8" s="1"/>
  <c r="AA46" i="12"/>
  <c r="AC46" i="12" s="1"/>
  <c r="I45" i="8" s="1"/>
  <c r="AA36" i="12"/>
  <c r="AC36" i="12" s="1"/>
  <c r="I35" i="8" s="1"/>
  <c r="AA39" i="12"/>
  <c r="AC39" i="12" s="1"/>
  <c r="I38" i="8" s="1"/>
  <c r="AA18" i="12"/>
  <c r="AC18" i="12" s="1"/>
  <c r="I17" i="8" s="1"/>
  <c r="AA22" i="12"/>
  <c r="AC22" i="12" s="1"/>
  <c r="I21" i="8" s="1"/>
  <c r="AA29" i="12"/>
  <c r="AC29" i="12" s="1"/>
  <c r="I28" i="8" s="1"/>
  <c r="AA33" i="12"/>
  <c r="AC33" i="12" s="1"/>
  <c r="I32" i="8" s="1"/>
  <c r="AA43" i="12"/>
  <c r="AC43" i="12" s="1"/>
  <c r="I42" i="8" s="1"/>
  <c r="AA26" i="12"/>
  <c r="AC26" i="12" s="1"/>
  <c r="I25" i="8" s="1"/>
  <c r="AA44" i="12"/>
  <c r="AC44" i="12" s="1"/>
  <c r="I43" i="8" s="1"/>
  <c r="AA47" i="12"/>
  <c r="AC47" i="12" s="1"/>
  <c r="I46" i="8" s="1"/>
  <c r="AA30" i="12"/>
  <c r="AC30" i="12" s="1"/>
  <c r="I29" i="8" s="1"/>
  <c r="AA37" i="12"/>
  <c r="AC37" i="12" s="1"/>
  <c r="I36" i="8" s="1"/>
  <c r="AA40" i="12"/>
  <c r="AC40" i="12" s="1"/>
  <c r="I39" i="8" s="1"/>
  <c r="AA19" i="12"/>
  <c r="AC19" i="12" s="1"/>
  <c r="I18" i="8" s="1"/>
  <c r="AA23" i="12"/>
  <c r="AC23" i="12" s="1"/>
  <c r="I22" i="8" s="1"/>
  <c r="AM45" i="12"/>
  <c r="AO45" i="12" s="1"/>
  <c r="K44" i="8" s="1"/>
  <c r="AM16" i="12"/>
  <c r="AO16" i="12" s="1"/>
  <c r="K15" i="8" s="1"/>
  <c r="AM27" i="12"/>
  <c r="AO27" i="12" s="1"/>
  <c r="K26" i="8" s="1"/>
  <c r="AM41" i="12"/>
  <c r="AO41" i="12" s="1"/>
  <c r="K40" i="8" s="1"/>
  <c r="AM22" i="12"/>
  <c r="AO22" i="12" s="1"/>
  <c r="K21" i="8" s="1"/>
  <c r="AM37" i="12"/>
  <c r="AO37" i="12" s="1"/>
  <c r="K36" i="8" s="1"/>
  <c r="AM43" i="12"/>
  <c r="AO43" i="12" s="1"/>
  <c r="K42" i="8" s="1"/>
  <c r="AM46" i="12"/>
  <c r="AO46" i="12" s="1"/>
  <c r="K45" i="8" s="1"/>
  <c r="AM34" i="12"/>
  <c r="AO34" i="12" s="1"/>
  <c r="K33" i="8" s="1"/>
  <c r="AM39" i="12"/>
  <c r="AO39" i="12" s="1"/>
  <c r="K38" i="8" s="1"/>
  <c r="AM18" i="12"/>
  <c r="AO18" i="12" s="1"/>
  <c r="K17" i="8" s="1"/>
  <c r="AM33" i="12"/>
  <c r="AO33" i="12" s="1"/>
  <c r="K32" i="8" s="1"/>
  <c r="AM42" i="12"/>
  <c r="AO42" i="12" s="1"/>
  <c r="K41" i="8" s="1"/>
  <c r="AM28" i="12"/>
  <c r="AO28" i="12" s="1"/>
  <c r="K27" i="8" s="1"/>
  <c r="AM23" i="12"/>
  <c r="AO23" i="12" s="1"/>
  <c r="K22" i="8" s="1"/>
  <c r="AM26" i="12"/>
  <c r="AO26" i="12" s="1"/>
  <c r="K25" i="8" s="1"/>
  <c r="AM32" i="12"/>
  <c r="AO32" i="12" s="1"/>
  <c r="K31" i="8" s="1"/>
  <c r="AM47" i="12"/>
  <c r="AO47" i="12" s="1"/>
  <c r="K46" i="8" s="1"/>
  <c r="AM17" i="12"/>
  <c r="AO17" i="12" s="1"/>
  <c r="K16" i="8" s="1"/>
  <c r="AM44" i="12"/>
  <c r="AO44" i="12" s="1"/>
  <c r="K43" i="8" s="1"/>
  <c r="AM29" i="12"/>
  <c r="AO29" i="12" s="1"/>
  <c r="K28" i="8" s="1"/>
  <c r="AM20" i="12"/>
  <c r="AO20" i="12" s="1"/>
  <c r="K19" i="8" s="1"/>
  <c r="AM31" i="12"/>
  <c r="AM40" i="12"/>
  <c r="AO40" i="12" s="1"/>
  <c r="K39" i="8" s="1"/>
  <c r="AM36" i="12"/>
  <c r="AO36" i="12" s="1"/>
  <c r="K35" i="8" s="1"/>
  <c r="AM19" i="12"/>
  <c r="AO19" i="12" s="1"/>
  <c r="K18" i="8" s="1"/>
  <c r="AM35" i="12"/>
  <c r="AO35" i="12" s="1"/>
  <c r="K34" i="8" s="1"/>
  <c r="AM30" i="12"/>
  <c r="AO30" i="12" s="1"/>
  <c r="K29" i="8" s="1"/>
  <c r="AM21" i="12"/>
  <c r="AO21" i="12" s="1"/>
  <c r="K20" i="8" s="1"/>
  <c r="AM25" i="12"/>
  <c r="AO25" i="12" s="1"/>
  <c r="K24" i="8" s="1"/>
  <c r="AM24" i="12"/>
  <c r="AO24" i="12" s="1"/>
  <c r="K23" i="8" s="1"/>
  <c r="AM38" i="12"/>
  <c r="AO38" i="12" s="1"/>
  <c r="K37" i="8" s="1"/>
  <c r="U3" i="12"/>
  <c r="W3" i="12" s="1"/>
  <c r="H2" i="8" s="1"/>
  <c r="U13" i="12"/>
  <c r="W13" i="12" s="1"/>
  <c r="H12" i="8" s="1"/>
  <c r="U5" i="12"/>
  <c r="W5" i="12" s="1"/>
  <c r="H4" i="8" s="1"/>
  <c r="U7" i="12"/>
  <c r="W7" i="12" s="1"/>
  <c r="H6" i="8" s="1"/>
  <c r="U12" i="12"/>
  <c r="W12" i="12" s="1"/>
  <c r="H11" i="8" s="1"/>
  <c r="U4" i="12"/>
  <c r="W4" i="12" s="1"/>
  <c r="H3" i="8" s="1"/>
  <c r="U11" i="12"/>
  <c r="W11" i="12" s="1"/>
  <c r="H10" i="8" s="1"/>
  <c r="U10" i="12"/>
  <c r="W10" i="12" s="1"/>
  <c r="H9" i="8" s="1"/>
  <c r="U9" i="12"/>
  <c r="W9" i="12" s="1"/>
  <c r="H8" i="8" s="1"/>
  <c r="U8" i="12"/>
  <c r="W8" i="12" s="1"/>
  <c r="H7" i="8" s="1"/>
  <c r="U15" i="12"/>
  <c r="W15" i="12" s="1"/>
  <c r="H14" i="8" s="1"/>
  <c r="U14" i="12"/>
  <c r="W14" i="12" s="1"/>
  <c r="H13" i="8" s="1"/>
  <c r="U6" i="12"/>
  <c r="W6" i="12" s="1"/>
  <c r="H5" i="8" s="1"/>
  <c r="O3" i="12"/>
  <c r="Q3" i="12" s="1"/>
  <c r="G2" i="8" s="1"/>
  <c r="O13" i="12"/>
  <c r="Q13" i="12" s="1"/>
  <c r="G12" i="8" s="1"/>
  <c r="O5" i="12"/>
  <c r="Q5" i="12" s="1"/>
  <c r="G4" i="8" s="1"/>
  <c r="O11" i="12"/>
  <c r="Q11" i="12" s="1"/>
  <c r="G10" i="8" s="1"/>
  <c r="O9" i="12"/>
  <c r="Q9" i="12" s="1"/>
  <c r="G8" i="8" s="1"/>
  <c r="O7" i="12"/>
  <c r="Q7" i="12" s="1"/>
  <c r="G6" i="8" s="1"/>
  <c r="O14" i="12"/>
  <c r="Q14" i="12" s="1"/>
  <c r="G13" i="8" s="1"/>
  <c r="O12" i="12"/>
  <c r="Q12" i="12" s="1"/>
  <c r="G11" i="8" s="1"/>
  <c r="O4" i="12"/>
  <c r="Q4" i="12" s="1"/>
  <c r="G3" i="8" s="1"/>
  <c r="O10" i="12"/>
  <c r="Q10" i="12" s="1"/>
  <c r="G9" i="8" s="1"/>
  <c r="O8" i="12"/>
  <c r="Q8" i="12" s="1"/>
  <c r="G7" i="8" s="1"/>
  <c r="O15" i="12"/>
  <c r="Q15" i="12" s="1"/>
  <c r="G14" i="8" s="1"/>
  <c r="O6" i="12"/>
  <c r="Q6" i="12" s="1"/>
  <c r="G5" i="8" s="1"/>
  <c r="AA3" i="12"/>
  <c r="AC3" i="12" s="1"/>
  <c r="I2" i="8" s="1"/>
  <c r="AA13" i="12"/>
  <c r="AC13" i="12" s="1"/>
  <c r="I12" i="8" s="1"/>
  <c r="AA5" i="12"/>
  <c r="AC5" i="12" s="1"/>
  <c r="I4" i="8" s="1"/>
  <c r="AA11" i="12"/>
  <c r="AC11" i="12" s="1"/>
  <c r="I10" i="8" s="1"/>
  <c r="AA10" i="12"/>
  <c r="AC10" i="12" s="1"/>
  <c r="I9" i="8" s="1"/>
  <c r="AA7" i="12"/>
  <c r="AC7" i="12" s="1"/>
  <c r="I6" i="8" s="1"/>
  <c r="AA6" i="12"/>
  <c r="AC6" i="12" s="1"/>
  <c r="I5" i="8" s="1"/>
  <c r="AA12" i="12"/>
  <c r="AC12" i="12" s="1"/>
  <c r="I11" i="8" s="1"/>
  <c r="AA4" i="12"/>
  <c r="AC4" i="12" s="1"/>
  <c r="I3" i="8" s="1"/>
  <c r="AA9" i="12"/>
  <c r="AC9" i="12" s="1"/>
  <c r="I8" i="8" s="1"/>
  <c r="AA8" i="12"/>
  <c r="AC8" i="12" s="1"/>
  <c r="I7" i="8" s="1"/>
  <c r="AA15" i="12"/>
  <c r="AC15" i="12" s="1"/>
  <c r="I14" i="8" s="1"/>
  <c r="AA14" i="12"/>
  <c r="AC14" i="12" s="1"/>
  <c r="I13" i="8" s="1"/>
  <c r="I3" i="12"/>
  <c r="K3" i="12" s="1"/>
  <c r="F2" i="8" s="1"/>
  <c r="I9" i="12"/>
  <c r="K9" i="12" s="1"/>
  <c r="F8" i="8" s="1"/>
  <c r="I4" i="12"/>
  <c r="K4" i="12" s="1"/>
  <c r="F3" i="8" s="1"/>
  <c r="I13" i="12"/>
  <c r="K13" i="12" s="1"/>
  <c r="F12" i="8" s="1"/>
  <c r="I6" i="12"/>
  <c r="K6" i="12" s="1"/>
  <c r="F5" i="8" s="1"/>
  <c r="I15" i="12"/>
  <c r="K15" i="12" s="1"/>
  <c r="F14" i="8" s="1"/>
  <c r="I8" i="12"/>
  <c r="K8" i="12" s="1"/>
  <c r="F7" i="8" s="1"/>
  <c r="I10" i="12"/>
  <c r="K10" i="12" s="1"/>
  <c r="F9" i="8" s="1"/>
  <c r="I11" i="12"/>
  <c r="K11" i="12" s="1"/>
  <c r="F10" i="8" s="1"/>
  <c r="I12" i="12"/>
  <c r="K12" i="12" s="1"/>
  <c r="F11" i="8" s="1"/>
  <c r="I5" i="12"/>
  <c r="K5" i="12" s="1"/>
  <c r="F4" i="8" s="1"/>
  <c r="I14" i="12"/>
  <c r="K14" i="12" s="1"/>
  <c r="F13" i="8" s="1"/>
  <c r="I7" i="12"/>
  <c r="K7" i="12" s="1"/>
  <c r="F6" i="8" s="1"/>
  <c r="AM10" i="12"/>
  <c r="AO10" i="12" s="1"/>
  <c r="K9" i="8" s="1"/>
  <c r="AM11" i="12"/>
  <c r="AO11" i="12" s="1"/>
  <c r="K10" i="8" s="1"/>
  <c r="AM9" i="12"/>
  <c r="AO9" i="12" s="1"/>
  <c r="K8" i="8" s="1"/>
  <c r="AM12" i="12"/>
  <c r="AO12" i="12" s="1"/>
  <c r="K11" i="8" s="1"/>
  <c r="AM8" i="12"/>
  <c r="AO8" i="12" s="1"/>
  <c r="K7" i="8" s="1"/>
  <c r="AM5" i="12"/>
  <c r="AO5" i="12" s="1"/>
  <c r="K4" i="8" s="1"/>
  <c r="AM15" i="12"/>
  <c r="AO15" i="12" s="1"/>
  <c r="K14" i="8" s="1"/>
  <c r="AM7" i="12"/>
  <c r="AO7" i="12" s="1"/>
  <c r="K6" i="8" s="1"/>
  <c r="AM6" i="12"/>
  <c r="K5" i="8" s="1"/>
  <c r="AM13" i="12"/>
  <c r="AO13" i="12" s="1"/>
  <c r="K12" i="8" s="1"/>
  <c r="AM4" i="12"/>
  <c r="AO4" i="12" s="1"/>
  <c r="K3" i="8" s="1"/>
  <c r="AM14" i="12"/>
  <c r="AO14" i="12" s="1"/>
  <c r="K13" i="8" s="1"/>
  <c r="AG10" i="12"/>
  <c r="AI10" i="12" s="1"/>
  <c r="J9" i="8" s="1"/>
  <c r="AG8" i="12"/>
  <c r="AI8" i="12" s="1"/>
  <c r="J7" i="8" s="1"/>
  <c r="AG9" i="12"/>
  <c r="AI9" i="12" s="1"/>
  <c r="J8" i="8" s="1"/>
  <c r="AG7" i="12"/>
  <c r="AI7" i="12" s="1"/>
  <c r="J6" i="8" s="1"/>
  <c r="AG14" i="12"/>
  <c r="AI14" i="12" s="1"/>
  <c r="J13" i="8" s="1"/>
  <c r="AG5" i="12"/>
  <c r="AI5" i="12" s="1"/>
  <c r="J4" i="8" s="1"/>
  <c r="AG15" i="12"/>
  <c r="AI15" i="12" s="1"/>
  <c r="J14" i="8" s="1"/>
  <c r="AG12" i="12"/>
  <c r="AI12" i="12" s="1"/>
  <c r="J11" i="8" s="1"/>
  <c r="AG4" i="12"/>
  <c r="AI4" i="12" s="1"/>
  <c r="J3" i="8" s="1"/>
  <c r="AG11" i="12"/>
  <c r="AI11" i="12" s="1"/>
  <c r="J10" i="8" s="1"/>
  <c r="AG6" i="12"/>
  <c r="AI6" i="12" s="1"/>
  <c r="J5" i="8" s="1"/>
  <c r="AG13" i="12"/>
  <c r="AI13" i="12" s="1"/>
  <c r="J12" i="8" s="1"/>
  <c r="AM3" i="12" l="1"/>
  <c r="AO3" i="12" s="1"/>
  <c r="K2" i="8" s="1"/>
  <c r="AG3" i="12"/>
  <c r="AI3" i="12" s="1"/>
  <c r="J2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M64" authorId="0" shapeId="0" xr:uid="{BAC0A090-985B-5A41-A89B-EC71B8A58D30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Sacked day 4 due to reaching endpoints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tc={AA319A42-518B-4D77-A73F-6141F6C5C588}</author>
  </authors>
  <commentList>
    <comment ref="N1" authorId="0" shapeId="0" xr:uid="{AA319A42-518B-4D77-A73F-6141F6C5C588}">
      <text>
        <t>[Threaded comment]
Your version of Excel allows you to read this threaded comment; however, any edits to it will get removed if the file is opened in a newer version of Excel. Learn more: https://go.microsoft.com/fwlink/?linkid=870924
Comment:
    Weight/length. mg/cm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Sune Kjærsgaard Yang-Jensen</author>
    <author>Microsoft Office User</author>
  </authors>
  <commentList>
    <comment ref="K5" authorId="0" shapeId="0" xr:uid="{1DF00AED-F38C-7945-A544-E0A56A9CA009}">
      <text>
        <r>
          <rPr>
            <b/>
            <sz val="9"/>
            <color rgb="FF000000"/>
            <rFont val="Tahoma"/>
            <family val="2"/>
          </rPr>
          <t>Sune Kjærsgaard Yang-Jensen: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Proximal part less severe than distal, but almost whole colon is affected somehow</t>
        </r>
      </text>
    </comment>
    <comment ref="C19" authorId="1" shapeId="0" xr:uid="{B27D0C77-D014-0B40-8DF7-18ACE6AE8A02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Regenotypre</t>
        </r>
      </text>
    </comment>
    <comment ref="C20" authorId="1" shapeId="0" xr:uid="{79EFA0BE-05C8-474E-B646-C1736DEDD2E8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Regenotype with 343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<sst xmlns="http://schemas.openxmlformats.org/spreadsheetml/2006/main" count="1874" uniqueCount="83">
  <si>
    <t>Comments</t>
  </si>
  <si>
    <t>Cage_ID</t>
  </si>
  <si>
    <t>Mouse_ID</t>
  </si>
  <si>
    <t>Sex</t>
  </si>
  <si>
    <t>Genotype</t>
  </si>
  <si>
    <t>Group</t>
  </si>
  <si>
    <t>Birthweek</t>
  </si>
  <si>
    <t>Spleen</t>
  </si>
  <si>
    <t>Cecum</t>
  </si>
  <si>
    <t>Colon</t>
  </si>
  <si>
    <t>Colon length</t>
  </si>
  <si>
    <t>Colon length w/o carnoy</t>
  </si>
  <si>
    <t>SpleenToBW</t>
  </si>
  <si>
    <t>CecumToBW</t>
  </si>
  <si>
    <t>ColonToBW</t>
  </si>
  <si>
    <t>ColonIndex</t>
  </si>
  <si>
    <t>D</t>
  </si>
  <si>
    <t>-/-</t>
  </si>
  <si>
    <t>+/+</t>
  </si>
  <si>
    <t>D0</t>
  </si>
  <si>
    <t>D1</t>
  </si>
  <si>
    <t>D2</t>
  </si>
  <si>
    <t>D3</t>
  </si>
  <si>
    <t>D4</t>
  </si>
  <si>
    <t>M</t>
  </si>
  <si>
    <t>D5</t>
  </si>
  <si>
    <t>Stool consistency</t>
  </si>
  <si>
    <t>Blood</t>
  </si>
  <si>
    <t>%BW loss</t>
  </si>
  <si>
    <t>BW score</t>
  </si>
  <si>
    <t>Stool Score</t>
  </si>
  <si>
    <t>Total</t>
  </si>
  <si>
    <t>N</t>
  </si>
  <si>
    <t>L</t>
  </si>
  <si>
    <t>16-24</t>
  </si>
  <si>
    <t>09-24</t>
  </si>
  <si>
    <t>14-24</t>
  </si>
  <si>
    <t>MCB14a</t>
  </si>
  <si>
    <t>16+17-24</t>
  </si>
  <si>
    <t>08-24</t>
  </si>
  <si>
    <t>15-24</t>
  </si>
  <si>
    <t>MCB14b</t>
  </si>
  <si>
    <t>22-24</t>
  </si>
  <si>
    <t>23-24</t>
  </si>
  <si>
    <t>24-24</t>
  </si>
  <si>
    <t>Feature</t>
  </si>
  <si>
    <t>Grade</t>
  </si>
  <si>
    <t>Description</t>
  </si>
  <si>
    <t>Inflammation</t>
  </si>
  <si>
    <t>None</t>
  </si>
  <si>
    <t>Slight</t>
  </si>
  <si>
    <t>Moderate</t>
  </si>
  <si>
    <t>Severe</t>
  </si>
  <si>
    <t>Extent</t>
  </si>
  <si>
    <t>Partial mucosa</t>
  </si>
  <si>
    <t>Full mucosa</t>
  </si>
  <si>
    <t>Muosa + submucosa</t>
  </si>
  <si>
    <t>Crypt damage</t>
  </si>
  <si>
    <t xml:space="preserve"> 1/3</t>
  </si>
  <si>
    <t xml:space="preserve"> 2/3</t>
  </si>
  <si>
    <t>Only surface epithelium remaining</t>
  </si>
  <si>
    <t>Entire epithelium lost</t>
  </si>
  <si>
    <t>Area involved</t>
  </si>
  <si>
    <t>1-25%</t>
  </si>
  <si>
    <t>26-50%</t>
  </si>
  <si>
    <t>51-75%</t>
  </si>
  <si>
    <t>76-100%</t>
  </si>
  <si>
    <t>Area</t>
  </si>
  <si>
    <t>Score</t>
  </si>
  <si>
    <t>MCB14c</t>
  </si>
  <si>
    <t>40-24</t>
  </si>
  <si>
    <t>41-24</t>
  </si>
  <si>
    <t>42-24</t>
  </si>
  <si>
    <t xml:space="preserve"> +/+</t>
  </si>
  <si>
    <t>MCB14d</t>
  </si>
  <si>
    <t>Histological Scoring system</t>
  </si>
  <si>
    <t>THIS SHEET CONTAIN METADATA FROM MICE USED IN FIGURE 5 REGARDING GLP-2R WT AND KO MICE IN EXPERIMENTAL COLITIS</t>
  </si>
  <si>
    <t>D-7</t>
  </si>
  <si>
    <t>CD-Water</t>
  </si>
  <si>
    <t>CD-DSS</t>
  </si>
  <si>
    <t>CDmcb-Water</t>
  </si>
  <si>
    <t>CDmcb-DSS</t>
  </si>
  <si>
    <t>Disease activity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</si>
</sst>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2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1"/>
      <color indexed="8"/>
      <name val="Segoe UI"/>
    </font>
    <font>
      <sz val="11"/>
      <color rgb="FFFF0000"/>
      <name val="Arial"/>
      <family val="2"/>
    </font>
    <font>
      <sz val="12"/>
      <name val="Aptos Narrow"/>
      <family val="2"/>
    </font>
    <font>
      <sz val="10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1"/>
      <name val="Segoe UI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4">
    <xf numFmtId="0" fontId="0" fillId="0" borderId="0"/>
    <xf numFmtId="9" fontId="10" fillId="0" borderId="0" applyFont="0" applyFill="0" applyBorder="0" applyAlignment="0" applyProtection="0"/>
    <xf numFmtId="0" fontId="12" fillId="0" borderId="0"/>
    <xf numFmtId="0" fontId="10" fillId="0" borderId="0"/>
  </cellStyleXfs>
  <cellXfs count="12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0" fillId="0" borderId="8" xfId="0" applyBorder="1"/>
    <xf numFmtId="0" fontId="0" fillId="0" borderId="7" xfId="0" applyBorder="1"/>
    <xf numFmtId="0" fontId="0" fillId="0" borderId="12" xfId="0" applyBorder="1"/>
    <xf numFmtId="0" fontId="0" fillId="0" borderId="10" xfId="0" applyBorder="1"/>
    <xf numFmtId="0" fontId="0" fillId="2" borderId="0" xfId="1" applyNumberFormat="1" applyFont="1" applyFill="1" applyBorder="1"/>
    <xf numFmtId="0" fontId="0" fillId="2" borderId="10" xfId="0" applyFill="1" applyBorder="1"/>
    <xf numFmtId="0" fontId="0" fillId="2" borderId="12" xfId="0" applyFill="1" applyBorder="1"/>
    <xf numFmtId="0" fontId="0" fillId="2" borderId="0" xfId="0" applyFill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10" xfId="0" applyFont="1" applyBorder="1"/>
    <xf numFmtId="0" fontId="0" fillId="0" borderId="0" xfId="0" applyAlignment="1">
      <alignment horizontal="left"/>
    </xf>
    <xf numFmtId="0" fontId="0" fillId="3" borderId="0" xfId="0" applyFill="1"/>
    <xf numFmtId="0" fontId="3" fillId="0" borderId="14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8" xfId="0" applyBorder="1" applyAlignment="1">
      <alignment horizontal="left"/>
    </xf>
    <xf numFmtId="0" fontId="0" fillId="2" borderId="7" xfId="0" applyFill="1" applyBorder="1"/>
    <xf numFmtId="0" fontId="0" fillId="2" borderId="8" xfId="1" applyNumberFormat="1" applyFont="1" applyFill="1" applyBorder="1"/>
    <xf numFmtId="0" fontId="0" fillId="2" borderId="9" xfId="0" applyFill="1" applyBorder="1"/>
    <xf numFmtId="0" fontId="9" fillId="0" borderId="8" xfId="0" applyFont="1" applyBorder="1"/>
    <xf numFmtId="0" fontId="9" fillId="0" borderId="9" xfId="0" applyFont="1" applyBorder="1"/>
    <xf numFmtId="0" fontId="9" fillId="0" borderId="0" xfId="0" applyFont="1"/>
    <xf numFmtId="164" fontId="4" fillId="0" borderId="0" xfId="0" applyNumberFormat="1" applyFont="1" applyAlignment="1">
      <alignment horizontal="left"/>
    </xf>
    <xf numFmtId="165" fontId="0" fillId="3" borderId="0" xfId="0" applyNumberFormat="1" applyFill="1" applyAlignment="1">
      <alignment horizontal="center" vertical="center"/>
    </xf>
    <xf numFmtId="0" fontId="0" fillId="3" borderId="10" xfId="0" applyFill="1" applyBorder="1"/>
    <xf numFmtId="0" fontId="0" fillId="0" borderId="2" xfId="0" applyBorder="1" applyAlignment="1">
      <alignment horizontal="center" vertical="center"/>
    </xf>
    <xf numFmtId="0" fontId="13" fillId="0" borderId="16" xfId="2" applyFont="1" applyBorder="1" applyAlignment="1">
      <alignment horizontal="center" vertical="center" wrapText="1"/>
    </xf>
    <xf numFmtId="0" fontId="13" fillId="0" borderId="20" xfId="2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0" fontId="13" fillId="0" borderId="0" xfId="2" applyFont="1" applyAlignment="1">
      <alignment horizontal="center" vertical="center" wrapText="1"/>
    </xf>
    <xf numFmtId="0" fontId="13" fillId="0" borderId="18" xfId="2" applyFont="1" applyBorder="1" applyAlignment="1">
      <alignment horizontal="center" vertical="center" wrapText="1"/>
    </xf>
    <xf numFmtId="0" fontId="13" fillId="0" borderId="22" xfId="2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3" fillId="0" borderId="17" xfId="2" applyFont="1" applyBorder="1" applyAlignment="1">
      <alignment horizontal="center" vertical="center" wrapText="1"/>
    </xf>
    <xf numFmtId="0" fontId="13" fillId="0" borderId="21" xfId="2" applyFont="1" applyBorder="1" applyAlignment="1">
      <alignment horizontal="center" vertical="center" wrapText="1"/>
    </xf>
    <xf numFmtId="0" fontId="13" fillId="0" borderId="19" xfId="2" applyFont="1" applyBorder="1" applyAlignment="1">
      <alignment horizontal="center" vertical="center" wrapText="1"/>
    </xf>
    <xf numFmtId="0" fontId="13" fillId="0" borderId="23" xfId="2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" fillId="3" borderId="0" xfId="0" applyFont="1" applyFill="1"/>
    <xf numFmtId="0" fontId="15" fillId="0" borderId="0" xfId="0" applyFont="1"/>
    <xf numFmtId="0" fontId="14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6" fillId="0" borderId="0" xfId="3" applyFont="1" applyAlignment="1">
      <alignment horizontal="center" vertical="center" wrapText="1" shrinkToFit="1"/>
    </xf>
    <xf numFmtId="0" fontId="16" fillId="0" borderId="0" xfId="3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13" fillId="0" borderId="0" xfId="2" applyFont="1" applyAlignment="1">
      <alignment horizontal="center" wrapText="1"/>
    </xf>
    <xf numFmtId="0" fontId="1" fillId="0" borderId="0" xfId="0" applyFont="1"/>
    <xf numFmtId="0" fontId="1" fillId="3" borderId="10" xfId="0" applyFont="1" applyFill="1" applyBorder="1"/>
    <xf numFmtId="164" fontId="16" fillId="0" borderId="0" xfId="0" applyNumberFormat="1" applyFont="1" applyAlignment="1">
      <alignment horizontal="center" vertical="center"/>
    </xf>
    <xf numFmtId="0" fontId="9" fillId="2" borderId="13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3" fillId="0" borderId="0" xfId="2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3" fillId="0" borderId="0" xfId="2" applyFont="1" applyBorder="1" applyAlignment="1">
      <alignment horizontal="center" wrapText="1"/>
    </xf>
    <xf numFmtId="0" fontId="1" fillId="3" borderId="0" xfId="0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21" fillId="0" borderId="0" xfId="2" applyFont="1" applyFill="1" applyBorder="1" applyAlignment="1">
      <alignment horizontal="center" wrapText="1"/>
    </xf>
    <xf numFmtId="0" fontId="4" fillId="0" borderId="0" xfId="0" applyFont="1" applyFill="1"/>
    <xf numFmtId="0" fontId="4" fillId="0" borderId="0" xfId="0" applyFont="1" applyFill="1" applyBorder="1" applyAlignment="1">
      <alignment horizontal="center"/>
    </xf>
    <xf numFmtId="165" fontId="4" fillId="0" borderId="0" xfId="0" applyNumberFormat="1" applyFont="1" applyFill="1"/>
    <xf numFmtId="165" fontId="4" fillId="0" borderId="0" xfId="0" applyNumberFormat="1" applyFont="1" applyFill="1" applyAlignment="1">
      <alignment horizontal="center" vertical="center"/>
    </xf>
    <xf numFmtId="0" fontId="13" fillId="0" borderId="26" xfId="2" applyFont="1" applyBorder="1" applyAlignment="1">
      <alignment horizontal="center" vertical="center" wrapText="1"/>
    </xf>
  </cellXfs>
  <cellStyles count="4">
    <cellStyle name="Normal" xfId="0" builtinId="0"/>
    <cellStyle name="Normal 2" xfId="3" xr:uid="{A621DCC9-B581-8F4F-A425-C5BF9C30A6C5}"/>
    <cellStyle name="Normal_Ark1" xfId="2" xr:uid="{53D3F40E-0CC3-CA4C-B9A8-D38FC83F1023}"/>
    <cellStyle name="Per cent" xfId="1" builtinId="5"/>
  </cellStyles>
  <dxfs count="0"/>
  <tableStyles count="0" defaultTableStyle="TableStyleMedium2" defaultPivotStyle="PivotStyleLight16"/>
  <colors>
    <mruColors>
      <color rgb="FFBFBFBF"/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135467</xdr:rowOff>
    </xdr:from>
    <xdr:to>
      <xdr:col>7</xdr:col>
      <xdr:colOff>165098</xdr:colOff>
      <xdr:row>31</xdr:row>
      <xdr:rowOff>33867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E306FC-6CCC-DB45-BACE-1731E10C9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062134"/>
          <a:ext cx="6701365" cy="1320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270934</xdr:colOff>
      <xdr:row>65</xdr:row>
      <xdr:rowOff>165100</xdr:rowOff>
    </xdr:from>
    <xdr:to>
      <xdr:col>13</xdr:col>
      <xdr:colOff>334432</xdr:colOff>
      <xdr:row>72</xdr:row>
      <xdr:rowOff>63500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843224-41EF-736D-5596-2BD199E4E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34401" y="13982700"/>
          <a:ext cx="6701365" cy="13208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une Kjærsgaard Yang-Jensen" id="{E3CB86FB-C94F-4E89-80B7-210815929DF0}" userId="S::vbr436@ku.dk::cc08832d-21d6-46c6-b024-96f26378d286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1" dT="2023-10-20T12:56:35.07" personId="{E3CB86FB-C94F-4E89-80B7-210815929DF0}" id="{AA319A42-518B-4D77-A73F-6141F6C5C588}">
    <text>Weight/length. mg/cm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77409-A02D-0841-A588-E4980813E487}">
  <sheetPr>
    <pageSetUpPr fitToPage="1"/>
  </sheetPr>
  <dimension ref="A1:D25"/>
  <sheetViews>
    <sheetView tabSelected="1" zoomScale="75" zoomScaleNormal="119" workbookViewId="0">
      <selection activeCell="L35" sqref="L35"/>
    </sheetView>
  </sheetViews>
  <sheetFormatPr baseColWidth="10" defaultColWidth="11" defaultRowHeight="19" customHeight="1" x14ac:dyDescent="0.2"/>
  <cols>
    <col min="2" max="2" width="19" customWidth="1"/>
  </cols>
  <sheetData>
    <row r="1" spans="1:4" ht="19" customHeight="1" x14ac:dyDescent="0.2">
      <c r="A1" t="s">
        <v>76</v>
      </c>
    </row>
    <row r="3" spans="1:4" ht="19" customHeight="1" x14ac:dyDescent="0.2">
      <c r="A3" t="s">
        <v>75</v>
      </c>
    </row>
    <row r="4" spans="1:4" ht="19" customHeight="1" x14ac:dyDescent="0.2">
      <c r="A4" s="71"/>
      <c r="B4" s="71"/>
      <c r="C4" s="71"/>
      <c r="D4" s="71"/>
    </row>
    <row r="5" spans="1:4" ht="19" customHeight="1" x14ac:dyDescent="0.2">
      <c r="A5" s="71"/>
      <c r="B5" s="71" t="s">
        <v>45</v>
      </c>
      <c r="C5" s="71" t="s">
        <v>46</v>
      </c>
      <c r="D5" s="71" t="s">
        <v>47</v>
      </c>
    </row>
    <row r="6" spans="1:4" ht="19" customHeight="1" x14ac:dyDescent="0.2">
      <c r="A6" s="71"/>
      <c r="B6" s="71" t="s">
        <v>48</v>
      </c>
      <c r="C6" s="71">
        <v>0</v>
      </c>
      <c r="D6" s="71" t="s">
        <v>49</v>
      </c>
    </row>
    <row r="7" spans="1:4" ht="19" customHeight="1" x14ac:dyDescent="0.2">
      <c r="A7" s="71"/>
      <c r="B7" s="71"/>
      <c r="C7" s="71">
        <v>1</v>
      </c>
      <c r="D7" s="71" t="s">
        <v>50</v>
      </c>
    </row>
    <row r="8" spans="1:4" ht="19" customHeight="1" x14ac:dyDescent="0.2">
      <c r="A8" s="71"/>
      <c r="B8" s="71"/>
      <c r="C8" s="71">
        <v>2</v>
      </c>
      <c r="D8" s="71" t="s">
        <v>51</v>
      </c>
    </row>
    <row r="9" spans="1:4" ht="19" customHeight="1" x14ac:dyDescent="0.2">
      <c r="A9" s="71"/>
      <c r="B9" s="71"/>
      <c r="C9" s="71">
        <v>3</v>
      </c>
      <c r="D9" s="71" t="s">
        <v>52</v>
      </c>
    </row>
    <row r="10" spans="1:4" ht="19" customHeight="1" x14ac:dyDescent="0.2">
      <c r="A10" s="71"/>
      <c r="B10" s="71" t="s">
        <v>53</v>
      </c>
      <c r="C10" s="71">
        <v>0</v>
      </c>
      <c r="D10" s="71" t="s">
        <v>49</v>
      </c>
    </row>
    <row r="11" spans="1:4" ht="19" customHeight="1" x14ac:dyDescent="0.2">
      <c r="A11" s="71"/>
      <c r="B11" s="71"/>
      <c r="C11" s="71">
        <v>1</v>
      </c>
      <c r="D11" s="71" t="s">
        <v>54</v>
      </c>
    </row>
    <row r="12" spans="1:4" ht="19" customHeight="1" x14ac:dyDescent="0.2">
      <c r="A12" s="71"/>
      <c r="B12" s="71"/>
      <c r="C12" s="71">
        <v>2</v>
      </c>
      <c r="D12" s="71" t="s">
        <v>55</v>
      </c>
    </row>
    <row r="13" spans="1:4" ht="19" customHeight="1" x14ac:dyDescent="0.2">
      <c r="A13" s="71"/>
      <c r="B13" s="71"/>
      <c r="C13" s="71">
        <v>3</v>
      </c>
      <c r="D13" s="71" t="s">
        <v>56</v>
      </c>
    </row>
    <row r="14" spans="1:4" ht="19" customHeight="1" x14ac:dyDescent="0.2">
      <c r="A14" s="71"/>
      <c r="B14" s="71" t="s">
        <v>57</v>
      </c>
      <c r="C14" s="71">
        <v>0</v>
      </c>
      <c r="D14" s="71" t="s">
        <v>49</v>
      </c>
    </row>
    <row r="15" spans="1:4" ht="19" customHeight="1" x14ac:dyDescent="0.2">
      <c r="A15" s="71"/>
      <c r="B15" s="71"/>
      <c r="C15" s="71">
        <v>1</v>
      </c>
      <c r="D15" s="71" t="s">
        <v>58</v>
      </c>
    </row>
    <row r="16" spans="1:4" ht="19" customHeight="1" x14ac:dyDescent="0.2">
      <c r="A16" s="71"/>
      <c r="B16" s="71"/>
      <c r="C16" s="71">
        <v>2</v>
      </c>
      <c r="D16" s="71" t="s">
        <v>59</v>
      </c>
    </row>
    <row r="17" spans="1:4" ht="19" customHeight="1" x14ac:dyDescent="0.2">
      <c r="A17" s="71"/>
      <c r="B17" s="71"/>
      <c r="C17" s="71">
        <v>3</v>
      </c>
      <c r="D17" s="71" t="s">
        <v>60</v>
      </c>
    </row>
    <row r="18" spans="1:4" ht="19" customHeight="1" x14ac:dyDescent="0.2">
      <c r="A18" s="71"/>
      <c r="B18" s="71"/>
      <c r="C18" s="71">
        <v>4</v>
      </c>
      <c r="D18" s="71" t="s">
        <v>61</v>
      </c>
    </row>
    <row r="19" spans="1:4" ht="19" customHeight="1" x14ac:dyDescent="0.2">
      <c r="A19" s="71"/>
      <c r="B19" s="71" t="s">
        <v>62</v>
      </c>
      <c r="C19" s="71">
        <v>1</v>
      </c>
      <c r="D19" s="71" t="s">
        <v>63</v>
      </c>
    </row>
    <row r="20" spans="1:4" ht="19" customHeight="1" x14ac:dyDescent="0.2">
      <c r="A20" s="71"/>
      <c r="B20" s="71"/>
      <c r="C20" s="71">
        <v>2</v>
      </c>
      <c r="D20" s="71" t="s">
        <v>64</v>
      </c>
    </row>
    <row r="21" spans="1:4" ht="19" customHeight="1" x14ac:dyDescent="0.2">
      <c r="A21" s="71"/>
      <c r="B21" s="71"/>
      <c r="C21" s="71">
        <v>3</v>
      </c>
      <c r="D21" s="71" t="s">
        <v>65</v>
      </c>
    </row>
    <row r="22" spans="1:4" ht="19" customHeight="1" x14ac:dyDescent="0.2">
      <c r="A22" s="71"/>
      <c r="B22" s="71"/>
      <c r="C22" s="71">
        <v>4</v>
      </c>
      <c r="D22" s="71" t="s">
        <v>66</v>
      </c>
    </row>
    <row r="25" spans="1:4" ht="19" customHeight="1" x14ac:dyDescent="0.2">
      <c r="A25" t="s">
        <v>82</v>
      </c>
    </row>
  </sheetData>
  <pageMargins left="0.7" right="0.7" top="0.75" bottom="0.75" header="0.3" footer="0.3"/>
  <pageSetup paperSize="9" scale="1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AA533-A5CF-4242-9B27-18A1D5F5E012}">
  <dimension ref="A1:P83"/>
  <sheetViews>
    <sheetView zoomScale="95" zoomScaleNormal="95" workbookViewId="0">
      <selection activeCell="H1" sqref="H1:M1"/>
    </sheetView>
  </sheetViews>
  <sheetFormatPr baseColWidth="10" defaultColWidth="11" defaultRowHeight="16" x14ac:dyDescent="0.2"/>
  <cols>
    <col min="1" max="1" width="26.5" style="8" bestFit="1" customWidth="1"/>
    <col min="2" max="2" width="10.5" style="9"/>
    <col min="3" max="5" width="10.5" style="8"/>
    <col min="6" max="6" width="18" style="8" bestFit="1" customWidth="1"/>
    <col min="7" max="16384" width="11" style="8"/>
  </cols>
  <sheetData>
    <row r="1" spans="1:13" s="50" customFormat="1" x14ac:dyDescent="0.2">
      <c r="A1" s="1"/>
      <c r="B1" s="96" t="s">
        <v>1</v>
      </c>
      <c r="C1" s="96" t="s">
        <v>2</v>
      </c>
      <c r="D1" s="96" t="s">
        <v>3</v>
      </c>
      <c r="E1" s="96" t="s">
        <v>4</v>
      </c>
      <c r="F1" s="96" t="s">
        <v>5</v>
      </c>
      <c r="G1" s="96" t="s">
        <v>77</v>
      </c>
      <c r="H1" s="96" t="s">
        <v>19</v>
      </c>
      <c r="I1" s="96" t="s">
        <v>20</v>
      </c>
      <c r="J1" s="96" t="s">
        <v>21</v>
      </c>
      <c r="K1" s="96" t="s">
        <v>22</v>
      </c>
      <c r="L1" s="96" t="s">
        <v>23</v>
      </c>
      <c r="M1" s="97" t="s">
        <v>25</v>
      </c>
    </row>
    <row r="2" spans="1:13" ht="17" x14ac:dyDescent="0.2">
      <c r="A2" s="3"/>
      <c r="B2" s="96">
        <v>1</v>
      </c>
      <c r="C2" s="98">
        <v>305</v>
      </c>
      <c r="D2" s="98" t="s">
        <v>24</v>
      </c>
      <c r="E2" s="98" t="s">
        <v>17</v>
      </c>
      <c r="F2" s="99" t="s">
        <v>78</v>
      </c>
      <c r="G2" s="98">
        <v>22.5</v>
      </c>
      <c r="H2" s="100">
        <v>23.8</v>
      </c>
      <c r="I2" s="100">
        <v>23.7</v>
      </c>
      <c r="J2" s="100">
        <v>24.1</v>
      </c>
      <c r="K2" s="100">
        <v>23.8</v>
      </c>
      <c r="L2" s="100">
        <v>24.2</v>
      </c>
      <c r="M2" s="100">
        <v>24.4</v>
      </c>
    </row>
    <row r="3" spans="1:13" ht="17" x14ac:dyDescent="0.2">
      <c r="A3" s="3"/>
      <c r="B3" s="96">
        <v>2</v>
      </c>
      <c r="C3" s="98">
        <v>315</v>
      </c>
      <c r="D3" s="98" t="s">
        <v>24</v>
      </c>
      <c r="E3" s="98" t="s">
        <v>17</v>
      </c>
      <c r="F3" s="99" t="s">
        <v>78</v>
      </c>
      <c r="G3" s="100">
        <v>24.6</v>
      </c>
      <c r="H3" s="100">
        <v>24.9</v>
      </c>
      <c r="I3" s="100">
        <v>25.8</v>
      </c>
      <c r="J3" s="100">
        <v>25.6</v>
      </c>
      <c r="K3" s="100">
        <v>25.3</v>
      </c>
      <c r="L3" s="100">
        <v>25.6</v>
      </c>
      <c r="M3" s="100">
        <v>25.8</v>
      </c>
    </row>
    <row r="4" spans="1:13" x14ac:dyDescent="0.2">
      <c r="A4" s="3"/>
      <c r="B4" s="96">
        <v>3</v>
      </c>
      <c r="C4" s="101">
        <v>261</v>
      </c>
      <c r="D4" s="101" t="s">
        <v>24</v>
      </c>
      <c r="E4" s="101" t="s">
        <v>18</v>
      </c>
      <c r="F4" s="99" t="s">
        <v>78</v>
      </c>
      <c r="G4" s="100">
        <v>32.6</v>
      </c>
      <c r="H4" s="100">
        <v>31.4</v>
      </c>
      <c r="I4" s="100">
        <v>31.3</v>
      </c>
      <c r="J4" s="100">
        <v>31.3</v>
      </c>
      <c r="K4" s="100">
        <v>32</v>
      </c>
      <c r="L4" s="100">
        <v>31.3</v>
      </c>
      <c r="M4" s="100">
        <v>31.7</v>
      </c>
    </row>
    <row r="5" spans="1:13" ht="17" x14ac:dyDescent="0.2">
      <c r="A5" s="3"/>
      <c r="B5" s="96">
        <v>4</v>
      </c>
      <c r="C5" s="98">
        <v>283</v>
      </c>
      <c r="D5" s="98" t="s">
        <v>24</v>
      </c>
      <c r="E5" s="98" t="s">
        <v>17</v>
      </c>
      <c r="F5" s="99" t="s">
        <v>79</v>
      </c>
      <c r="G5" s="100">
        <v>28.6</v>
      </c>
      <c r="H5" s="100">
        <v>29.3</v>
      </c>
      <c r="I5" s="100">
        <v>28.7</v>
      </c>
      <c r="J5" s="100">
        <v>27.8</v>
      </c>
      <c r="K5" s="100">
        <v>27.8</v>
      </c>
      <c r="L5" s="100">
        <v>23.8</v>
      </c>
      <c r="M5" s="100"/>
    </row>
    <row r="6" spans="1:13" ht="17" x14ac:dyDescent="0.2">
      <c r="A6" s="3"/>
      <c r="B6" s="96">
        <v>4</v>
      </c>
      <c r="C6" s="98">
        <v>285</v>
      </c>
      <c r="D6" s="98" t="s">
        <v>24</v>
      </c>
      <c r="E6" s="98" t="s">
        <v>17</v>
      </c>
      <c r="F6" s="99" t="s">
        <v>79</v>
      </c>
      <c r="G6" s="100">
        <v>26.3</v>
      </c>
      <c r="H6" s="100">
        <v>27.3</v>
      </c>
      <c r="I6" s="100">
        <v>26.8</v>
      </c>
      <c r="J6" s="100">
        <v>25.9</v>
      </c>
      <c r="K6" s="100">
        <v>26.6</v>
      </c>
      <c r="L6" s="100">
        <v>26.3</v>
      </c>
      <c r="M6" s="100">
        <v>23.5</v>
      </c>
    </row>
    <row r="7" spans="1:13" ht="17" x14ac:dyDescent="0.2">
      <c r="A7" s="3"/>
      <c r="B7" s="96">
        <v>4</v>
      </c>
      <c r="C7" s="98">
        <v>287</v>
      </c>
      <c r="D7" s="98" t="s">
        <v>24</v>
      </c>
      <c r="E7" s="98" t="s">
        <v>18</v>
      </c>
      <c r="F7" s="99" t="s">
        <v>79</v>
      </c>
      <c r="G7" s="100">
        <v>30.3</v>
      </c>
      <c r="H7" s="100">
        <v>31.8</v>
      </c>
      <c r="I7" s="100">
        <v>31.4</v>
      </c>
      <c r="J7" s="100">
        <v>31.2</v>
      </c>
      <c r="K7" s="100">
        <v>30.9</v>
      </c>
      <c r="L7" s="100">
        <v>30.2</v>
      </c>
      <c r="M7" s="100">
        <v>28.4</v>
      </c>
    </row>
    <row r="8" spans="1:13" x14ac:dyDescent="0.2">
      <c r="A8" s="3"/>
      <c r="B8" s="96">
        <v>5</v>
      </c>
      <c r="C8" s="101">
        <v>265</v>
      </c>
      <c r="D8" s="101" t="s">
        <v>24</v>
      </c>
      <c r="E8" s="101" t="s">
        <v>17</v>
      </c>
      <c r="F8" s="99" t="s">
        <v>80</v>
      </c>
      <c r="G8" s="100">
        <v>33.4</v>
      </c>
      <c r="H8" s="100">
        <v>33.700000000000003</v>
      </c>
      <c r="I8" s="100">
        <v>33.5</v>
      </c>
      <c r="J8" s="100">
        <v>33.6</v>
      </c>
      <c r="K8" s="100">
        <v>33.200000000000003</v>
      </c>
      <c r="L8" s="100">
        <v>33.299999999999997</v>
      </c>
      <c r="M8" s="100">
        <v>33.200000000000003</v>
      </c>
    </row>
    <row r="9" spans="1:13" x14ac:dyDescent="0.2">
      <c r="A9" s="3"/>
      <c r="B9" s="96">
        <v>5</v>
      </c>
      <c r="C9" s="101">
        <v>267</v>
      </c>
      <c r="D9" s="101" t="s">
        <v>24</v>
      </c>
      <c r="E9" s="101" t="s">
        <v>18</v>
      </c>
      <c r="F9" s="99" t="s">
        <v>80</v>
      </c>
      <c r="G9" s="100">
        <v>32.1</v>
      </c>
      <c r="H9" s="100">
        <v>33</v>
      </c>
      <c r="I9" s="100">
        <v>32.799999999999997</v>
      </c>
      <c r="J9" s="100">
        <v>33.299999999999997</v>
      </c>
      <c r="K9" s="100">
        <v>32.9</v>
      </c>
      <c r="L9" s="100">
        <v>32.5</v>
      </c>
      <c r="M9" s="100">
        <v>32.799999999999997</v>
      </c>
    </row>
    <row r="10" spans="1:13" x14ac:dyDescent="0.2">
      <c r="A10" s="3"/>
      <c r="B10" s="96">
        <v>5</v>
      </c>
      <c r="C10" s="101">
        <v>269</v>
      </c>
      <c r="D10" s="101" t="s">
        <v>24</v>
      </c>
      <c r="E10" s="101" t="s">
        <v>18</v>
      </c>
      <c r="F10" s="99" t="s">
        <v>80</v>
      </c>
      <c r="G10" s="100">
        <v>33.700000000000003</v>
      </c>
      <c r="H10" s="100">
        <v>34.6</v>
      </c>
      <c r="I10" s="100">
        <v>34.799999999999997</v>
      </c>
      <c r="J10" s="100">
        <v>34.6</v>
      </c>
      <c r="K10" s="100">
        <v>34.799999999999997</v>
      </c>
      <c r="L10" s="100">
        <v>34.299999999999997</v>
      </c>
      <c r="M10" s="100">
        <v>34.6</v>
      </c>
    </row>
    <row r="11" spans="1:13" ht="17" x14ac:dyDescent="0.2">
      <c r="A11" s="3"/>
      <c r="B11" s="96">
        <v>6</v>
      </c>
      <c r="C11" s="98">
        <v>291</v>
      </c>
      <c r="D11" s="98" t="s">
        <v>24</v>
      </c>
      <c r="E11" s="98" t="s">
        <v>18</v>
      </c>
      <c r="F11" s="99" t="s">
        <v>81</v>
      </c>
      <c r="G11" s="100">
        <v>26.4</v>
      </c>
      <c r="H11" s="100">
        <v>28.4</v>
      </c>
      <c r="I11" s="100">
        <v>28.3</v>
      </c>
      <c r="J11" s="100">
        <v>28.6</v>
      </c>
      <c r="K11" s="100">
        <v>28.8</v>
      </c>
      <c r="L11" s="100">
        <v>28.1</v>
      </c>
      <c r="M11" s="100">
        <v>27.6</v>
      </c>
    </row>
    <row r="12" spans="1:13" ht="17" x14ac:dyDescent="0.2">
      <c r="A12" s="3"/>
      <c r="B12" s="96">
        <v>6</v>
      </c>
      <c r="C12" s="98">
        <v>293</v>
      </c>
      <c r="D12" s="98" t="s">
        <v>24</v>
      </c>
      <c r="E12" s="98" t="s">
        <v>18</v>
      </c>
      <c r="F12" s="99" t="s">
        <v>81</v>
      </c>
      <c r="G12" s="100">
        <v>28.5</v>
      </c>
      <c r="H12" s="100">
        <v>29.7</v>
      </c>
      <c r="I12" s="100">
        <v>29.7</v>
      </c>
      <c r="J12" s="100">
        <v>29.7</v>
      </c>
      <c r="K12" s="100">
        <v>30.1</v>
      </c>
      <c r="L12" s="100">
        <v>29.1</v>
      </c>
      <c r="M12" s="100">
        <v>27.3</v>
      </c>
    </row>
    <row r="13" spans="1:13" ht="17" x14ac:dyDescent="0.2">
      <c r="A13" s="3"/>
      <c r="B13" s="96">
        <v>7</v>
      </c>
      <c r="C13" s="98">
        <v>299</v>
      </c>
      <c r="D13" s="98" t="s">
        <v>24</v>
      </c>
      <c r="E13" s="98" t="s">
        <v>17</v>
      </c>
      <c r="F13" s="99" t="s">
        <v>81</v>
      </c>
      <c r="G13" s="100">
        <v>26.9</v>
      </c>
      <c r="H13" s="100">
        <v>28.5</v>
      </c>
      <c r="I13" s="100">
        <v>27.9</v>
      </c>
      <c r="J13" s="100">
        <v>27.9</v>
      </c>
      <c r="K13" s="100">
        <v>28.1</v>
      </c>
      <c r="L13" s="100">
        <v>25.6</v>
      </c>
      <c r="M13" s="100">
        <v>23.2</v>
      </c>
    </row>
    <row r="14" spans="1:13" ht="17" x14ac:dyDescent="0.2">
      <c r="A14" s="3"/>
      <c r="B14" s="96">
        <v>7</v>
      </c>
      <c r="C14" s="98">
        <v>303</v>
      </c>
      <c r="D14" s="98" t="s">
        <v>24</v>
      </c>
      <c r="E14" s="98" t="s">
        <v>17</v>
      </c>
      <c r="F14" s="99" t="s">
        <v>81</v>
      </c>
      <c r="G14" s="100">
        <v>24.6</v>
      </c>
      <c r="H14" s="100">
        <v>27.1</v>
      </c>
      <c r="I14" s="100">
        <v>27</v>
      </c>
      <c r="J14" s="100">
        <v>27.3</v>
      </c>
      <c r="K14" s="100">
        <v>27.8</v>
      </c>
      <c r="L14" s="100">
        <v>28.7</v>
      </c>
      <c r="M14" s="100">
        <v>27.1</v>
      </c>
    </row>
    <row r="15" spans="1:13" ht="17" x14ac:dyDescent="0.2">
      <c r="A15" s="3"/>
      <c r="B15" s="97">
        <v>8</v>
      </c>
      <c r="C15" s="100">
        <v>335</v>
      </c>
      <c r="D15" s="100" t="s">
        <v>24</v>
      </c>
      <c r="E15" s="98" t="s">
        <v>17</v>
      </c>
      <c r="F15" s="99" t="s">
        <v>81</v>
      </c>
      <c r="G15" s="100">
        <v>31.4</v>
      </c>
      <c r="H15" s="100">
        <v>30.7</v>
      </c>
      <c r="I15" s="100">
        <v>30.5</v>
      </c>
      <c r="J15" s="100">
        <v>31</v>
      </c>
      <c r="K15" s="100">
        <v>30.7</v>
      </c>
      <c r="L15" s="100">
        <v>29.4</v>
      </c>
      <c r="M15" s="100">
        <v>27.8</v>
      </c>
    </row>
    <row r="16" spans="1:13" x14ac:dyDescent="0.2">
      <c r="A16" s="3"/>
      <c r="B16" s="96">
        <v>8</v>
      </c>
      <c r="C16" s="101">
        <v>337</v>
      </c>
      <c r="D16" s="101" t="s">
        <v>24</v>
      </c>
      <c r="E16" s="101" t="s">
        <v>18</v>
      </c>
      <c r="F16" s="99" t="s">
        <v>81</v>
      </c>
      <c r="G16" s="100">
        <v>31.3</v>
      </c>
      <c r="H16" s="100">
        <v>30.9</v>
      </c>
      <c r="I16" s="100">
        <v>31.3</v>
      </c>
      <c r="J16" s="100">
        <v>31.4</v>
      </c>
      <c r="K16" s="100">
        <v>31.1</v>
      </c>
      <c r="L16" s="100">
        <v>30.7</v>
      </c>
      <c r="M16" s="100">
        <v>30.2</v>
      </c>
    </row>
    <row r="17" spans="1:15" ht="17" x14ac:dyDescent="0.2">
      <c r="A17" s="92"/>
      <c r="B17" s="102">
        <v>9</v>
      </c>
      <c r="C17" s="103">
        <v>359</v>
      </c>
      <c r="D17" s="103" t="s">
        <v>24</v>
      </c>
      <c r="E17" s="104" t="s">
        <v>17</v>
      </c>
      <c r="F17" s="105" t="s">
        <v>81</v>
      </c>
      <c r="G17" s="106">
        <v>29</v>
      </c>
      <c r="H17" s="106">
        <v>28.7</v>
      </c>
      <c r="I17" s="106">
        <v>29.2</v>
      </c>
      <c r="J17" s="106">
        <v>29</v>
      </c>
      <c r="K17" s="106">
        <v>29.1</v>
      </c>
      <c r="L17" s="106">
        <v>29</v>
      </c>
      <c r="M17" s="106">
        <v>25.4</v>
      </c>
      <c r="N17" s="92"/>
      <c r="O17" s="92"/>
    </row>
    <row r="18" spans="1:15" ht="17" x14ac:dyDescent="0.2">
      <c r="A18" s="92"/>
      <c r="B18" s="102">
        <v>9</v>
      </c>
      <c r="C18" s="106">
        <v>361</v>
      </c>
      <c r="D18" s="103" t="s">
        <v>24</v>
      </c>
      <c r="E18" s="104" t="s">
        <v>17</v>
      </c>
      <c r="F18" s="105" t="s">
        <v>81</v>
      </c>
      <c r="G18" s="106">
        <v>30.7</v>
      </c>
      <c r="H18" s="106">
        <v>31.5</v>
      </c>
      <c r="I18" s="106">
        <v>32.200000000000003</v>
      </c>
      <c r="J18" s="106">
        <v>31.6</v>
      </c>
      <c r="K18" s="106">
        <v>30.7</v>
      </c>
      <c r="L18" s="106">
        <v>30.2</v>
      </c>
      <c r="M18" s="106">
        <v>27.4</v>
      </c>
      <c r="N18" s="92"/>
      <c r="O18" s="92"/>
    </row>
    <row r="19" spans="1:15" x14ac:dyDescent="0.2">
      <c r="A19" s="92"/>
      <c r="B19" s="102">
        <v>9</v>
      </c>
      <c r="C19" s="106">
        <v>363</v>
      </c>
      <c r="D19" s="103" t="s">
        <v>24</v>
      </c>
      <c r="E19" s="103" t="s">
        <v>18</v>
      </c>
      <c r="F19" s="105" t="s">
        <v>81</v>
      </c>
      <c r="G19" s="106">
        <v>33.4</v>
      </c>
      <c r="H19" s="106">
        <v>33.700000000000003</v>
      </c>
      <c r="I19" s="106">
        <v>34</v>
      </c>
      <c r="J19" s="106">
        <v>33.799999999999997</v>
      </c>
      <c r="K19" s="106">
        <v>32.799999999999997</v>
      </c>
      <c r="L19" s="106">
        <v>30.2</v>
      </c>
      <c r="M19" s="106">
        <v>26.3</v>
      </c>
      <c r="N19" s="92"/>
      <c r="O19" s="92"/>
    </row>
    <row r="20" spans="1:15" x14ac:dyDescent="0.2">
      <c r="A20" s="92"/>
      <c r="B20" s="102">
        <v>10</v>
      </c>
      <c r="C20" s="106">
        <v>341</v>
      </c>
      <c r="D20" s="103" t="s">
        <v>24</v>
      </c>
      <c r="E20" s="103" t="s">
        <v>18</v>
      </c>
      <c r="F20" s="105" t="s">
        <v>80</v>
      </c>
      <c r="G20" s="106">
        <v>25.9</v>
      </c>
      <c r="H20" s="106">
        <v>25.5</v>
      </c>
      <c r="I20" s="106">
        <v>25.5</v>
      </c>
      <c r="J20" s="106">
        <v>25</v>
      </c>
      <c r="K20" s="106">
        <v>24.9</v>
      </c>
      <c r="L20" s="106">
        <v>24.8</v>
      </c>
      <c r="M20" s="106">
        <v>24.9</v>
      </c>
      <c r="N20" s="92"/>
      <c r="O20" s="92"/>
    </row>
    <row r="21" spans="1:15" x14ac:dyDescent="0.2">
      <c r="A21" s="92"/>
      <c r="B21" s="102">
        <v>11</v>
      </c>
      <c r="C21" s="106">
        <v>343</v>
      </c>
      <c r="D21" s="103" t="s">
        <v>24</v>
      </c>
      <c r="E21" s="103" t="s">
        <v>18</v>
      </c>
      <c r="F21" s="105" t="s">
        <v>80</v>
      </c>
      <c r="G21" s="106">
        <v>26.6</v>
      </c>
      <c r="H21" s="106">
        <v>27.4</v>
      </c>
      <c r="I21" s="106">
        <v>28.2</v>
      </c>
      <c r="J21" s="106">
        <v>28.2</v>
      </c>
      <c r="K21" s="106">
        <v>27.7</v>
      </c>
      <c r="L21" s="106">
        <v>27.7</v>
      </c>
      <c r="M21" s="106">
        <v>26.9</v>
      </c>
      <c r="N21" s="92"/>
      <c r="O21" s="92"/>
    </row>
    <row r="22" spans="1:15" ht="17" x14ac:dyDescent="0.2">
      <c r="A22" s="92"/>
      <c r="B22" s="102">
        <v>11</v>
      </c>
      <c r="C22" s="106">
        <v>347</v>
      </c>
      <c r="D22" s="103" t="s">
        <v>24</v>
      </c>
      <c r="E22" s="104" t="s">
        <v>17</v>
      </c>
      <c r="F22" s="105" t="s">
        <v>80</v>
      </c>
      <c r="G22" s="106">
        <v>28.3</v>
      </c>
      <c r="H22" s="106">
        <v>29.5</v>
      </c>
      <c r="I22" s="106">
        <v>29</v>
      </c>
      <c r="J22" s="106">
        <v>28.8</v>
      </c>
      <c r="K22" s="106">
        <v>28.8</v>
      </c>
      <c r="L22" s="106">
        <v>28.6</v>
      </c>
      <c r="M22" s="106">
        <v>28.7</v>
      </c>
      <c r="N22" s="92"/>
      <c r="O22" s="92"/>
    </row>
    <row r="23" spans="1:15" ht="17" x14ac:dyDescent="0.2">
      <c r="A23" s="3"/>
      <c r="B23" s="96">
        <v>11</v>
      </c>
      <c r="C23" s="107">
        <v>349</v>
      </c>
      <c r="D23" s="101" t="s">
        <v>24</v>
      </c>
      <c r="E23" s="98" t="s">
        <v>17</v>
      </c>
      <c r="F23" s="99" t="s">
        <v>80</v>
      </c>
      <c r="G23" s="100">
        <v>28.3</v>
      </c>
      <c r="H23" s="100">
        <v>29</v>
      </c>
      <c r="I23" s="100">
        <v>29.3</v>
      </c>
      <c r="J23" s="100">
        <v>29.7</v>
      </c>
      <c r="K23" s="100">
        <v>29</v>
      </c>
      <c r="L23" s="100">
        <v>29.3</v>
      </c>
      <c r="M23" s="100">
        <v>29.3</v>
      </c>
    </row>
    <row r="24" spans="1:15" ht="17" x14ac:dyDescent="0.2">
      <c r="A24" s="3"/>
      <c r="B24" s="96">
        <v>12</v>
      </c>
      <c r="C24" s="107">
        <v>345</v>
      </c>
      <c r="D24" s="101" t="s">
        <v>24</v>
      </c>
      <c r="E24" s="98" t="s">
        <v>17</v>
      </c>
      <c r="F24" s="99" t="s">
        <v>79</v>
      </c>
      <c r="G24" s="100">
        <v>26.5</v>
      </c>
      <c r="H24" s="100">
        <v>25.4</v>
      </c>
      <c r="I24" s="100">
        <v>25.5</v>
      </c>
      <c r="J24" s="100">
        <v>25.9</v>
      </c>
      <c r="K24" s="100">
        <v>25.3</v>
      </c>
      <c r="L24" s="100">
        <v>25.1</v>
      </c>
      <c r="M24" s="100">
        <v>24.8</v>
      </c>
    </row>
    <row r="25" spans="1:15" x14ac:dyDescent="0.2">
      <c r="A25" s="3"/>
      <c r="B25" s="96">
        <v>13</v>
      </c>
      <c r="C25" s="107">
        <v>367</v>
      </c>
      <c r="D25" s="101" t="s">
        <v>24</v>
      </c>
      <c r="E25" s="101" t="s">
        <v>18</v>
      </c>
      <c r="F25" s="99" t="s">
        <v>79</v>
      </c>
      <c r="G25" s="100">
        <v>29.9</v>
      </c>
      <c r="H25" s="100">
        <v>30.5</v>
      </c>
      <c r="I25" s="100">
        <v>30</v>
      </c>
      <c r="J25" s="100">
        <v>30.3</v>
      </c>
      <c r="K25" s="100">
        <v>30.1</v>
      </c>
      <c r="L25" s="100">
        <v>29.6</v>
      </c>
      <c r="M25" s="100">
        <v>26.9</v>
      </c>
    </row>
    <row r="26" spans="1:15" x14ac:dyDescent="0.2">
      <c r="A26" s="3"/>
      <c r="B26" s="96">
        <v>13</v>
      </c>
      <c r="C26" s="107">
        <v>369</v>
      </c>
      <c r="D26" s="101" t="s">
        <v>24</v>
      </c>
      <c r="E26" s="101" t="s">
        <v>18</v>
      </c>
      <c r="F26" s="99" t="s">
        <v>79</v>
      </c>
      <c r="G26" s="100">
        <v>29</v>
      </c>
      <c r="H26" s="100">
        <v>29.4</v>
      </c>
      <c r="I26" s="100">
        <v>28.6</v>
      </c>
      <c r="J26" s="100">
        <v>29.3</v>
      </c>
      <c r="K26" s="100">
        <v>29.9</v>
      </c>
      <c r="L26" s="100">
        <v>28.9</v>
      </c>
      <c r="M26" s="100">
        <v>27.1</v>
      </c>
    </row>
    <row r="27" spans="1:15" x14ac:dyDescent="0.2">
      <c r="A27" s="3"/>
      <c r="B27" s="96">
        <v>13</v>
      </c>
      <c r="C27" s="107">
        <v>371</v>
      </c>
      <c r="D27" s="101" t="s">
        <v>24</v>
      </c>
      <c r="E27" s="101" t="s">
        <v>18</v>
      </c>
      <c r="F27" s="99" t="s">
        <v>79</v>
      </c>
      <c r="G27" s="100">
        <v>30.5</v>
      </c>
      <c r="H27" s="100">
        <v>30.5</v>
      </c>
      <c r="I27" s="100">
        <v>30.5</v>
      </c>
      <c r="J27" s="100">
        <v>31</v>
      </c>
      <c r="K27" s="100">
        <v>30.8</v>
      </c>
      <c r="L27" s="100">
        <v>30.3</v>
      </c>
      <c r="M27" s="100">
        <v>29.3</v>
      </c>
    </row>
    <row r="28" spans="1:15" x14ac:dyDescent="0.2">
      <c r="A28" s="3"/>
      <c r="B28" s="96">
        <v>13</v>
      </c>
      <c r="C28" s="107">
        <v>373</v>
      </c>
      <c r="D28" s="101" t="s">
        <v>24</v>
      </c>
      <c r="E28" s="101" t="s">
        <v>18</v>
      </c>
      <c r="F28" s="99" t="s">
        <v>79</v>
      </c>
      <c r="G28" s="100">
        <v>27.4</v>
      </c>
      <c r="H28" s="100">
        <v>25.7</v>
      </c>
      <c r="I28" s="100">
        <v>25.5</v>
      </c>
      <c r="J28" s="100">
        <v>26</v>
      </c>
      <c r="K28" s="100">
        <v>26.5</v>
      </c>
      <c r="L28" s="100">
        <v>25.8</v>
      </c>
      <c r="M28" s="100">
        <v>24.6</v>
      </c>
    </row>
    <row r="29" spans="1:15" ht="17" x14ac:dyDescent="0.25">
      <c r="A29" s="3"/>
      <c r="B29" s="96">
        <v>14</v>
      </c>
      <c r="C29" s="108">
        <v>481</v>
      </c>
      <c r="D29" s="101" t="s">
        <v>24</v>
      </c>
      <c r="E29" s="108" t="s">
        <v>17</v>
      </c>
      <c r="F29" s="99" t="s">
        <v>79</v>
      </c>
      <c r="G29" s="100">
        <v>28.7</v>
      </c>
      <c r="H29" s="100">
        <v>29.6</v>
      </c>
      <c r="I29" s="100">
        <v>29.3</v>
      </c>
      <c r="J29" s="100">
        <v>28.9</v>
      </c>
      <c r="K29" s="100">
        <v>28.7</v>
      </c>
      <c r="L29" s="100">
        <v>26.8</v>
      </c>
      <c r="M29" s="100">
        <v>24.7</v>
      </c>
    </row>
    <row r="30" spans="1:15" ht="17" x14ac:dyDescent="0.25">
      <c r="A30" s="3"/>
      <c r="B30" s="96">
        <v>14</v>
      </c>
      <c r="C30" s="108">
        <v>483</v>
      </c>
      <c r="D30" s="101" t="s">
        <v>24</v>
      </c>
      <c r="E30" s="108" t="s">
        <v>17</v>
      </c>
      <c r="F30" s="99" t="s">
        <v>79</v>
      </c>
      <c r="G30" s="100">
        <v>31.1</v>
      </c>
      <c r="H30" s="100">
        <v>30.2</v>
      </c>
      <c r="I30" s="100">
        <v>29.5</v>
      </c>
      <c r="J30" s="100">
        <v>29.1</v>
      </c>
      <c r="K30" s="100">
        <v>24.3</v>
      </c>
      <c r="L30" s="109">
        <v>24.3</v>
      </c>
      <c r="M30" s="109">
        <v>24.3</v>
      </c>
    </row>
    <row r="31" spans="1:15" ht="17" x14ac:dyDescent="0.25">
      <c r="A31" s="3"/>
      <c r="B31" s="96">
        <v>15</v>
      </c>
      <c r="C31" s="108">
        <v>485</v>
      </c>
      <c r="D31" s="101" t="s">
        <v>24</v>
      </c>
      <c r="E31" s="108" t="s">
        <v>17</v>
      </c>
      <c r="F31" s="99" t="s">
        <v>81</v>
      </c>
      <c r="G31" s="100">
        <v>25.2</v>
      </c>
      <c r="H31" s="100">
        <v>25.6</v>
      </c>
      <c r="I31" s="100">
        <v>25.3</v>
      </c>
      <c r="J31" s="100">
        <v>25.1</v>
      </c>
      <c r="K31" s="100">
        <v>24.4</v>
      </c>
      <c r="L31" s="100">
        <v>24.7</v>
      </c>
      <c r="M31" s="100">
        <v>25.1</v>
      </c>
    </row>
    <row r="32" spans="1:15" ht="17" x14ac:dyDescent="0.25">
      <c r="A32" s="3"/>
      <c r="B32" s="96">
        <v>16</v>
      </c>
      <c r="C32" s="108">
        <v>487</v>
      </c>
      <c r="D32" s="101" t="s">
        <v>24</v>
      </c>
      <c r="E32" s="108" t="s">
        <v>18</v>
      </c>
      <c r="F32" s="99" t="s">
        <v>78</v>
      </c>
      <c r="G32" s="100">
        <v>28.7</v>
      </c>
      <c r="H32" s="100">
        <v>28.9</v>
      </c>
      <c r="I32" s="100">
        <v>28.3</v>
      </c>
      <c r="J32" s="100">
        <v>28.2</v>
      </c>
      <c r="K32" s="100">
        <v>28</v>
      </c>
      <c r="L32" s="100">
        <v>28.5</v>
      </c>
      <c r="M32" s="100">
        <v>28.9</v>
      </c>
    </row>
    <row r="33" spans="1:16" ht="17" x14ac:dyDescent="0.25">
      <c r="A33" s="3"/>
      <c r="B33" s="96">
        <v>16</v>
      </c>
      <c r="C33" s="108">
        <v>491</v>
      </c>
      <c r="D33" s="101" t="s">
        <v>24</v>
      </c>
      <c r="E33" s="108" t="s">
        <v>18</v>
      </c>
      <c r="F33" s="99" t="s">
        <v>78</v>
      </c>
      <c r="G33" s="100">
        <v>29.2</v>
      </c>
      <c r="H33" s="100">
        <v>29</v>
      </c>
      <c r="I33" s="100">
        <v>28.4</v>
      </c>
      <c r="J33" s="100">
        <v>29</v>
      </c>
      <c r="K33" s="100">
        <v>28.6</v>
      </c>
      <c r="L33" s="100">
        <v>28.7</v>
      </c>
      <c r="M33" s="100">
        <v>28.9</v>
      </c>
    </row>
    <row r="34" spans="1:16" ht="17" x14ac:dyDescent="0.25">
      <c r="A34" s="3"/>
      <c r="B34" s="96">
        <v>17</v>
      </c>
      <c r="C34" s="108">
        <v>493</v>
      </c>
      <c r="D34" s="101" t="s">
        <v>24</v>
      </c>
      <c r="E34" s="108" t="s">
        <v>18</v>
      </c>
      <c r="F34" s="99" t="s">
        <v>80</v>
      </c>
      <c r="G34" s="100">
        <v>30.9</v>
      </c>
      <c r="H34" s="100">
        <v>31.1</v>
      </c>
      <c r="I34" s="100">
        <v>31.2</v>
      </c>
      <c r="J34" s="100">
        <v>31</v>
      </c>
      <c r="K34" s="100">
        <v>31.1</v>
      </c>
      <c r="L34" s="100">
        <v>30.8</v>
      </c>
      <c r="M34" s="100">
        <v>31.5</v>
      </c>
    </row>
    <row r="35" spans="1:16" ht="17" x14ac:dyDescent="0.25">
      <c r="A35" s="3"/>
      <c r="B35" s="96">
        <v>17</v>
      </c>
      <c r="C35" s="108">
        <v>495</v>
      </c>
      <c r="D35" s="101" t="s">
        <v>24</v>
      </c>
      <c r="E35" s="108" t="s">
        <v>17</v>
      </c>
      <c r="F35" s="99" t="s">
        <v>80</v>
      </c>
      <c r="G35" s="100">
        <v>27.8</v>
      </c>
      <c r="H35" s="100">
        <v>28.7</v>
      </c>
      <c r="I35" s="100">
        <v>28.7</v>
      </c>
      <c r="J35" s="100">
        <v>28.4</v>
      </c>
      <c r="K35" s="100">
        <v>28.1</v>
      </c>
      <c r="L35" s="100">
        <v>28</v>
      </c>
      <c r="M35" s="100">
        <v>27.7</v>
      </c>
    </row>
    <row r="36" spans="1:16" ht="17" x14ac:dyDescent="0.25">
      <c r="A36" s="3"/>
      <c r="B36" s="96">
        <v>17</v>
      </c>
      <c r="C36" s="108">
        <v>499</v>
      </c>
      <c r="D36" s="101" t="s">
        <v>24</v>
      </c>
      <c r="E36" s="108" t="s">
        <v>17</v>
      </c>
      <c r="F36" s="99" t="s">
        <v>80</v>
      </c>
      <c r="G36" s="100">
        <v>27.9</v>
      </c>
      <c r="H36" s="100">
        <v>27.3</v>
      </c>
      <c r="I36" s="100">
        <v>27.6</v>
      </c>
      <c r="J36" s="100">
        <v>27.5</v>
      </c>
      <c r="K36" s="100">
        <v>27.4</v>
      </c>
      <c r="L36" s="100">
        <v>27.8</v>
      </c>
      <c r="M36" s="100">
        <v>27.6</v>
      </c>
    </row>
    <row r="37" spans="1:16" ht="17" x14ac:dyDescent="0.25">
      <c r="A37" s="3"/>
      <c r="B37" s="96">
        <v>18</v>
      </c>
      <c r="C37" s="108">
        <v>503</v>
      </c>
      <c r="D37" s="101" t="s">
        <v>24</v>
      </c>
      <c r="E37" s="108" t="s">
        <v>17</v>
      </c>
      <c r="F37" s="99" t="s">
        <v>78</v>
      </c>
      <c r="G37" s="100">
        <v>26.6</v>
      </c>
      <c r="H37" s="100">
        <v>26.2</v>
      </c>
      <c r="I37" s="100">
        <v>25.6</v>
      </c>
      <c r="J37" s="100">
        <v>25.2</v>
      </c>
      <c r="K37" s="100">
        <v>24.7</v>
      </c>
      <c r="L37" s="100">
        <v>24.7</v>
      </c>
      <c r="M37" s="100">
        <v>24.8</v>
      </c>
    </row>
    <row r="38" spans="1:16" ht="17" x14ac:dyDescent="0.25">
      <c r="A38" s="3"/>
      <c r="B38" s="96">
        <v>19</v>
      </c>
      <c r="C38" s="108">
        <v>509</v>
      </c>
      <c r="D38" s="101" t="s">
        <v>24</v>
      </c>
      <c r="E38" s="108" t="s">
        <v>17</v>
      </c>
      <c r="F38" s="99" t="s">
        <v>78</v>
      </c>
      <c r="G38" s="100">
        <v>27.7</v>
      </c>
      <c r="H38" s="100">
        <v>27.2</v>
      </c>
      <c r="I38" s="100">
        <v>26.8</v>
      </c>
      <c r="J38" s="100">
        <v>27.2</v>
      </c>
      <c r="K38" s="100">
        <v>28.3</v>
      </c>
      <c r="L38" s="100">
        <v>28.5</v>
      </c>
      <c r="M38" s="100">
        <v>28.6</v>
      </c>
    </row>
    <row r="39" spans="1:16" ht="17" x14ac:dyDescent="0.25">
      <c r="A39" s="3"/>
      <c r="B39" s="96">
        <v>19</v>
      </c>
      <c r="C39" s="108">
        <v>511</v>
      </c>
      <c r="D39" s="101" t="s">
        <v>24</v>
      </c>
      <c r="E39" s="108" t="s">
        <v>18</v>
      </c>
      <c r="F39" s="99" t="s">
        <v>78</v>
      </c>
      <c r="G39" s="100">
        <v>30.6</v>
      </c>
      <c r="H39" s="100">
        <v>30.1</v>
      </c>
      <c r="I39" s="100">
        <v>29.4</v>
      </c>
      <c r="J39" s="100">
        <v>28.9</v>
      </c>
      <c r="K39" s="100">
        <v>29.5</v>
      </c>
      <c r="L39" s="100">
        <v>29.8</v>
      </c>
      <c r="M39" s="100">
        <v>29.9</v>
      </c>
    </row>
    <row r="40" spans="1:16" ht="17" x14ac:dyDescent="0.25">
      <c r="A40" s="3"/>
      <c r="B40" s="96">
        <v>20</v>
      </c>
      <c r="C40" s="108">
        <v>515</v>
      </c>
      <c r="D40" s="101" t="s">
        <v>24</v>
      </c>
      <c r="E40" s="108" t="s">
        <v>18</v>
      </c>
      <c r="F40" s="99" t="s">
        <v>78</v>
      </c>
      <c r="G40" s="100">
        <v>26.6</v>
      </c>
      <c r="H40" s="100">
        <v>27.4</v>
      </c>
      <c r="I40" s="100">
        <v>27</v>
      </c>
      <c r="J40" s="100">
        <v>26.8</v>
      </c>
      <c r="K40" s="100">
        <v>26.9</v>
      </c>
      <c r="L40" s="100">
        <v>27.2</v>
      </c>
      <c r="M40" s="100">
        <v>27.4</v>
      </c>
    </row>
    <row r="41" spans="1:16" ht="17" x14ac:dyDescent="0.25">
      <c r="A41" s="3"/>
      <c r="B41" s="96">
        <v>20</v>
      </c>
      <c r="C41" s="108">
        <v>519</v>
      </c>
      <c r="D41" s="101" t="s">
        <v>24</v>
      </c>
      <c r="E41" s="108" t="s">
        <v>18</v>
      </c>
      <c r="F41" s="99" t="s">
        <v>78</v>
      </c>
      <c r="G41" s="100">
        <v>23.4</v>
      </c>
      <c r="H41" s="100">
        <v>24.6</v>
      </c>
      <c r="I41" s="100">
        <v>23.7</v>
      </c>
      <c r="J41" s="100">
        <v>24.2</v>
      </c>
      <c r="K41" s="100">
        <v>24.4</v>
      </c>
      <c r="L41" s="100">
        <v>24.1</v>
      </c>
      <c r="M41" s="100">
        <v>24.2</v>
      </c>
    </row>
    <row r="42" spans="1:16" ht="17" x14ac:dyDescent="0.25">
      <c r="A42" s="3"/>
      <c r="B42" s="96">
        <v>20</v>
      </c>
      <c r="C42" s="108">
        <v>521</v>
      </c>
      <c r="D42" s="101" t="s">
        <v>24</v>
      </c>
      <c r="E42" s="108" t="s">
        <v>17</v>
      </c>
      <c r="F42" s="99" t="s">
        <v>78</v>
      </c>
      <c r="G42" s="100">
        <v>25</v>
      </c>
      <c r="H42" s="100">
        <v>26.2</v>
      </c>
      <c r="I42" s="100">
        <v>26.1</v>
      </c>
      <c r="J42" s="100">
        <v>26</v>
      </c>
      <c r="K42" s="100">
        <v>26.3</v>
      </c>
      <c r="L42" s="100">
        <v>26.8</v>
      </c>
      <c r="M42" s="100">
        <v>26.8</v>
      </c>
    </row>
    <row r="43" spans="1:16" x14ac:dyDescent="0.2">
      <c r="A43" s="3"/>
      <c r="B43" s="96">
        <v>21</v>
      </c>
      <c r="C43" s="107">
        <v>45</v>
      </c>
      <c r="D43" s="101" t="s">
        <v>24</v>
      </c>
      <c r="E43" s="99" t="s">
        <v>17</v>
      </c>
      <c r="F43" s="99" t="s">
        <v>81</v>
      </c>
      <c r="G43" s="100">
        <v>26.7</v>
      </c>
      <c r="H43" s="100">
        <v>25.9</v>
      </c>
      <c r="I43" s="100">
        <v>25.3</v>
      </c>
      <c r="J43" s="100">
        <v>25.1</v>
      </c>
      <c r="K43" s="100">
        <v>24.8</v>
      </c>
      <c r="L43" s="100">
        <v>23.4</v>
      </c>
      <c r="M43" s="100">
        <v>21.9</v>
      </c>
    </row>
    <row r="44" spans="1:16" x14ac:dyDescent="0.2">
      <c r="A44" s="3"/>
      <c r="B44" s="96">
        <v>22</v>
      </c>
      <c r="C44" s="107">
        <v>46</v>
      </c>
      <c r="D44" s="101" t="s">
        <v>24</v>
      </c>
      <c r="E44" s="99" t="s">
        <v>73</v>
      </c>
      <c r="F44" s="99" t="s">
        <v>81</v>
      </c>
      <c r="G44" s="100">
        <v>23.7</v>
      </c>
      <c r="H44" s="100">
        <v>24.6</v>
      </c>
      <c r="I44" s="100">
        <v>25.2</v>
      </c>
      <c r="J44" s="100">
        <v>24.6</v>
      </c>
      <c r="K44" s="100">
        <v>24.7</v>
      </c>
      <c r="L44" s="100">
        <v>24.8</v>
      </c>
      <c r="M44" s="100">
        <v>25</v>
      </c>
    </row>
    <row r="45" spans="1:16" x14ac:dyDescent="0.2">
      <c r="A45" s="3"/>
      <c r="B45" s="96">
        <v>23</v>
      </c>
      <c r="C45" s="107">
        <v>14</v>
      </c>
      <c r="D45" s="101" t="s">
        <v>24</v>
      </c>
      <c r="E45" s="99" t="s">
        <v>17</v>
      </c>
      <c r="F45" s="99" t="s">
        <v>79</v>
      </c>
      <c r="G45" s="107">
        <v>30.4</v>
      </c>
      <c r="H45" s="107">
        <v>28.4</v>
      </c>
      <c r="I45" s="107">
        <v>29.2</v>
      </c>
      <c r="J45" s="107">
        <v>29</v>
      </c>
      <c r="K45" s="107">
        <v>29.1</v>
      </c>
      <c r="L45" s="107">
        <v>29.5</v>
      </c>
      <c r="M45" s="107">
        <v>27.5</v>
      </c>
      <c r="N45" s="3"/>
      <c r="O45" s="3"/>
      <c r="P45" s="3"/>
    </row>
    <row r="46" spans="1:16" x14ac:dyDescent="0.2">
      <c r="A46" s="3"/>
      <c r="B46" s="96">
        <v>24</v>
      </c>
      <c r="C46" s="107">
        <v>25</v>
      </c>
      <c r="D46" s="101" t="s">
        <v>24</v>
      </c>
      <c r="E46" s="99" t="s">
        <v>73</v>
      </c>
      <c r="F46" s="99" t="s">
        <v>79</v>
      </c>
      <c r="G46" s="107">
        <v>27.6</v>
      </c>
      <c r="H46" s="107">
        <v>25.7</v>
      </c>
      <c r="I46" s="107">
        <v>25.6</v>
      </c>
      <c r="J46" s="107">
        <v>25</v>
      </c>
      <c r="K46" s="107">
        <v>25</v>
      </c>
      <c r="L46" s="107">
        <v>24.6</v>
      </c>
      <c r="M46" s="107">
        <v>23.9</v>
      </c>
      <c r="N46" s="3"/>
      <c r="O46" s="3"/>
      <c r="P46" s="3"/>
    </row>
    <row r="47" spans="1:16" x14ac:dyDescent="0.2">
      <c r="A47" s="3"/>
      <c r="B47" s="96">
        <v>25</v>
      </c>
      <c r="C47" s="107">
        <v>75</v>
      </c>
      <c r="D47" s="101" t="s">
        <v>24</v>
      </c>
      <c r="E47" s="99" t="s">
        <v>17</v>
      </c>
      <c r="F47" s="99" t="s">
        <v>81</v>
      </c>
      <c r="G47" s="107">
        <v>27.9</v>
      </c>
      <c r="H47" s="110">
        <v>27.7</v>
      </c>
      <c r="I47" s="107">
        <v>28.1</v>
      </c>
      <c r="J47" s="107">
        <v>27.5</v>
      </c>
      <c r="K47" s="107">
        <v>27.4</v>
      </c>
      <c r="L47" s="107">
        <v>26.8</v>
      </c>
      <c r="M47" s="107">
        <v>25.2</v>
      </c>
      <c r="N47" s="3"/>
      <c r="O47" s="3"/>
      <c r="P47" s="3"/>
    </row>
    <row r="48" spans="1:16" x14ac:dyDescent="0.2">
      <c r="A48" s="3"/>
      <c r="B48" s="96">
        <v>26</v>
      </c>
      <c r="C48" s="107">
        <v>83</v>
      </c>
      <c r="D48" s="101" t="s">
        <v>24</v>
      </c>
      <c r="E48" s="99" t="s">
        <v>18</v>
      </c>
      <c r="F48" s="99" t="s">
        <v>81</v>
      </c>
      <c r="G48" s="107">
        <v>30.9</v>
      </c>
      <c r="H48" s="107">
        <v>31.2</v>
      </c>
      <c r="I48" s="107">
        <v>31.8</v>
      </c>
      <c r="J48" s="107">
        <v>31.1</v>
      </c>
      <c r="K48" s="107">
        <v>31.1</v>
      </c>
      <c r="L48" s="107">
        <v>30.5</v>
      </c>
      <c r="M48" s="107">
        <v>30.6</v>
      </c>
      <c r="N48" s="3"/>
      <c r="O48" s="3"/>
      <c r="P48" s="3"/>
    </row>
    <row r="49" spans="1:16" x14ac:dyDescent="0.2">
      <c r="A49" s="3"/>
      <c r="B49" s="96">
        <v>27</v>
      </c>
      <c r="C49" s="100">
        <v>114</v>
      </c>
      <c r="D49" s="101" t="s">
        <v>24</v>
      </c>
      <c r="E49" s="100" t="s">
        <v>18</v>
      </c>
      <c r="F49" s="99" t="s">
        <v>80</v>
      </c>
      <c r="G49" s="107">
        <v>23.2</v>
      </c>
      <c r="H49" s="107">
        <v>23.9</v>
      </c>
      <c r="I49" s="107">
        <v>24.1</v>
      </c>
      <c r="J49" s="111">
        <v>24.4</v>
      </c>
      <c r="K49" s="107">
        <v>24.3</v>
      </c>
      <c r="L49" s="107">
        <v>24.1</v>
      </c>
      <c r="M49" s="107">
        <v>24.5</v>
      </c>
      <c r="N49" s="3"/>
      <c r="O49" s="3"/>
      <c r="P49" s="3"/>
    </row>
    <row r="50" spans="1:16" x14ac:dyDescent="0.2">
      <c r="A50" s="3"/>
      <c r="B50" s="96">
        <v>27</v>
      </c>
      <c r="C50" s="100">
        <v>115</v>
      </c>
      <c r="D50" s="101" t="s">
        <v>24</v>
      </c>
      <c r="E50" s="100" t="s">
        <v>18</v>
      </c>
      <c r="F50" s="99" t="s">
        <v>80</v>
      </c>
      <c r="G50" s="107">
        <v>23.6</v>
      </c>
      <c r="H50" s="107">
        <v>24.8</v>
      </c>
      <c r="I50" s="107">
        <v>25.4</v>
      </c>
      <c r="J50" s="111">
        <v>25.2</v>
      </c>
      <c r="K50" s="107">
        <v>25.4</v>
      </c>
      <c r="L50" s="107">
        <v>25.3</v>
      </c>
      <c r="M50" s="107">
        <v>25.4</v>
      </c>
      <c r="N50" s="3"/>
      <c r="O50" s="3"/>
      <c r="P50" s="3"/>
    </row>
    <row r="51" spans="1:16" x14ac:dyDescent="0.2">
      <c r="A51" s="3"/>
      <c r="B51" s="96">
        <v>27</v>
      </c>
      <c r="C51" s="100">
        <v>116</v>
      </c>
      <c r="D51" s="101" t="s">
        <v>24</v>
      </c>
      <c r="E51" s="100" t="s">
        <v>18</v>
      </c>
      <c r="F51" s="99" t="s">
        <v>80</v>
      </c>
      <c r="G51" s="107">
        <v>22.2</v>
      </c>
      <c r="H51" s="107">
        <v>22.9</v>
      </c>
      <c r="I51" s="107">
        <v>23.5</v>
      </c>
      <c r="J51" s="107">
        <v>23.6</v>
      </c>
      <c r="K51" s="107">
        <v>24</v>
      </c>
      <c r="L51" s="107">
        <v>23.3</v>
      </c>
      <c r="M51" s="107">
        <v>24</v>
      </c>
      <c r="N51" s="3"/>
      <c r="O51" s="3"/>
      <c r="P51" s="3"/>
    </row>
    <row r="52" spans="1:16" x14ac:dyDescent="0.2">
      <c r="A52" s="3"/>
      <c r="B52" s="96">
        <v>27</v>
      </c>
      <c r="C52" s="100">
        <v>117</v>
      </c>
      <c r="D52" s="101" t="s">
        <v>24</v>
      </c>
      <c r="E52" s="100" t="s">
        <v>17</v>
      </c>
      <c r="F52" s="99" t="s">
        <v>80</v>
      </c>
      <c r="G52" s="107">
        <v>24.8</v>
      </c>
      <c r="H52" s="107">
        <v>25.1</v>
      </c>
      <c r="I52" s="107">
        <v>25.2</v>
      </c>
      <c r="J52" s="111">
        <v>26</v>
      </c>
      <c r="K52" s="107">
        <v>26.6</v>
      </c>
      <c r="L52" s="107">
        <v>26.8</v>
      </c>
      <c r="M52" s="107">
        <v>26.6</v>
      </c>
      <c r="N52" s="3"/>
      <c r="O52" s="3"/>
      <c r="P52" s="3"/>
    </row>
    <row r="53" spans="1:16" x14ac:dyDescent="0.2">
      <c r="A53" s="3"/>
      <c r="B53" s="96">
        <v>27</v>
      </c>
      <c r="C53" s="100">
        <v>118</v>
      </c>
      <c r="D53" s="101" t="s">
        <v>24</v>
      </c>
      <c r="E53" s="100" t="s">
        <v>17</v>
      </c>
      <c r="F53" s="99" t="s">
        <v>80</v>
      </c>
      <c r="G53" s="107">
        <v>25.7</v>
      </c>
      <c r="H53" s="107">
        <v>27.3</v>
      </c>
      <c r="I53" s="111">
        <v>27</v>
      </c>
      <c r="J53" s="111">
        <v>27.1</v>
      </c>
      <c r="K53" s="107">
        <v>27</v>
      </c>
      <c r="L53" s="107">
        <v>27</v>
      </c>
      <c r="M53" s="107">
        <v>27.7</v>
      </c>
      <c r="N53" s="3"/>
      <c r="O53" s="3"/>
      <c r="P53" s="3"/>
    </row>
    <row r="54" spans="1:16" x14ac:dyDescent="0.2">
      <c r="A54" s="3"/>
      <c r="B54" s="96">
        <v>28</v>
      </c>
      <c r="C54" s="100">
        <v>87</v>
      </c>
      <c r="D54" s="101" t="s">
        <v>24</v>
      </c>
      <c r="E54" s="100" t="s">
        <v>18</v>
      </c>
      <c r="F54" s="99" t="s">
        <v>81</v>
      </c>
      <c r="G54" s="107">
        <v>29.4</v>
      </c>
      <c r="H54" s="107">
        <v>30.2</v>
      </c>
      <c r="I54" s="107">
        <v>29.6</v>
      </c>
      <c r="J54" s="107">
        <v>29.8</v>
      </c>
      <c r="K54" s="107">
        <v>29.5</v>
      </c>
      <c r="L54" s="107">
        <v>29.8</v>
      </c>
      <c r="M54" s="107">
        <v>29.5</v>
      </c>
      <c r="N54" s="3"/>
      <c r="O54" s="3"/>
      <c r="P54" s="3"/>
    </row>
    <row r="55" spans="1:16" x14ac:dyDescent="0.2">
      <c r="A55" s="3"/>
      <c r="B55" s="96">
        <v>29</v>
      </c>
      <c r="C55" s="100">
        <v>121</v>
      </c>
      <c r="D55" s="101" t="s">
        <v>24</v>
      </c>
      <c r="E55" s="100" t="s">
        <v>18</v>
      </c>
      <c r="F55" s="99" t="s">
        <v>81</v>
      </c>
      <c r="G55" s="107">
        <v>27.1</v>
      </c>
      <c r="H55" s="107">
        <v>26.8</v>
      </c>
      <c r="I55" s="107">
        <v>26.9</v>
      </c>
      <c r="J55" s="107">
        <v>26.6</v>
      </c>
      <c r="K55" s="107">
        <v>26.8</v>
      </c>
      <c r="L55" s="107">
        <v>26.3</v>
      </c>
      <c r="M55" s="107">
        <v>26.2</v>
      </c>
      <c r="N55" s="3"/>
      <c r="O55" s="3"/>
      <c r="P55" s="3"/>
    </row>
    <row r="56" spans="1:16" x14ac:dyDescent="0.2">
      <c r="A56" s="3"/>
      <c r="B56" s="96">
        <v>30</v>
      </c>
      <c r="C56" s="100">
        <v>96</v>
      </c>
      <c r="D56" s="101" t="s">
        <v>24</v>
      </c>
      <c r="E56" s="100" t="s">
        <v>18</v>
      </c>
      <c r="F56" s="99" t="s">
        <v>79</v>
      </c>
      <c r="G56" s="107">
        <v>25.3</v>
      </c>
      <c r="H56" s="107">
        <v>26.8</v>
      </c>
      <c r="I56" s="107">
        <v>26.8</v>
      </c>
      <c r="J56" s="111">
        <v>26.4</v>
      </c>
      <c r="K56" s="107">
        <v>25.8</v>
      </c>
      <c r="L56" s="107">
        <v>24.9</v>
      </c>
      <c r="M56" s="107">
        <v>23.6</v>
      </c>
      <c r="N56" s="3"/>
      <c r="O56" s="3"/>
      <c r="P56" s="3"/>
    </row>
    <row r="57" spans="1:16" x14ac:dyDescent="0.2">
      <c r="A57" s="3"/>
      <c r="B57" s="96">
        <v>31</v>
      </c>
      <c r="C57" s="100">
        <v>120</v>
      </c>
      <c r="D57" s="101" t="s">
        <v>24</v>
      </c>
      <c r="E57" s="100" t="s">
        <v>18</v>
      </c>
      <c r="F57" s="99" t="s">
        <v>78</v>
      </c>
      <c r="G57" s="107">
        <v>23.1</v>
      </c>
      <c r="H57" s="107">
        <v>23.5</v>
      </c>
      <c r="I57" s="107">
        <v>25.1</v>
      </c>
      <c r="J57" s="111">
        <v>24.7</v>
      </c>
      <c r="K57" s="107">
        <v>25.4</v>
      </c>
      <c r="L57" s="107">
        <v>25.5</v>
      </c>
      <c r="M57" s="107">
        <v>25.7</v>
      </c>
      <c r="N57" s="3"/>
      <c r="O57" s="3"/>
      <c r="P57" s="3"/>
    </row>
    <row r="58" spans="1:16" x14ac:dyDescent="0.2">
      <c r="A58" s="3"/>
      <c r="B58" s="96">
        <v>31</v>
      </c>
      <c r="C58" s="100">
        <v>122</v>
      </c>
      <c r="D58" s="101" t="s">
        <v>24</v>
      </c>
      <c r="E58" s="100" t="s">
        <v>18</v>
      </c>
      <c r="F58" s="99" t="s">
        <v>78</v>
      </c>
      <c r="G58" s="107">
        <v>23.7</v>
      </c>
      <c r="H58" s="107">
        <v>23.7</v>
      </c>
      <c r="I58" s="107">
        <v>23.6</v>
      </c>
      <c r="J58" s="111">
        <v>24</v>
      </c>
      <c r="K58" s="107">
        <v>24.5</v>
      </c>
      <c r="L58" s="107">
        <v>24.8</v>
      </c>
      <c r="M58" s="107">
        <v>24.7</v>
      </c>
      <c r="N58" s="3"/>
      <c r="O58" s="3"/>
      <c r="P58" s="3"/>
    </row>
    <row r="59" spans="1:16" x14ac:dyDescent="0.2">
      <c r="A59" s="3"/>
      <c r="B59" s="96">
        <v>32</v>
      </c>
      <c r="C59" s="100">
        <v>88</v>
      </c>
      <c r="D59" s="101" t="s">
        <v>24</v>
      </c>
      <c r="E59" s="100" t="s">
        <v>17</v>
      </c>
      <c r="F59" s="99" t="s">
        <v>78</v>
      </c>
      <c r="G59" s="107">
        <v>23.5</v>
      </c>
      <c r="H59" s="107">
        <v>23.9</v>
      </c>
      <c r="I59" s="107">
        <v>24.2</v>
      </c>
      <c r="J59" s="111">
        <v>24.7</v>
      </c>
      <c r="K59" s="107">
        <v>25.6</v>
      </c>
      <c r="L59" s="107">
        <v>24.9</v>
      </c>
      <c r="M59" s="107">
        <v>25.3</v>
      </c>
      <c r="N59" s="3"/>
      <c r="O59" s="3"/>
      <c r="P59" s="3"/>
    </row>
    <row r="60" spans="1:16" x14ac:dyDescent="0.2">
      <c r="A60" s="3"/>
      <c r="B60" s="96">
        <v>33</v>
      </c>
      <c r="C60" s="100">
        <v>84</v>
      </c>
      <c r="D60" s="101" t="s">
        <v>24</v>
      </c>
      <c r="E60" s="100" t="s">
        <v>17</v>
      </c>
      <c r="F60" s="99" t="s">
        <v>78</v>
      </c>
      <c r="G60" s="107">
        <v>24.6</v>
      </c>
      <c r="H60" s="107">
        <v>24</v>
      </c>
      <c r="I60" s="107">
        <v>23.8</v>
      </c>
      <c r="J60" s="111">
        <v>24.1</v>
      </c>
      <c r="K60" s="107">
        <v>24.4</v>
      </c>
      <c r="L60" s="107">
        <v>24.4</v>
      </c>
      <c r="M60" s="107">
        <v>24.8</v>
      </c>
      <c r="N60" s="3"/>
      <c r="O60" s="3"/>
      <c r="P60" s="3"/>
    </row>
    <row r="61" spans="1:16" x14ac:dyDescent="0.2">
      <c r="A61" s="3"/>
      <c r="B61" s="96">
        <v>34</v>
      </c>
      <c r="C61" s="100">
        <v>104</v>
      </c>
      <c r="D61" s="101" t="s">
        <v>24</v>
      </c>
      <c r="E61" s="100" t="s">
        <v>17</v>
      </c>
      <c r="F61" s="99" t="s">
        <v>79</v>
      </c>
      <c r="G61" s="107">
        <v>24</v>
      </c>
      <c r="H61" s="107">
        <v>23.5</v>
      </c>
      <c r="I61" s="107">
        <v>24.2</v>
      </c>
      <c r="J61" s="111">
        <v>23.5</v>
      </c>
      <c r="K61" s="107">
        <v>23</v>
      </c>
      <c r="L61" s="107">
        <v>23.3</v>
      </c>
      <c r="M61" s="107">
        <v>22.8</v>
      </c>
      <c r="N61" s="3"/>
      <c r="O61" s="3"/>
      <c r="P61" s="3"/>
    </row>
    <row r="62" spans="1:16" x14ac:dyDescent="0.2">
      <c r="A62" s="3"/>
      <c r="B62" s="96">
        <v>35</v>
      </c>
      <c r="C62" s="100">
        <v>128</v>
      </c>
      <c r="D62" s="101" t="s">
        <v>24</v>
      </c>
      <c r="E62" s="100" t="s">
        <v>17</v>
      </c>
      <c r="F62" s="99" t="s">
        <v>79</v>
      </c>
      <c r="G62" s="107">
        <v>24.7</v>
      </c>
      <c r="H62" s="107">
        <v>25.7</v>
      </c>
      <c r="I62" s="107">
        <v>26.1</v>
      </c>
      <c r="J62" s="111">
        <v>26.1</v>
      </c>
      <c r="K62" s="107">
        <v>25.7</v>
      </c>
      <c r="L62" s="107">
        <v>25.4</v>
      </c>
      <c r="M62" s="107">
        <v>23.8</v>
      </c>
      <c r="N62" s="3"/>
      <c r="O62" s="3"/>
      <c r="P62" s="3"/>
    </row>
    <row r="63" spans="1:16" x14ac:dyDescent="0.2">
      <c r="A63" s="3"/>
      <c r="B63" s="96">
        <v>36</v>
      </c>
      <c r="C63" s="100">
        <v>91</v>
      </c>
      <c r="D63" s="100" t="s">
        <v>24</v>
      </c>
      <c r="E63" s="100" t="s">
        <v>18</v>
      </c>
      <c r="F63" s="99" t="s">
        <v>79</v>
      </c>
      <c r="G63" s="107">
        <v>30.8</v>
      </c>
      <c r="H63" s="107">
        <v>29.7</v>
      </c>
      <c r="I63" s="107">
        <v>29.4</v>
      </c>
      <c r="J63" s="111">
        <v>29.5</v>
      </c>
      <c r="K63" s="107">
        <v>28.3</v>
      </c>
      <c r="L63" s="107">
        <v>26</v>
      </c>
      <c r="M63" s="112">
        <v>23.4</v>
      </c>
      <c r="N63" s="3"/>
      <c r="O63" s="3"/>
      <c r="P63" s="3"/>
    </row>
    <row r="64" spans="1:16" x14ac:dyDescent="0.2">
      <c r="A64" s="3"/>
      <c r="B64" s="96">
        <v>36</v>
      </c>
      <c r="C64" s="100">
        <v>92</v>
      </c>
      <c r="D64" s="100" t="s">
        <v>24</v>
      </c>
      <c r="E64" s="100" t="s">
        <v>18</v>
      </c>
      <c r="F64" s="99" t="s">
        <v>79</v>
      </c>
      <c r="G64" s="107">
        <v>28.1</v>
      </c>
      <c r="H64" s="107">
        <v>28.2</v>
      </c>
      <c r="I64" s="107">
        <v>27.3</v>
      </c>
      <c r="J64" s="111">
        <v>27.5</v>
      </c>
      <c r="K64" s="107">
        <v>27.2</v>
      </c>
      <c r="L64" s="107">
        <v>24.3</v>
      </c>
      <c r="M64" s="109">
        <v>24.3</v>
      </c>
      <c r="N64" s="3"/>
      <c r="O64" s="3"/>
      <c r="P64" s="3"/>
    </row>
    <row r="65" spans="1:16" x14ac:dyDescent="0.2">
      <c r="G65" s="3"/>
      <c r="H65" s="3"/>
      <c r="I65" s="6"/>
      <c r="J65" s="6"/>
      <c r="K65" s="3"/>
      <c r="L65" s="3"/>
      <c r="M65" s="3"/>
      <c r="N65" s="3"/>
      <c r="O65" s="3"/>
      <c r="P65" s="3"/>
    </row>
    <row r="66" spans="1:16" x14ac:dyDescent="0.2">
      <c r="A66" s="3"/>
      <c r="B66" s="4"/>
      <c r="C66" s="3"/>
      <c r="D66" s="53"/>
      <c r="E66" s="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x14ac:dyDescent="0.2">
      <c r="A67" s="3"/>
      <c r="B67" s="4"/>
      <c r="C67" s="3"/>
      <c r="D67" s="53"/>
      <c r="E67" s="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x14ac:dyDescent="0.2">
      <c r="A68" s="3"/>
      <c r="B68" s="4"/>
      <c r="C68" s="3"/>
      <c r="D68" s="53"/>
      <c r="E68" s="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x14ac:dyDescent="0.2">
      <c r="A69" s="3"/>
      <c r="B69" s="4"/>
      <c r="C69" s="3"/>
      <c r="D69" s="53"/>
      <c r="E69" s="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x14ac:dyDescent="0.2">
      <c r="A70" s="3"/>
      <c r="B70" s="4"/>
      <c r="C70" s="3"/>
      <c r="D70" s="53"/>
      <c r="E70" s="53"/>
      <c r="F70" s="3"/>
    </row>
    <row r="71" spans="1:16" x14ac:dyDescent="0.2">
      <c r="A71" s="3"/>
      <c r="B71" s="4"/>
      <c r="C71" s="3"/>
      <c r="D71" s="53"/>
      <c r="E71" s="53"/>
      <c r="F71" s="3"/>
    </row>
    <row r="72" spans="1:16" x14ac:dyDescent="0.2">
      <c r="A72" s="3"/>
      <c r="B72" s="4"/>
      <c r="C72" s="3"/>
      <c r="D72" s="53"/>
      <c r="E72" s="53"/>
      <c r="F72" s="3"/>
    </row>
    <row r="73" spans="1:16" x14ac:dyDescent="0.2">
      <c r="A73" s="3"/>
      <c r="B73" s="4"/>
      <c r="C73" s="3"/>
      <c r="D73" s="53"/>
      <c r="E73" s="53"/>
      <c r="F73" s="3"/>
    </row>
    <row r="75" spans="1:16" x14ac:dyDescent="0.2">
      <c r="F75" s="10"/>
    </row>
    <row r="83" spans="2:5" x14ac:dyDescent="0.2">
      <c r="B83" s="12"/>
      <c r="C83" s="10"/>
      <c r="D83" s="10"/>
      <c r="E83" s="10"/>
    </row>
  </sheetData>
  <phoneticPr fontId="6" type="noConversion"/>
  <pageMargins left="0.7" right="0.7" top="0.75" bottom="0.75" header="0.3" footer="0.3"/>
  <pageSetup paperSize="9" orientation="portrait" horizontalDpi="0" verticalDpi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B2525-7551-43F2-9434-59B9DB02D2FB}">
  <dimension ref="A1:K83"/>
  <sheetViews>
    <sheetView workbookViewId="0">
      <selection activeCell="F1" sqref="F1:K1"/>
    </sheetView>
  </sheetViews>
  <sheetFormatPr baseColWidth="10" defaultColWidth="8.83203125" defaultRowHeight="16" x14ac:dyDescent="0.2"/>
  <cols>
    <col min="1" max="1" width="10.5" style="9"/>
    <col min="2" max="4" width="10.5" style="8"/>
    <col min="5" max="5" width="18" style="8" bestFit="1" customWidth="1"/>
  </cols>
  <sheetData>
    <row r="1" spans="1:11" x14ac:dyDescent="0.2">
      <c r="A1" s="102" t="s">
        <v>1</v>
      </c>
      <c r="B1" s="102" t="s">
        <v>2</v>
      </c>
      <c r="C1" s="102" t="s">
        <v>3</v>
      </c>
      <c r="D1" s="102" t="s">
        <v>4</v>
      </c>
      <c r="E1" s="102" t="s">
        <v>5</v>
      </c>
      <c r="F1" s="102" t="s">
        <v>19</v>
      </c>
      <c r="G1" s="102" t="s">
        <v>20</v>
      </c>
      <c r="H1" s="102" t="s">
        <v>21</v>
      </c>
      <c r="I1" s="102" t="s">
        <v>22</v>
      </c>
      <c r="J1" s="102" t="s">
        <v>23</v>
      </c>
      <c r="K1" s="102" t="s">
        <v>25</v>
      </c>
    </row>
    <row r="2" spans="1:11" ht="17" x14ac:dyDescent="0.2">
      <c r="A2" s="102">
        <v>1</v>
      </c>
      <c r="B2" s="104">
        <v>305</v>
      </c>
      <c r="C2" s="104" t="s">
        <v>24</v>
      </c>
      <c r="D2" s="104" t="s">
        <v>17</v>
      </c>
      <c r="E2" s="105" t="s">
        <v>78</v>
      </c>
      <c r="F2" s="118">
        <f>'Body parameters'!H2-'Body parameters'!$H2</f>
        <v>0</v>
      </c>
      <c r="G2" s="118">
        <f>'Body parameters'!I2-'Body parameters'!$H2</f>
        <v>-0.10000000000000142</v>
      </c>
      <c r="H2" s="118">
        <f>'Body parameters'!J2-'Body parameters'!$H2</f>
        <v>0.30000000000000071</v>
      </c>
      <c r="I2" s="118">
        <f>'Body parameters'!K2-'Body parameters'!$H2</f>
        <v>0</v>
      </c>
      <c r="J2" s="118">
        <f>'Body parameters'!L2-'Body parameters'!$H2</f>
        <v>0.39999999999999858</v>
      </c>
      <c r="K2" s="118">
        <f>'Body parameters'!M2-'Body parameters'!$H2</f>
        <v>0.59999999999999787</v>
      </c>
    </row>
    <row r="3" spans="1:11" ht="17" x14ac:dyDescent="0.2">
      <c r="A3" s="102">
        <v>2</v>
      </c>
      <c r="B3" s="104">
        <v>315</v>
      </c>
      <c r="C3" s="104" t="s">
        <v>24</v>
      </c>
      <c r="D3" s="104" t="s">
        <v>17</v>
      </c>
      <c r="E3" s="105" t="s">
        <v>78</v>
      </c>
      <c r="F3" s="118">
        <f>'Body parameters'!H3-'Body parameters'!$H3</f>
        <v>0</v>
      </c>
      <c r="G3" s="118">
        <f>'Body parameters'!I3-'Body parameters'!$H3</f>
        <v>0.90000000000000213</v>
      </c>
      <c r="H3" s="118">
        <f>'Body parameters'!J3-'Body parameters'!$H3</f>
        <v>0.70000000000000284</v>
      </c>
      <c r="I3" s="118">
        <f>'Body parameters'!K3-'Body parameters'!$H3</f>
        <v>0.40000000000000213</v>
      </c>
      <c r="J3" s="118">
        <f>'Body parameters'!L3-'Body parameters'!$H3</f>
        <v>0.70000000000000284</v>
      </c>
      <c r="K3" s="118">
        <f>'Body parameters'!M3-'Body parameters'!$H3</f>
        <v>0.90000000000000213</v>
      </c>
    </row>
    <row r="4" spans="1:11" x14ac:dyDescent="0.2">
      <c r="A4" s="102">
        <v>3</v>
      </c>
      <c r="B4" s="103">
        <v>261</v>
      </c>
      <c r="C4" s="103" t="s">
        <v>24</v>
      </c>
      <c r="D4" s="103" t="s">
        <v>18</v>
      </c>
      <c r="E4" s="105" t="s">
        <v>78</v>
      </c>
      <c r="F4" s="118">
        <f>'Body parameters'!H4-'Body parameters'!$H4</f>
        <v>0</v>
      </c>
      <c r="G4" s="118">
        <f>'Body parameters'!I4-'Body parameters'!$H4</f>
        <v>-9.9999999999997868E-2</v>
      </c>
      <c r="H4" s="118">
        <f>'Body parameters'!J4-'Body parameters'!$H4</f>
        <v>-9.9999999999997868E-2</v>
      </c>
      <c r="I4" s="118">
        <f>'Body parameters'!K4-'Body parameters'!$H4</f>
        <v>0.60000000000000142</v>
      </c>
      <c r="J4" s="118">
        <f>'Body parameters'!L4-'Body parameters'!$H4</f>
        <v>-9.9999999999997868E-2</v>
      </c>
      <c r="K4" s="118">
        <f>'Body parameters'!M4-'Body parameters'!$H4</f>
        <v>0.30000000000000071</v>
      </c>
    </row>
    <row r="5" spans="1:11" ht="17" x14ac:dyDescent="0.2">
      <c r="A5" s="102">
        <v>4</v>
      </c>
      <c r="B5" s="104">
        <v>283</v>
      </c>
      <c r="C5" s="104" t="s">
        <v>24</v>
      </c>
      <c r="D5" s="104" t="s">
        <v>17</v>
      </c>
      <c r="E5" s="105" t="s">
        <v>79</v>
      </c>
      <c r="F5" s="118">
        <f>'Body parameters'!H5-'Body parameters'!$H5</f>
        <v>0</v>
      </c>
      <c r="G5" s="118">
        <f>'Body parameters'!I5-'Body parameters'!$H5</f>
        <v>-0.60000000000000142</v>
      </c>
      <c r="H5" s="118">
        <f>'Body parameters'!J5-'Body parameters'!$H5</f>
        <v>-1.5</v>
      </c>
      <c r="I5" s="118">
        <f>'Body parameters'!K5-'Body parameters'!$H5</f>
        <v>-1.5</v>
      </c>
      <c r="J5" s="118">
        <f>'Body parameters'!L5-'Body parameters'!$H5</f>
        <v>-5.5</v>
      </c>
      <c r="K5" s="118"/>
    </row>
    <row r="6" spans="1:11" ht="17" x14ac:dyDescent="0.2">
      <c r="A6" s="102">
        <v>4</v>
      </c>
      <c r="B6" s="104">
        <v>285</v>
      </c>
      <c r="C6" s="104" t="s">
        <v>24</v>
      </c>
      <c r="D6" s="104" t="s">
        <v>17</v>
      </c>
      <c r="E6" s="105" t="s">
        <v>79</v>
      </c>
      <c r="F6" s="118">
        <f>'Body parameters'!H6-'Body parameters'!$H6</f>
        <v>0</v>
      </c>
      <c r="G6" s="118">
        <f>'Body parameters'!I6-'Body parameters'!$H6</f>
        <v>-0.5</v>
      </c>
      <c r="H6" s="118">
        <f>'Body parameters'!J6-'Body parameters'!$H6</f>
        <v>-1.4000000000000021</v>
      </c>
      <c r="I6" s="118">
        <f>'Body parameters'!K6-'Body parameters'!$H6</f>
        <v>-0.69999999999999929</v>
      </c>
      <c r="J6" s="118">
        <f>'Body parameters'!L6-'Body parameters'!$H6</f>
        <v>-1</v>
      </c>
      <c r="K6" s="118">
        <f>'Body parameters'!M6-'Body parameters'!$H6</f>
        <v>-3.8000000000000007</v>
      </c>
    </row>
    <row r="7" spans="1:11" ht="17" x14ac:dyDescent="0.2">
      <c r="A7" s="102">
        <v>4</v>
      </c>
      <c r="B7" s="104">
        <v>287</v>
      </c>
      <c r="C7" s="104" t="s">
        <v>24</v>
      </c>
      <c r="D7" s="104" t="s">
        <v>18</v>
      </c>
      <c r="E7" s="105" t="s">
        <v>79</v>
      </c>
      <c r="F7" s="118">
        <f>'Body parameters'!H7-'Body parameters'!$H7</f>
        <v>0</v>
      </c>
      <c r="G7" s="118">
        <f>'Body parameters'!I7-'Body parameters'!$H7</f>
        <v>-0.40000000000000213</v>
      </c>
      <c r="H7" s="118">
        <f>'Body parameters'!J7-'Body parameters'!$H7</f>
        <v>-0.60000000000000142</v>
      </c>
      <c r="I7" s="118">
        <f>'Body parameters'!K7-'Body parameters'!$H7</f>
        <v>-0.90000000000000213</v>
      </c>
      <c r="J7" s="118">
        <f>'Body parameters'!L7-'Body parameters'!$H7</f>
        <v>-1.6000000000000014</v>
      </c>
      <c r="K7" s="118">
        <f>'Body parameters'!M7-'Body parameters'!$H7</f>
        <v>-3.4000000000000021</v>
      </c>
    </row>
    <row r="8" spans="1:11" x14ac:dyDescent="0.2">
      <c r="A8" s="102">
        <v>5</v>
      </c>
      <c r="B8" s="103">
        <v>265</v>
      </c>
      <c r="C8" s="103" t="s">
        <v>24</v>
      </c>
      <c r="D8" s="103" t="s">
        <v>17</v>
      </c>
      <c r="E8" s="105" t="s">
        <v>80</v>
      </c>
      <c r="F8" s="118">
        <f>'Body parameters'!H8-'Body parameters'!$H8</f>
        <v>0</v>
      </c>
      <c r="G8" s="118">
        <f>'Body parameters'!I8-'Body parameters'!$H8</f>
        <v>-0.20000000000000284</v>
      </c>
      <c r="H8" s="118">
        <f>'Body parameters'!J8-'Body parameters'!$H8</f>
        <v>-0.10000000000000142</v>
      </c>
      <c r="I8" s="118">
        <f>'Body parameters'!K8-'Body parameters'!$H8</f>
        <v>-0.5</v>
      </c>
      <c r="J8" s="118">
        <f>'Body parameters'!L8-'Body parameters'!$H8</f>
        <v>-0.40000000000000568</v>
      </c>
      <c r="K8" s="118">
        <f>'Body parameters'!M8-'Body parameters'!$H8</f>
        <v>-0.5</v>
      </c>
    </row>
    <row r="9" spans="1:11" x14ac:dyDescent="0.2">
      <c r="A9" s="102">
        <v>5</v>
      </c>
      <c r="B9" s="103">
        <v>267</v>
      </c>
      <c r="C9" s="103" t="s">
        <v>24</v>
      </c>
      <c r="D9" s="103" t="s">
        <v>18</v>
      </c>
      <c r="E9" s="105" t="s">
        <v>80</v>
      </c>
      <c r="F9" s="118">
        <f>'Body parameters'!H9-'Body parameters'!$H9</f>
        <v>0</v>
      </c>
      <c r="G9" s="118">
        <f>'Body parameters'!I9-'Body parameters'!$H9</f>
        <v>-0.20000000000000284</v>
      </c>
      <c r="H9" s="118">
        <f>'Body parameters'!J9-'Body parameters'!$H9</f>
        <v>0.29999999999999716</v>
      </c>
      <c r="I9" s="118">
        <f>'Body parameters'!K9-'Body parameters'!$H9</f>
        <v>-0.10000000000000142</v>
      </c>
      <c r="J9" s="118">
        <f>'Body parameters'!L9-'Body parameters'!$H9</f>
        <v>-0.5</v>
      </c>
      <c r="K9" s="118">
        <f>'Body parameters'!M9-'Body parameters'!$H9</f>
        <v>-0.20000000000000284</v>
      </c>
    </row>
    <row r="10" spans="1:11" x14ac:dyDescent="0.2">
      <c r="A10" s="102">
        <v>5</v>
      </c>
      <c r="B10" s="103">
        <v>269</v>
      </c>
      <c r="C10" s="103" t="s">
        <v>24</v>
      </c>
      <c r="D10" s="103" t="s">
        <v>18</v>
      </c>
      <c r="E10" s="105" t="s">
        <v>80</v>
      </c>
      <c r="F10" s="118">
        <f>'Body parameters'!H10-'Body parameters'!$H10</f>
        <v>0</v>
      </c>
      <c r="G10" s="118">
        <f>'Body parameters'!I10-'Body parameters'!$H10</f>
        <v>0.19999999999999574</v>
      </c>
      <c r="H10" s="118">
        <f>'Body parameters'!J10-'Body parameters'!$H10</f>
        <v>0</v>
      </c>
      <c r="I10" s="118">
        <f>'Body parameters'!K10-'Body parameters'!$H10</f>
        <v>0.19999999999999574</v>
      </c>
      <c r="J10" s="118">
        <f>'Body parameters'!L10-'Body parameters'!$H10</f>
        <v>-0.30000000000000426</v>
      </c>
      <c r="K10" s="118">
        <f>'Body parameters'!M10-'Body parameters'!$H10</f>
        <v>0</v>
      </c>
    </row>
    <row r="11" spans="1:11" ht="17" x14ac:dyDescent="0.2">
      <c r="A11" s="102">
        <v>6</v>
      </c>
      <c r="B11" s="104">
        <v>291</v>
      </c>
      <c r="C11" s="104" t="s">
        <v>24</v>
      </c>
      <c r="D11" s="104" t="s">
        <v>18</v>
      </c>
      <c r="E11" s="105" t="s">
        <v>81</v>
      </c>
      <c r="F11" s="118">
        <f>'Body parameters'!H11-'Body parameters'!$H11</f>
        <v>0</v>
      </c>
      <c r="G11" s="118">
        <f>'Body parameters'!I11-'Body parameters'!$H11</f>
        <v>-9.9999999999997868E-2</v>
      </c>
      <c r="H11" s="118">
        <f>'Body parameters'!J11-'Body parameters'!$H11</f>
        <v>0.20000000000000284</v>
      </c>
      <c r="I11" s="118">
        <f>'Body parameters'!K11-'Body parameters'!$H11</f>
        <v>0.40000000000000213</v>
      </c>
      <c r="J11" s="118">
        <f>'Body parameters'!L11-'Body parameters'!$H11</f>
        <v>-0.29999999999999716</v>
      </c>
      <c r="K11" s="118">
        <f>'Body parameters'!M11-'Body parameters'!$H11</f>
        <v>-0.79999999999999716</v>
      </c>
    </row>
    <row r="12" spans="1:11" ht="17" x14ac:dyDescent="0.2">
      <c r="A12" s="102">
        <v>6</v>
      </c>
      <c r="B12" s="104">
        <v>293</v>
      </c>
      <c r="C12" s="104" t="s">
        <v>24</v>
      </c>
      <c r="D12" s="104" t="s">
        <v>18</v>
      </c>
      <c r="E12" s="105" t="s">
        <v>81</v>
      </c>
      <c r="F12" s="118">
        <f>'Body parameters'!H12-'Body parameters'!$H12</f>
        <v>0</v>
      </c>
      <c r="G12" s="118">
        <f>'Body parameters'!I12-'Body parameters'!$H12</f>
        <v>0</v>
      </c>
      <c r="H12" s="118">
        <f>'Body parameters'!J12-'Body parameters'!$H12</f>
        <v>0</v>
      </c>
      <c r="I12" s="118">
        <f>'Body parameters'!K12-'Body parameters'!$H12</f>
        <v>0.40000000000000213</v>
      </c>
      <c r="J12" s="118">
        <f>'Body parameters'!L12-'Body parameters'!$H12</f>
        <v>-0.59999999999999787</v>
      </c>
      <c r="K12" s="118">
        <f>'Body parameters'!M12-'Body parameters'!$H12</f>
        <v>-2.3999999999999986</v>
      </c>
    </row>
    <row r="13" spans="1:11" ht="17" x14ac:dyDescent="0.2">
      <c r="A13" s="102">
        <v>7</v>
      </c>
      <c r="B13" s="104">
        <v>299</v>
      </c>
      <c r="C13" s="104" t="s">
        <v>24</v>
      </c>
      <c r="D13" s="104" t="s">
        <v>17</v>
      </c>
      <c r="E13" s="105" t="s">
        <v>81</v>
      </c>
      <c r="F13" s="118">
        <f>'Body parameters'!H13-'Body parameters'!$H13</f>
        <v>0</v>
      </c>
      <c r="G13" s="118">
        <f>'Body parameters'!I13-'Body parameters'!$H13</f>
        <v>-0.60000000000000142</v>
      </c>
      <c r="H13" s="118">
        <f>'Body parameters'!J13-'Body parameters'!$H13</f>
        <v>-0.60000000000000142</v>
      </c>
      <c r="I13" s="118">
        <f>'Body parameters'!K13-'Body parameters'!$H13</f>
        <v>-0.39999999999999858</v>
      </c>
      <c r="J13" s="118">
        <f>'Body parameters'!L13-'Body parameters'!$H13</f>
        <v>-2.8999999999999986</v>
      </c>
      <c r="K13" s="118">
        <f>'Body parameters'!M13-'Body parameters'!$H13</f>
        <v>-5.3000000000000007</v>
      </c>
    </row>
    <row r="14" spans="1:11" ht="17" x14ac:dyDescent="0.2">
      <c r="A14" s="102">
        <v>7</v>
      </c>
      <c r="B14" s="104">
        <v>303</v>
      </c>
      <c r="C14" s="104" t="s">
        <v>24</v>
      </c>
      <c r="D14" s="104" t="s">
        <v>17</v>
      </c>
      <c r="E14" s="105" t="s">
        <v>81</v>
      </c>
      <c r="F14" s="118">
        <f>'Body parameters'!H14-'Body parameters'!$H14</f>
        <v>0</v>
      </c>
      <c r="G14" s="118">
        <f>'Body parameters'!I14-'Body parameters'!$H14</f>
        <v>-0.10000000000000142</v>
      </c>
      <c r="H14" s="118">
        <f>'Body parameters'!J14-'Body parameters'!$H14</f>
        <v>0.19999999999999929</v>
      </c>
      <c r="I14" s="118">
        <f>'Body parameters'!K14-'Body parameters'!$H14</f>
        <v>0.69999999999999929</v>
      </c>
      <c r="J14" s="118">
        <f>'Body parameters'!L14-'Body parameters'!$H14</f>
        <v>1.5999999999999979</v>
      </c>
      <c r="K14" s="118">
        <f>'Body parameters'!M14-'Body parameters'!$H14</f>
        <v>0</v>
      </c>
    </row>
    <row r="15" spans="1:11" ht="17" x14ac:dyDescent="0.2">
      <c r="A15" s="102">
        <v>8</v>
      </c>
      <c r="B15" s="106">
        <v>335</v>
      </c>
      <c r="C15" s="106" t="s">
        <v>24</v>
      </c>
      <c r="D15" s="104" t="s">
        <v>17</v>
      </c>
      <c r="E15" s="105" t="s">
        <v>81</v>
      </c>
      <c r="F15" s="118">
        <f>'Body parameters'!H15-'Body parameters'!$H15</f>
        <v>0</v>
      </c>
      <c r="G15" s="118">
        <f>'Body parameters'!I15-'Body parameters'!$H15</f>
        <v>-0.19999999999999929</v>
      </c>
      <c r="H15" s="118">
        <f>'Body parameters'!J15-'Body parameters'!$H15</f>
        <v>0.30000000000000071</v>
      </c>
      <c r="I15" s="118">
        <f>'Body parameters'!K15-'Body parameters'!$H15</f>
        <v>0</v>
      </c>
      <c r="J15" s="118">
        <f>'Body parameters'!L15-'Body parameters'!$H15</f>
        <v>-1.3000000000000007</v>
      </c>
      <c r="K15" s="118">
        <f>'Body parameters'!M15-'Body parameters'!$H15</f>
        <v>-2.8999999999999986</v>
      </c>
    </row>
    <row r="16" spans="1:11" x14ac:dyDescent="0.2">
      <c r="A16" s="102">
        <v>8</v>
      </c>
      <c r="B16" s="103">
        <v>337</v>
      </c>
      <c r="C16" s="103" t="s">
        <v>24</v>
      </c>
      <c r="D16" s="103" t="s">
        <v>18</v>
      </c>
      <c r="E16" s="105" t="s">
        <v>81</v>
      </c>
      <c r="F16" s="118">
        <f>'Body parameters'!H16-'Body parameters'!$H16</f>
        <v>0</v>
      </c>
      <c r="G16" s="118">
        <f>'Body parameters'!I16-'Body parameters'!$H16</f>
        <v>0.40000000000000213</v>
      </c>
      <c r="H16" s="118">
        <f>'Body parameters'!J16-'Body parameters'!$H16</f>
        <v>0.5</v>
      </c>
      <c r="I16" s="118">
        <f>'Body parameters'!K16-'Body parameters'!$H16</f>
        <v>0.20000000000000284</v>
      </c>
      <c r="J16" s="118">
        <f>'Body parameters'!L16-'Body parameters'!$H16</f>
        <v>-0.19999999999999929</v>
      </c>
      <c r="K16" s="118">
        <f>'Body parameters'!M16-'Body parameters'!$H16</f>
        <v>-0.69999999999999929</v>
      </c>
    </row>
    <row r="17" spans="1:11" ht="17" x14ac:dyDescent="0.2">
      <c r="A17" s="102">
        <v>9</v>
      </c>
      <c r="B17" s="103">
        <v>359</v>
      </c>
      <c r="C17" s="103" t="s">
        <v>24</v>
      </c>
      <c r="D17" s="104" t="s">
        <v>17</v>
      </c>
      <c r="E17" s="105" t="s">
        <v>81</v>
      </c>
      <c r="F17" s="118">
        <f>'Body parameters'!H17-'Body parameters'!$H17</f>
        <v>0</v>
      </c>
      <c r="G17" s="118">
        <f>'Body parameters'!I17-'Body parameters'!$H17</f>
        <v>0.5</v>
      </c>
      <c r="H17" s="118">
        <f>'Body parameters'!J17-'Body parameters'!$H17</f>
        <v>0.30000000000000071</v>
      </c>
      <c r="I17" s="118">
        <f>'Body parameters'!K17-'Body parameters'!$H17</f>
        <v>0.40000000000000213</v>
      </c>
      <c r="J17" s="118">
        <f>'Body parameters'!L17-'Body parameters'!$H17</f>
        <v>0.30000000000000071</v>
      </c>
      <c r="K17" s="118">
        <f>'Body parameters'!M17-'Body parameters'!$H17</f>
        <v>-3.3000000000000007</v>
      </c>
    </row>
    <row r="18" spans="1:11" ht="17" x14ac:dyDescent="0.2">
      <c r="A18" s="102">
        <v>9</v>
      </c>
      <c r="B18" s="106">
        <v>361</v>
      </c>
      <c r="C18" s="103" t="s">
        <v>24</v>
      </c>
      <c r="D18" s="104" t="s">
        <v>17</v>
      </c>
      <c r="E18" s="105" t="s">
        <v>81</v>
      </c>
      <c r="F18" s="118">
        <f>'Body parameters'!H18-'Body parameters'!$H18</f>
        <v>0</v>
      </c>
      <c r="G18" s="118">
        <f>'Body parameters'!I18-'Body parameters'!$H18</f>
        <v>0.70000000000000284</v>
      </c>
      <c r="H18" s="118">
        <f>'Body parameters'!J18-'Body parameters'!$H18</f>
        <v>0.10000000000000142</v>
      </c>
      <c r="I18" s="118">
        <f>'Body parameters'!K18-'Body parameters'!$H18</f>
        <v>-0.80000000000000071</v>
      </c>
      <c r="J18" s="118">
        <f>'Body parameters'!L18-'Body parameters'!$H18</f>
        <v>-1.3000000000000007</v>
      </c>
      <c r="K18" s="118">
        <f>'Body parameters'!M18-'Body parameters'!$H18</f>
        <v>-4.1000000000000014</v>
      </c>
    </row>
    <row r="19" spans="1:11" x14ac:dyDescent="0.2">
      <c r="A19" s="102">
        <v>9</v>
      </c>
      <c r="B19" s="106">
        <v>363</v>
      </c>
      <c r="C19" s="103" t="s">
        <v>24</v>
      </c>
      <c r="D19" s="103" t="s">
        <v>18</v>
      </c>
      <c r="E19" s="105" t="s">
        <v>81</v>
      </c>
      <c r="F19" s="118">
        <f>'Body parameters'!H19-'Body parameters'!$H19</f>
        <v>0</v>
      </c>
      <c r="G19" s="118">
        <f>'Body parameters'!I19-'Body parameters'!$H19</f>
        <v>0.29999999999999716</v>
      </c>
      <c r="H19" s="118">
        <f>'Body parameters'!J19-'Body parameters'!$H19</f>
        <v>9.9999999999994316E-2</v>
      </c>
      <c r="I19" s="118">
        <f>'Body parameters'!K19-'Body parameters'!$H19</f>
        <v>-0.90000000000000568</v>
      </c>
      <c r="J19" s="118">
        <f>'Body parameters'!L19-'Body parameters'!$H19</f>
        <v>-3.5000000000000036</v>
      </c>
      <c r="K19" s="118">
        <f>'Body parameters'!M19-'Body parameters'!$H19</f>
        <v>-7.4000000000000021</v>
      </c>
    </row>
    <row r="20" spans="1:11" x14ac:dyDescent="0.2">
      <c r="A20" s="102">
        <v>10</v>
      </c>
      <c r="B20" s="106">
        <v>341</v>
      </c>
      <c r="C20" s="103" t="s">
        <v>24</v>
      </c>
      <c r="D20" s="103" t="s">
        <v>18</v>
      </c>
      <c r="E20" s="105" t="s">
        <v>80</v>
      </c>
      <c r="F20" s="118">
        <f>'Body parameters'!H20-'Body parameters'!$H20</f>
        <v>0</v>
      </c>
      <c r="G20" s="118">
        <f>'Body parameters'!I20-'Body parameters'!$H20</f>
        <v>0</v>
      </c>
      <c r="H20" s="118">
        <f>'Body parameters'!J20-'Body parameters'!$H20</f>
        <v>-0.5</v>
      </c>
      <c r="I20" s="118">
        <f>'Body parameters'!K20-'Body parameters'!$H20</f>
        <v>-0.60000000000000142</v>
      </c>
      <c r="J20" s="118">
        <f>'Body parameters'!L20-'Body parameters'!$H20</f>
        <v>-0.69999999999999929</v>
      </c>
      <c r="K20" s="118">
        <f>'Body parameters'!M20-'Body parameters'!$H20</f>
        <v>-0.60000000000000142</v>
      </c>
    </row>
    <row r="21" spans="1:11" x14ac:dyDescent="0.2">
      <c r="A21" s="102">
        <v>11</v>
      </c>
      <c r="B21" s="106">
        <v>343</v>
      </c>
      <c r="C21" s="103" t="s">
        <v>24</v>
      </c>
      <c r="D21" s="103" t="s">
        <v>18</v>
      </c>
      <c r="E21" s="105" t="s">
        <v>80</v>
      </c>
      <c r="F21" s="118">
        <f>'Body parameters'!H21-'Body parameters'!$H21</f>
        <v>0</v>
      </c>
      <c r="G21" s="118">
        <f>'Body parameters'!I21-'Body parameters'!$H21</f>
        <v>0.80000000000000071</v>
      </c>
      <c r="H21" s="118">
        <f>'Body parameters'!J21-'Body parameters'!$H21</f>
        <v>0.80000000000000071</v>
      </c>
      <c r="I21" s="118">
        <f>'Body parameters'!K21-'Body parameters'!$H21</f>
        <v>0.30000000000000071</v>
      </c>
      <c r="J21" s="118">
        <f>'Body parameters'!L21-'Body parameters'!$H21</f>
        <v>0.30000000000000071</v>
      </c>
      <c r="K21" s="118">
        <f>'Body parameters'!M21-'Body parameters'!$H21</f>
        <v>-0.5</v>
      </c>
    </row>
    <row r="22" spans="1:11" ht="17" x14ac:dyDescent="0.2">
      <c r="A22" s="102">
        <v>11</v>
      </c>
      <c r="B22" s="106">
        <v>347</v>
      </c>
      <c r="C22" s="103" t="s">
        <v>24</v>
      </c>
      <c r="D22" s="104" t="s">
        <v>17</v>
      </c>
      <c r="E22" s="105" t="s">
        <v>80</v>
      </c>
      <c r="F22" s="118">
        <f>'Body parameters'!H22-'Body parameters'!$H22</f>
        <v>0</v>
      </c>
      <c r="G22" s="118">
        <f>'Body parameters'!I22-'Body parameters'!$H22</f>
        <v>-0.5</v>
      </c>
      <c r="H22" s="118">
        <f>'Body parameters'!J22-'Body parameters'!$H22</f>
        <v>-0.69999999999999929</v>
      </c>
      <c r="I22" s="118">
        <f>'Body parameters'!K22-'Body parameters'!$H22</f>
        <v>-0.69999999999999929</v>
      </c>
      <c r="J22" s="118">
        <f>'Body parameters'!L22-'Body parameters'!$H22</f>
        <v>-0.89999999999999858</v>
      </c>
      <c r="K22" s="118">
        <f>'Body parameters'!M22-'Body parameters'!$H22</f>
        <v>-0.80000000000000071</v>
      </c>
    </row>
    <row r="23" spans="1:11" ht="17" x14ac:dyDescent="0.2">
      <c r="A23" s="102">
        <v>11</v>
      </c>
      <c r="B23" s="106">
        <v>349</v>
      </c>
      <c r="C23" s="103" t="s">
        <v>24</v>
      </c>
      <c r="D23" s="104" t="s">
        <v>17</v>
      </c>
      <c r="E23" s="105" t="s">
        <v>80</v>
      </c>
      <c r="F23" s="118">
        <f>'Body parameters'!H23-'Body parameters'!$H23</f>
        <v>0</v>
      </c>
      <c r="G23" s="118">
        <f>'Body parameters'!I23-'Body parameters'!$H23</f>
        <v>0.30000000000000071</v>
      </c>
      <c r="H23" s="118">
        <f>'Body parameters'!J23-'Body parameters'!$H23</f>
        <v>0.69999999999999929</v>
      </c>
      <c r="I23" s="118">
        <f>'Body parameters'!K23-'Body parameters'!$H23</f>
        <v>0</v>
      </c>
      <c r="J23" s="118">
        <f>'Body parameters'!L23-'Body parameters'!$H23</f>
        <v>0.30000000000000071</v>
      </c>
      <c r="K23" s="118">
        <f>'Body parameters'!M23-'Body parameters'!$H23</f>
        <v>0.30000000000000071</v>
      </c>
    </row>
    <row r="24" spans="1:11" ht="17" x14ac:dyDescent="0.2">
      <c r="A24" s="102">
        <v>12</v>
      </c>
      <c r="B24" s="106">
        <v>345</v>
      </c>
      <c r="C24" s="103" t="s">
        <v>24</v>
      </c>
      <c r="D24" s="104" t="s">
        <v>17</v>
      </c>
      <c r="E24" s="105" t="s">
        <v>79</v>
      </c>
      <c r="F24" s="118">
        <f>'Body parameters'!H24-'Body parameters'!$H24</f>
        <v>0</v>
      </c>
      <c r="G24" s="118">
        <f>'Body parameters'!I24-'Body parameters'!$H24</f>
        <v>0.10000000000000142</v>
      </c>
      <c r="H24" s="118">
        <f>'Body parameters'!J24-'Body parameters'!$H24</f>
        <v>0.5</v>
      </c>
      <c r="I24" s="118">
        <f>'Body parameters'!K24-'Body parameters'!$H24</f>
        <v>-9.9999999999997868E-2</v>
      </c>
      <c r="J24" s="118">
        <f>'Body parameters'!L24-'Body parameters'!$H24</f>
        <v>-0.29999999999999716</v>
      </c>
      <c r="K24" s="118">
        <f>'Body parameters'!M24-'Body parameters'!$H24</f>
        <v>-0.59999999999999787</v>
      </c>
    </row>
    <row r="25" spans="1:11" x14ac:dyDescent="0.2">
      <c r="A25" s="102">
        <v>13</v>
      </c>
      <c r="B25" s="106">
        <v>367</v>
      </c>
      <c r="C25" s="103" t="s">
        <v>24</v>
      </c>
      <c r="D25" s="103" t="s">
        <v>18</v>
      </c>
      <c r="E25" s="105" t="s">
        <v>79</v>
      </c>
      <c r="F25" s="118">
        <f>'Body parameters'!H25-'Body parameters'!$H25</f>
        <v>0</v>
      </c>
      <c r="G25" s="118">
        <f>'Body parameters'!I25-'Body parameters'!$H25</f>
        <v>-0.5</v>
      </c>
      <c r="H25" s="118">
        <f>'Body parameters'!J25-'Body parameters'!$H25</f>
        <v>-0.19999999999999929</v>
      </c>
      <c r="I25" s="118">
        <f>'Body parameters'!K25-'Body parameters'!$H25</f>
        <v>-0.39999999999999858</v>
      </c>
      <c r="J25" s="118">
        <f>'Body parameters'!L25-'Body parameters'!$H25</f>
        <v>-0.89999999999999858</v>
      </c>
      <c r="K25" s="118">
        <f>'Body parameters'!M25-'Body parameters'!$H25</f>
        <v>-3.6000000000000014</v>
      </c>
    </row>
    <row r="26" spans="1:11" x14ac:dyDescent="0.2">
      <c r="A26" s="102">
        <v>13</v>
      </c>
      <c r="B26" s="106">
        <v>369</v>
      </c>
      <c r="C26" s="103" t="s">
        <v>24</v>
      </c>
      <c r="D26" s="103" t="s">
        <v>18</v>
      </c>
      <c r="E26" s="105" t="s">
        <v>79</v>
      </c>
      <c r="F26" s="118">
        <f>'Body parameters'!H26-'Body parameters'!$H26</f>
        <v>0</v>
      </c>
      <c r="G26" s="118">
        <f>'Body parameters'!I26-'Body parameters'!$H26</f>
        <v>-0.79999999999999716</v>
      </c>
      <c r="H26" s="118">
        <f>'Body parameters'!J26-'Body parameters'!$H26</f>
        <v>-9.9999999999997868E-2</v>
      </c>
      <c r="I26" s="118">
        <f>'Body parameters'!K26-'Body parameters'!$H26</f>
        <v>0.5</v>
      </c>
      <c r="J26" s="118">
        <f>'Body parameters'!L26-'Body parameters'!$H26</f>
        <v>-0.5</v>
      </c>
      <c r="K26" s="118">
        <f>'Body parameters'!M26-'Body parameters'!$H26</f>
        <v>-2.2999999999999972</v>
      </c>
    </row>
    <row r="27" spans="1:11" x14ac:dyDescent="0.2">
      <c r="A27" s="102">
        <v>13</v>
      </c>
      <c r="B27" s="106">
        <v>371</v>
      </c>
      <c r="C27" s="103" t="s">
        <v>24</v>
      </c>
      <c r="D27" s="103" t="s">
        <v>18</v>
      </c>
      <c r="E27" s="105" t="s">
        <v>79</v>
      </c>
      <c r="F27" s="118">
        <f>'Body parameters'!H27-'Body parameters'!$H27</f>
        <v>0</v>
      </c>
      <c r="G27" s="118">
        <f>'Body parameters'!I27-'Body parameters'!$H27</f>
        <v>0</v>
      </c>
      <c r="H27" s="118">
        <f>'Body parameters'!J27-'Body parameters'!$H27</f>
        <v>0.5</v>
      </c>
      <c r="I27" s="118">
        <f>'Body parameters'!K27-'Body parameters'!$H27</f>
        <v>0.30000000000000071</v>
      </c>
      <c r="J27" s="118">
        <f>'Body parameters'!L27-'Body parameters'!$H27</f>
        <v>-0.19999999999999929</v>
      </c>
      <c r="K27" s="118">
        <f>'Body parameters'!M27-'Body parameters'!$H27</f>
        <v>-1.1999999999999993</v>
      </c>
    </row>
    <row r="28" spans="1:11" x14ac:dyDescent="0.2">
      <c r="A28" s="102">
        <v>13</v>
      </c>
      <c r="B28" s="106">
        <v>373</v>
      </c>
      <c r="C28" s="103" t="s">
        <v>24</v>
      </c>
      <c r="D28" s="103" t="s">
        <v>18</v>
      </c>
      <c r="E28" s="105" t="s">
        <v>79</v>
      </c>
      <c r="F28" s="118">
        <f>'Body parameters'!H28-'Body parameters'!$H28</f>
        <v>0</v>
      </c>
      <c r="G28" s="118">
        <f>'Body parameters'!I28-'Body parameters'!$H28</f>
        <v>-0.19999999999999929</v>
      </c>
      <c r="H28" s="118">
        <f>'Body parameters'!J28-'Body parameters'!$H28</f>
        <v>0.30000000000000071</v>
      </c>
      <c r="I28" s="118">
        <f>'Body parameters'!K28-'Body parameters'!$H28</f>
        <v>0.80000000000000071</v>
      </c>
      <c r="J28" s="118">
        <f>'Body parameters'!L28-'Body parameters'!$H28</f>
        <v>0.10000000000000142</v>
      </c>
      <c r="K28" s="118">
        <f>'Body parameters'!M28-'Body parameters'!$H28</f>
        <v>-1.0999999999999979</v>
      </c>
    </row>
    <row r="29" spans="1:11" ht="17" x14ac:dyDescent="0.25">
      <c r="A29" s="102">
        <v>14</v>
      </c>
      <c r="B29" s="119">
        <v>481</v>
      </c>
      <c r="C29" s="103" t="s">
        <v>24</v>
      </c>
      <c r="D29" s="119" t="s">
        <v>17</v>
      </c>
      <c r="E29" s="105" t="s">
        <v>79</v>
      </c>
      <c r="F29" s="118">
        <f>'Body parameters'!H29-'Body parameters'!$H29</f>
        <v>0</v>
      </c>
      <c r="G29" s="118">
        <f>'Body parameters'!I29-'Body parameters'!$H29</f>
        <v>-0.30000000000000071</v>
      </c>
      <c r="H29" s="118">
        <f>'Body parameters'!J29-'Body parameters'!$H29</f>
        <v>-0.70000000000000284</v>
      </c>
      <c r="I29" s="118">
        <f>'Body parameters'!K29-'Body parameters'!$H29</f>
        <v>-0.90000000000000213</v>
      </c>
      <c r="J29" s="118">
        <f>'Body parameters'!L29-'Body parameters'!$H29</f>
        <v>-2.8000000000000007</v>
      </c>
      <c r="K29" s="118">
        <f>'Body parameters'!M29-'Body parameters'!$H29</f>
        <v>-4.9000000000000021</v>
      </c>
    </row>
    <row r="30" spans="1:11" ht="17" x14ac:dyDescent="0.25">
      <c r="A30" s="102">
        <v>14</v>
      </c>
      <c r="B30" s="119">
        <v>483</v>
      </c>
      <c r="C30" s="103" t="s">
        <v>24</v>
      </c>
      <c r="D30" s="119" t="s">
        <v>17</v>
      </c>
      <c r="E30" s="105" t="s">
        <v>79</v>
      </c>
      <c r="F30" s="118">
        <f>'Body parameters'!H30-'Body parameters'!$H30</f>
        <v>0</v>
      </c>
      <c r="G30" s="118">
        <f>'Body parameters'!I30-'Body parameters'!$H30</f>
        <v>-0.69999999999999929</v>
      </c>
      <c r="H30" s="118">
        <f>'Body parameters'!J30-'Body parameters'!$H30</f>
        <v>-1.0999999999999979</v>
      </c>
      <c r="I30" s="118">
        <f>'Body parameters'!K30-'Body parameters'!$H30</f>
        <v>-5.8999999999999986</v>
      </c>
      <c r="J30" s="118">
        <f>'Body parameters'!L30-'Body parameters'!$H30</f>
        <v>-5.8999999999999986</v>
      </c>
      <c r="K30" s="118">
        <f>'Body parameters'!M30-'Body parameters'!$H30</f>
        <v>-5.8999999999999986</v>
      </c>
    </row>
    <row r="31" spans="1:11" ht="17" x14ac:dyDescent="0.25">
      <c r="A31" s="102">
        <v>15</v>
      </c>
      <c r="B31" s="119">
        <v>485</v>
      </c>
      <c r="C31" s="103" t="s">
        <v>24</v>
      </c>
      <c r="D31" s="119" t="s">
        <v>17</v>
      </c>
      <c r="E31" s="105" t="s">
        <v>81</v>
      </c>
      <c r="F31" s="118">
        <f>'Body parameters'!H31-'Body parameters'!$H31</f>
        <v>0</v>
      </c>
      <c r="G31" s="118">
        <f>'Body parameters'!I31-'Body parameters'!$H31</f>
        <v>-0.30000000000000071</v>
      </c>
      <c r="H31" s="118">
        <f>'Body parameters'!J31-'Body parameters'!$H31</f>
        <v>-0.5</v>
      </c>
      <c r="I31" s="118">
        <f>'Body parameters'!K31-'Body parameters'!$H31</f>
        <v>-1.2000000000000028</v>
      </c>
      <c r="J31" s="118">
        <f>'Body parameters'!L31-'Body parameters'!$H31</f>
        <v>-0.90000000000000213</v>
      </c>
      <c r="K31" s="118">
        <f>'Body parameters'!M31-'Body parameters'!$H31</f>
        <v>-0.5</v>
      </c>
    </row>
    <row r="32" spans="1:11" ht="17" x14ac:dyDescent="0.25">
      <c r="A32" s="102">
        <v>16</v>
      </c>
      <c r="B32" s="119">
        <v>487</v>
      </c>
      <c r="C32" s="103" t="s">
        <v>24</v>
      </c>
      <c r="D32" s="119" t="s">
        <v>18</v>
      </c>
      <c r="E32" s="105" t="s">
        <v>78</v>
      </c>
      <c r="F32" s="118">
        <f>'Body parameters'!H32-'Body parameters'!$H32</f>
        <v>0</v>
      </c>
      <c r="G32" s="118">
        <f>'Body parameters'!I32-'Body parameters'!$H32</f>
        <v>-0.59999999999999787</v>
      </c>
      <c r="H32" s="118">
        <f>'Body parameters'!J32-'Body parameters'!$H32</f>
        <v>-0.69999999999999929</v>
      </c>
      <c r="I32" s="118">
        <f>'Body parameters'!K32-'Body parameters'!$H32</f>
        <v>-0.89999999999999858</v>
      </c>
      <c r="J32" s="118">
        <f>'Body parameters'!L32-'Body parameters'!$H32</f>
        <v>-0.39999999999999858</v>
      </c>
      <c r="K32" s="118">
        <f>'Body parameters'!M32-'Body parameters'!$H32</f>
        <v>0</v>
      </c>
    </row>
    <row r="33" spans="1:11" ht="17" x14ac:dyDescent="0.25">
      <c r="A33" s="102">
        <v>16</v>
      </c>
      <c r="B33" s="119">
        <v>491</v>
      </c>
      <c r="C33" s="103" t="s">
        <v>24</v>
      </c>
      <c r="D33" s="119" t="s">
        <v>18</v>
      </c>
      <c r="E33" s="105" t="s">
        <v>78</v>
      </c>
      <c r="F33" s="118">
        <f>'Body parameters'!H33-'Body parameters'!$H33</f>
        <v>0</v>
      </c>
      <c r="G33" s="118">
        <f>'Body parameters'!I33-'Body parameters'!$H33</f>
        <v>-0.60000000000000142</v>
      </c>
      <c r="H33" s="118">
        <f>'Body parameters'!J33-'Body parameters'!$H33</f>
        <v>0</v>
      </c>
      <c r="I33" s="118">
        <f>'Body parameters'!K33-'Body parameters'!$H33</f>
        <v>-0.39999999999999858</v>
      </c>
      <c r="J33" s="118">
        <f>'Body parameters'!L33-'Body parameters'!$H33</f>
        <v>-0.30000000000000071</v>
      </c>
      <c r="K33" s="118">
        <f>'Body parameters'!M33-'Body parameters'!$H33</f>
        <v>-0.10000000000000142</v>
      </c>
    </row>
    <row r="34" spans="1:11" ht="17" x14ac:dyDescent="0.25">
      <c r="A34" s="102">
        <v>17</v>
      </c>
      <c r="B34" s="119">
        <v>493</v>
      </c>
      <c r="C34" s="103" t="s">
        <v>24</v>
      </c>
      <c r="D34" s="119" t="s">
        <v>18</v>
      </c>
      <c r="E34" s="105" t="s">
        <v>80</v>
      </c>
      <c r="F34" s="118">
        <f>'Body parameters'!H34-'Body parameters'!$H34</f>
        <v>0</v>
      </c>
      <c r="G34" s="118">
        <f>'Body parameters'!I34-'Body parameters'!$H34</f>
        <v>9.9999999999997868E-2</v>
      </c>
      <c r="H34" s="118">
        <f>'Body parameters'!J34-'Body parameters'!$H34</f>
        <v>-0.10000000000000142</v>
      </c>
      <c r="I34" s="118">
        <f>'Body parameters'!K34-'Body parameters'!$H34</f>
        <v>0</v>
      </c>
      <c r="J34" s="118">
        <f>'Body parameters'!L34-'Body parameters'!$H34</f>
        <v>-0.30000000000000071</v>
      </c>
      <c r="K34" s="118">
        <f>'Body parameters'!M34-'Body parameters'!$H34</f>
        <v>0.39999999999999858</v>
      </c>
    </row>
    <row r="35" spans="1:11" ht="17" x14ac:dyDescent="0.25">
      <c r="A35" s="102">
        <v>17</v>
      </c>
      <c r="B35" s="119">
        <v>495</v>
      </c>
      <c r="C35" s="103" t="s">
        <v>24</v>
      </c>
      <c r="D35" s="119" t="s">
        <v>17</v>
      </c>
      <c r="E35" s="105" t="s">
        <v>80</v>
      </c>
      <c r="F35" s="118">
        <f>'Body parameters'!H35-'Body parameters'!$H35</f>
        <v>0</v>
      </c>
      <c r="G35" s="118">
        <f>'Body parameters'!I35-'Body parameters'!$H35</f>
        <v>0</v>
      </c>
      <c r="H35" s="118">
        <f>'Body parameters'!J35-'Body parameters'!$H35</f>
        <v>-0.30000000000000071</v>
      </c>
      <c r="I35" s="118">
        <f>'Body parameters'!K35-'Body parameters'!$H35</f>
        <v>-0.59999999999999787</v>
      </c>
      <c r="J35" s="118">
        <f>'Body parameters'!L35-'Body parameters'!$H35</f>
        <v>-0.69999999999999929</v>
      </c>
      <c r="K35" s="118">
        <f>'Body parameters'!M35-'Body parameters'!$H35</f>
        <v>-1</v>
      </c>
    </row>
    <row r="36" spans="1:11" ht="17" x14ac:dyDescent="0.25">
      <c r="A36" s="102">
        <v>17</v>
      </c>
      <c r="B36" s="119">
        <v>499</v>
      </c>
      <c r="C36" s="103" t="s">
        <v>24</v>
      </c>
      <c r="D36" s="119" t="s">
        <v>17</v>
      </c>
      <c r="E36" s="105" t="s">
        <v>80</v>
      </c>
      <c r="F36" s="118">
        <f>'Body parameters'!H36-'Body parameters'!$H36</f>
        <v>0</v>
      </c>
      <c r="G36" s="118">
        <f>'Body parameters'!I36-'Body parameters'!$H36</f>
        <v>0.30000000000000071</v>
      </c>
      <c r="H36" s="118">
        <f>'Body parameters'!J36-'Body parameters'!$H36</f>
        <v>0.19999999999999929</v>
      </c>
      <c r="I36" s="118">
        <f>'Body parameters'!K36-'Body parameters'!$H36</f>
        <v>9.9999999999997868E-2</v>
      </c>
      <c r="J36" s="118">
        <f>'Body parameters'!L36-'Body parameters'!$H36</f>
        <v>0.5</v>
      </c>
      <c r="K36" s="118">
        <f>'Body parameters'!M36-'Body parameters'!$H36</f>
        <v>0.30000000000000071</v>
      </c>
    </row>
    <row r="37" spans="1:11" ht="17" x14ac:dyDescent="0.25">
      <c r="A37" s="102">
        <v>18</v>
      </c>
      <c r="B37" s="119">
        <v>503</v>
      </c>
      <c r="C37" s="103" t="s">
        <v>24</v>
      </c>
      <c r="D37" s="119" t="s">
        <v>17</v>
      </c>
      <c r="E37" s="105" t="s">
        <v>78</v>
      </c>
      <c r="F37" s="118">
        <f>'Body parameters'!H37-'Body parameters'!$H37</f>
        <v>0</v>
      </c>
      <c r="G37" s="118">
        <f>'Body parameters'!I37-'Body parameters'!$H37</f>
        <v>-0.59999999999999787</v>
      </c>
      <c r="H37" s="118">
        <f>'Body parameters'!J37-'Body parameters'!$H37</f>
        <v>-1</v>
      </c>
      <c r="I37" s="118">
        <f>'Body parameters'!K37-'Body parameters'!$H37</f>
        <v>-1.5</v>
      </c>
      <c r="J37" s="118">
        <f>'Body parameters'!L37-'Body parameters'!$H37</f>
        <v>-1.5</v>
      </c>
      <c r="K37" s="118">
        <f>'Body parameters'!M37-'Body parameters'!$H37</f>
        <v>-1.3999999999999986</v>
      </c>
    </row>
    <row r="38" spans="1:11" ht="17" x14ac:dyDescent="0.25">
      <c r="A38" s="102">
        <v>19</v>
      </c>
      <c r="B38" s="119">
        <v>509</v>
      </c>
      <c r="C38" s="103" t="s">
        <v>24</v>
      </c>
      <c r="D38" s="119" t="s">
        <v>17</v>
      </c>
      <c r="E38" s="105" t="s">
        <v>78</v>
      </c>
      <c r="F38" s="118">
        <f>'Body parameters'!H38-'Body parameters'!$H38</f>
        <v>0</v>
      </c>
      <c r="G38" s="118">
        <f>'Body parameters'!I38-'Body parameters'!$H38</f>
        <v>-0.39999999999999858</v>
      </c>
      <c r="H38" s="118">
        <f>'Body parameters'!J38-'Body parameters'!$H38</f>
        <v>0</v>
      </c>
      <c r="I38" s="118">
        <f>'Body parameters'!K38-'Body parameters'!$H38</f>
        <v>1.1000000000000014</v>
      </c>
      <c r="J38" s="118">
        <f>'Body parameters'!L38-'Body parameters'!$H38</f>
        <v>1.3000000000000007</v>
      </c>
      <c r="K38" s="118">
        <f>'Body parameters'!M38-'Body parameters'!$H38</f>
        <v>1.4000000000000021</v>
      </c>
    </row>
    <row r="39" spans="1:11" ht="17" x14ac:dyDescent="0.25">
      <c r="A39" s="102">
        <v>19</v>
      </c>
      <c r="B39" s="119">
        <v>511</v>
      </c>
      <c r="C39" s="103" t="s">
        <v>24</v>
      </c>
      <c r="D39" s="119" t="s">
        <v>18</v>
      </c>
      <c r="E39" s="105" t="s">
        <v>78</v>
      </c>
      <c r="F39" s="118">
        <f>'Body parameters'!H39-'Body parameters'!$H39</f>
        <v>0</v>
      </c>
      <c r="G39" s="118">
        <f>'Body parameters'!I39-'Body parameters'!$H39</f>
        <v>-0.70000000000000284</v>
      </c>
      <c r="H39" s="118">
        <f>'Body parameters'!J39-'Body parameters'!$H39</f>
        <v>-1.2000000000000028</v>
      </c>
      <c r="I39" s="118">
        <f>'Body parameters'!K39-'Body parameters'!$H39</f>
        <v>-0.60000000000000142</v>
      </c>
      <c r="J39" s="118">
        <f>'Body parameters'!L39-'Body parameters'!$H39</f>
        <v>-0.30000000000000071</v>
      </c>
      <c r="K39" s="118">
        <f>'Body parameters'!M39-'Body parameters'!$H39</f>
        <v>-0.20000000000000284</v>
      </c>
    </row>
    <row r="40" spans="1:11" ht="17" x14ac:dyDescent="0.25">
      <c r="A40" s="102">
        <v>20</v>
      </c>
      <c r="B40" s="119">
        <v>515</v>
      </c>
      <c r="C40" s="103" t="s">
        <v>24</v>
      </c>
      <c r="D40" s="119" t="s">
        <v>18</v>
      </c>
      <c r="E40" s="105" t="s">
        <v>78</v>
      </c>
      <c r="F40" s="118">
        <f>'Body parameters'!H40-'Body parameters'!$H40</f>
        <v>0</v>
      </c>
      <c r="G40" s="118">
        <f>'Body parameters'!I40-'Body parameters'!$H40</f>
        <v>-0.39999999999999858</v>
      </c>
      <c r="H40" s="118">
        <f>'Body parameters'!J40-'Body parameters'!$H40</f>
        <v>-0.59999999999999787</v>
      </c>
      <c r="I40" s="118">
        <f>'Body parameters'!K40-'Body parameters'!$H40</f>
        <v>-0.5</v>
      </c>
      <c r="J40" s="118">
        <f>'Body parameters'!L40-'Body parameters'!$H40</f>
        <v>-0.19999999999999929</v>
      </c>
      <c r="K40" s="118">
        <f>'Body parameters'!M40-'Body parameters'!$H40</f>
        <v>0</v>
      </c>
    </row>
    <row r="41" spans="1:11" ht="17" x14ac:dyDescent="0.25">
      <c r="A41" s="102">
        <v>20</v>
      </c>
      <c r="B41" s="119">
        <v>519</v>
      </c>
      <c r="C41" s="103" t="s">
        <v>24</v>
      </c>
      <c r="D41" s="119" t="s">
        <v>18</v>
      </c>
      <c r="E41" s="105" t="s">
        <v>78</v>
      </c>
      <c r="F41" s="118">
        <f>'Body parameters'!H41-'Body parameters'!$H41</f>
        <v>0</v>
      </c>
      <c r="G41" s="118">
        <f>'Body parameters'!I41-'Body parameters'!$H41</f>
        <v>-0.90000000000000213</v>
      </c>
      <c r="H41" s="118">
        <f>'Body parameters'!J41-'Body parameters'!$H41</f>
        <v>-0.40000000000000213</v>
      </c>
      <c r="I41" s="118">
        <f>'Body parameters'!K41-'Body parameters'!$H41</f>
        <v>-0.20000000000000284</v>
      </c>
      <c r="J41" s="118">
        <f>'Body parameters'!L41-'Body parameters'!$H41</f>
        <v>-0.5</v>
      </c>
      <c r="K41" s="118">
        <f>'Body parameters'!M41-'Body parameters'!$H41</f>
        <v>-0.40000000000000213</v>
      </c>
    </row>
    <row r="42" spans="1:11" ht="17" x14ac:dyDescent="0.25">
      <c r="A42" s="102">
        <v>20</v>
      </c>
      <c r="B42" s="119">
        <v>521</v>
      </c>
      <c r="C42" s="103" t="s">
        <v>24</v>
      </c>
      <c r="D42" s="119" t="s">
        <v>17</v>
      </c>
      <c r="E42" s="105" t="s">
        <v>78</v>
      </c>
      <c r="F42" s="118">
        <f>'Body parameters'!H42-'Body parameters'!$H42</f>
        <v>0</v>
      </c>
      <c r="G42" s="118">
        <f>'Body parameters'!I42-'Body parameters'!$H42</f>
        <v>-9.9999999999997868E-2</v>
      </c>
      <c r="H42" s="118">
        <f>'Body parameters'!J42-'Body parameters'!$H42</f>
        <v>-0.19999999999999929</v>
      </c>
      <c r="I42" s="118">
        <f>'Body parameters'!K42-'Body parameters'!$H42</f>
        <v>0.10000000000000142</v>
      </c>
      <c r="J42" s="118">
        <f>'Body parameters'!L42-'Body parameters'!$H42</f>
        <v>0.60000000000000142</v>
      </c>
      <c r="K42" s="118">
        <f>'Body parameters'!M42-'Body parameters'!$H42</f>
        <v>0.60000000000000142</v>
      </c>
    </row>
    <row r="43" spans="1:11" x14ac:dyDescent="0.2">
      <c r="A43" s="102">
        <v>21</v>
      </c>
      <c r="B43" s="106">
        <v>45</v>
      </c>
      <c r="C43" s="103" t="s">
        <v>24</v>
      </c>
      <c r="D43" s="105" t="s">
        <v>17</v>
      </c>
      <c r="E43" s="105" t="s">
        <v>81</v>
      </c>
      <c r="F43" s="118">
        <f>'Body parameters'!H43-'Body parameters'!$H43</f>
        <v>0</v>
      </c>
      <c r="G43" s="118">
        <f>'Body parameters'!I43-'Body parameters'!$H43</f>
        <v>-0.59999999999999787</v>
      </c>
      <c r="H43" s="118">
        <f>'Body parameters'!J43-'Body parameters'!$H43</f>
        <v>-0.79999999999999716</v>
      </c>
      <c r="I43" s="118">
        <f>'Body parameters'!K43-'Body parameters'!$H43</f>
        <v>-1.0999999999999979</v>
      </c>
      <c r="J43" s="118">
        <f>'Body parameters'!L43-'Body parameters'!$H43</f>
        <v>-2.5</v>
      </c>
      <c r="K43" s="118">
        <f>'Body parameters'!M43-'Body parameters'!$H43</f>
        <v>-4</v>
      </c>
    </row>
    <row r="44" spans="1:11" x14ac:dyDescent="0.2">
      <c r="A44" s="102">
        <v>22</v>
      </c>
      <c r="B44" s="106">
        <v>46</v>
      </c>
      <c r="C44" s="103" t="s">
        <v>24</v>
      </c>
      <c r="D44" s="105" t="s">
        <v>73</v>
      </c>
      <c r="E44" s="105" t="s">
        <v>81</v>
      </c>
      <c r="F44" s="118">
        <f>'Body parameters'!H44-'Body parameters'!$H44</f>
        <v>0</v>
      </c>
      <c r="G44" s="118">
        <f>'Body parameters'!I44-'Body parameters'!$H44</f>
        <v>0.59999999999999787</v>
      </c>
      <c r="H44" s="118">
        <f>'Body parameters'!J44-'Body parameters'!$H44</f>
        <v>0</v>
      </c>
      <c r="I44" s="118">
        <f>'Body parameters'!K44-'Body parameters'!$H44</f>
        <v>9.9999999999997868E-2</v>
      </c>
      <c r="J44" s="118">
        <f>'Body parameters'!L44-'Body parameters'!$H44</f>
        <v>0.19999999999999929</v>
      </c>
      <c r="K44" s="118">
        <f>'Body parameters'!M44-'Body parameters'!$H44</f>
        <v>0.39999999999999858</v>
      </c>
    </row>
    <row r="45" spans="1:11" x14ac:dyDescent="0.2">
      <c r="A45" s="102">
        <v>23</v>
      </c>
      <c r="B45" s="106">
        <v>14</v>
      </c>
      <c r="C45" s="103" t="s">
        <v>24</v>
      </c>
      <c r="D45" s="105" t="s">
        <v>17</v>
      </c>
      <c r="E45" s="105" t="s">
        <v>79</v>
      </c>
      <c r="F45" s="118">
        <f>'Body parameters'!H45-'Body parameters'!$H45</f>
        <v>0</v>
      </c>
      <c r="G45" s="118">
        <f>'Body parameters'!I45-'Body parameters'!$H45</f>
        <v>0.80000000000000071</v>
      </c>
      <c r="H45" s="118">
        <f>'Body parameters'!J45-'Body parameters'!$H45</f>
        <v>0.60000000000000142</v>
      </c>
      <c r="I45" s="118">
        <f>'Body parameters'!K45-'Body parameters'!$H45</f>
        <v>0.70000000000000284</v>
      </c>
      <c r="J45" s="118">
        <f>'Body parameters'!L45-'Body parameters'!$H45</f>
        <v>1.1000000000000014</v>
      </c>
      <c r="K45" s="118">
        <f>'Body parameters'!M45-'Body parameters'!$H45</f>
        <v>-0.89999999999999858</v>
      </c>
    </row>
    <row r="46" spans="1:11" x14ac:dyDescent="0.2">
      <c r="A46" s="102">
        <v>24</v>
      </c>
      <c r="B46" s="106">
        <v>25</v>
      </c>
      <c r="C46" s="103" t="s">
        <v>24</v>
      </c>
      <c r="D46" s="105" t="s">
        <v>73</v>
      </c>
      <c r="E46" s="105" t="s">
        <v>79</v>
      </c>
      <c r="F46" s="118">
        <f>'Body parameters'!H46-'Body parameters'!$H46</f>
        <v>0</v>
      </c>
      <c r="G46" s="118">
        <f>'Body parameters'!I46-'Body parameters'!$H46</f>
        <v>-9.9999999999997868E-2</v>
      </c>
      <c r="H46" s="118">
        <f>'Body parameters'!J46-'Body parameters'!$H46</f>
        <v>-0.69999999999999929</v>
      </c>
      <c r="I46" s="118">
        <f>'Body parameters'!K46-'Body parameters'!$H46</f>
        <v>-0.69999999999999929</v>
      </c>
      <c r="J46" s="118">
        <f>'Body parameters'!L46-'Body parameters'!$H46</f>
        <v>-1.0999999999999979</v>
      </c>
      <c r="K46" s="118">
        <f>'Body parameters'!M46-'Body parameters'!$H46</f>
        <v>-1.8000000000000007</v>
      </c>
    </row>
    <row r="47" spans="1:11" x14ac:dyDescent="0.2">
      <c r="A47" s="102">
        <v>25</v>
      </c>
      <c r="B47" s="106">
        <v>75</v>
      </c>
      <c r="C47" s="103" t="s">
        <v>24</v>
      </c>
      <c r="D47" s="105" t="s">
        <v>17</v>
      </c>
      <c r="E47" s="105" t="s">
        <v>81</v>
      </c>
      <c r="F47" s="118">
        <f>'Body parameters'!H47-'Body parameters'!$H47</f>
        <v>0</v>
      </c>
      <c r="G47" s="118">
        <f>'Body parameters'!I47-'Body parameters'!$H47</f>
        <v>0.40000000000000213</v>
      </c>
      <c r="H47" s="118">
        <f>'Body parameters'!J47-'Body parameters'!$H47</f>
        <v>-0.19999999999999929</v>
      </c>
      <c r="I47" s="118">
        <f>'Body parameters'!K47-'Body parameters'!$H47</f>
        <v>-0.30000000000000071</v>
      </c>
      <c r="J47" s="118">
        <f>'Body parameters'!L47-'Body parameters'!$H47</f>
        <v>-0.89999999999999858</v>
      </c>
      <c r="K47" s="118">
        <f>'Body parameters'!M47-'Body parameters'!$H47</f>
        <v>-2.5</v>
      </c>
    </row>
    <row r="48" spans="1:11" x14ac:dyDescent="0.2">
      <c r="A48" s="102">
        <v>26</v>
      </c>
      <c r="B48" s="106">
        <v>83</v>
      </c>
      <c r="C48" s="103" t="s">
        <v>24</v>
      </c>
      <c r="D48" s="105" t="s">
        <v>18</v>
      </c>
      <c r="E48" s="105" t="s">
        <v>81</v>
      </c>
      <c r="F48" s="118">
        <f>'Body parameters'!H48-'Body parameters'!$H48</f>
        <v>0</v>
      </c>
      <c r="G48" s="118">
        <f>'Body parameters'!I48-'Body parameters'!$H48</f>
        <v>0.60000000000000142</v>
      </c>
      <c r="H48" s="118">
        <f>'Body parameters'!J48-'Body parameters'!$H48</f>
        <v>-9.9999999999997868E-2</v>
      </c>
      <c r="I48" s="118">
        <f>'Body parameters'!K48-'Body parameters'!$H48</f>
        <v>-9.9999999999997868E-2</v>
      </c>
      <c r="J48" s="118">
        <f>'Body parameters'!L48-'Body parameters'!$H48</f>
        <v>-0.69999999999999929</v>
      </c>
      <c r="K48" s="118">
        <f>'Body parameters'!M48-'Body parameters'!$H48</f>
        <v>-0.59999999999999787</v>
      </c>
    </row>
    <row r="49" spans="1:11" x14ac:dyDescent="0.2">
      <c r="A49" s="102">
        <v>27</v>
      </c>
      <c r="B49" s="106">
        <v>114</v>
      </c>
      <c r="C49" s="103" t="s">
        <v>24</v>
      </c>
      <c r="D49" s="106" t="s">
        <v>18</v>
      </c>
      <c r="E49" s="105" t="s">
        <v>80</v>
      </c>
      <c r="F49" s="118">
        <f>'Body parameters'!H49-'Body parameters'!$H49</f>
        <v>0</v>
      </c>
      <c r="G49" s="118">
        <f>'Body parameters'!I49-'Body parameters'!$H49</f>
        <v>0.20000000000000284</v>
      </c>
      <c r="H49" s="118">
        <f>'Body parameters'!J49-'Body parameters'!$H49</f>
        <v>0.5</v>
      </c>
      <c r="I49" s="118">
        <f>'Body parameters'!K49-'Body parameters'!$H49</f>
        <v>0.40000000000000213</v>
      </c>
      <c r="J49" s="118">
        <f>'Body parameters'!L49-'Body parameters'!$H49</f>
        <v>0.20000000000000284</v>
      </c>
      <c r="K49" s="118">
        <f>'Body parameters'!M49-'Body parameters'!$H49</f>
        <v>0.60000000000000142</v>
      </c>
    </row>
    <row r="50" spans="1:11" x14ac:dyDescent="0.2">
      <c r="A50" s="102">
        <v>27</v>
      </c>
      <c r="B50" s="106">
        <v>115</v>
      </c>
      <c r="C50" s="103" t="s">
        <v>24</v>
      </c>
      <c r="D50" s="106" t="s">
        <v>18</v>
      </c>
      <c r="E50" s="105" t="s">
        <v>80</v>
      </c>
      <c r="F50" s="118">
        <f>'Body parameters'!H50-'Body parameters'!$H50</f>
        <v>0</v>
      </c>
      <c r="G50" s="118">
        <f>'Body parameters'!I50-'Body parameters'!$H50</f>
        <v>0.59999999999999787</v>
      </c>
      <c r="H50" s="118">
        <f>'Body parameters'!J50-'Body parameters'!$H50</f>
        <v>0.39999999999999858</v>
      </c>
      <c r="I50" s="118">
        <f>'Body parameters'!K50-'Body parameters'!$H50</f>
        <v>0.59999999999999787</v>
      </c>
      <c r="J50" s="118">
        <f>'Body parameters'!L50-'Body parameters'!$H50</f>
        <v>0.5</v>
      </c>
      <c r="K50" s="118">
        <f>'Body parameters'!M50-'Body parameters'!$H50</f>
        <v>0.59999999999999787</v>
      </c>
    </row>
    <row r="51" spans="1:11" x14ac:dyDescent="0.2">
      <c r="A51" s="102">
        <v>27</v>
      </c>
      <c r="B51" s="106">
        <v>116</v>
      </c>
      <c r="C51" s="103" t="s">
        <v>24</v>
      </c>
      <c r="D51" s="106" t="s">
        <v>18</v>
      </c>
      <c r="E51" s="105" t="s">
        <v>80</v>
      </c>
      <c r="F51" s="118">
        <f>'Body parameters'!H51-'Body parameters'!$H51</f>
        <v>0</v>
      </c>
      <c r="G51" s="118">
        <f>'Body parameters'!I51-'Body parameters'!$H51</f>
        <v>0.60000000000000142</v>
      </c>
      <c r="H51" s="118">
        <f>'Body parameters'!J51-'Body parameters'!$H51</f>
        <v>0.70000000000000284</v>
      </c>
      <c r="I51" s="118">
        <f>'Body parameters'!K51-'Body parameters'!$H51</f>
        <v>1.1000000000000014</v>
      </c>
      <c r="J51" s="118">
        <f>'Body parameters'!L51-'Body parameters'!$H51</f>
        <v>0.40000000000000213</v>
      </c>
      <c r="K51" s="118">
        <f>'Body parameters'!M51-'Body parameters'!$H51</f>
        <v>1.1000000000000014</v>
      </c>
    </row>
    <row r="52" spans="1:11" x14ac:dyDescent="0.2">
      <c r="A52" s="102">
        <v>27</v>
      </c>
      <c r="B52" s="106">
        <v>117</v>
      </c>
      <c r="C52" s="103" t="s">
        <v>24</v>
      </c>
      <c r="D52" s="106" t="s">
        <v>17</v>
      </c>
      <c r="E52" s="105" t="s">
        <v>80</v>
      </c>
      <c r="F52" s="118">
        <f>'Body parameters'!H52-'Body parameters'!$H52</f>
        <v>0</v>
      </c>
      <c r="G52" s="118">
        <f>'Body parameters'!I52-'Body parameters'!$H52</f>
        <v>9.9999999999997868E-2</v>
      </c>
      <c r="H52" s="118">
        <f>'Body parameters'!J52-'Body parameters'!$H52</f>
        <v>0.89999999999999858</v>
      </c>
      <c r="I52" s="118">
        <f>'Body parameters'!K52-'Body parameters'!$H52</f>
        <v>1.5</v>
      </c>
      <c r="J52" s="118">
        <f>'Body parameters'!L52-'Body parameters'!$H52</f>
        <v>1.6999999999999993</v>
      </c>
      <c r="K52" s="118">
        <f>'Body parameters'!M52-'Body parameters'!$H52</f>
        <v>1.5</v>
      </c>
    </row>
    <row r="53" spans="1:11" x14ac:dyDescent="0.2">
      <c r="A53" s="102">
        <v>27</v>
      </c>
      <c r="B53" s="106">
        <v>118</v>
      </c>
      <c r="C53" s="103" t="s">
        <v>24</v>
      </c>
      <c r="D53" s="106" t="s">
        <v>17</v>
      </c>
      <c r="E53" s="105" t="s">
        <v>80</v>
      </c>
      <c r="F53" s="118">
        <f>'Body parameters'!H53-'Body parameters'!$H53</f>
        <v>0</v>
      </c>
      <c r="G53" s="118">
        <f>'Body parameters'!I53-'Body parameters'!$H53</f>
        <v>-0.30000000000000071</v>
      </c>
      <c r="H53" s="118">
        <f>'Body parameters'!J53-'Body parameters'!$H53</f>
        <v>-0.19999999999999929</v>
      </c>
      <c r="I53" s="118">
        <f>'Body parameters'!K53-'Body parameters'!$H53</f>
        <v>-0.30000000000000071</v>
      </c>
      <c r="J53" s="118">
        <f>'Body parameters'!L53-'Body parameters'!$H53</f>
        <v>-0.30000000000000071</v>
      </c>
      <c r="K53" s="118">
        <f>'Body parameters'!M53-'Body parameters'!$H53</f>
        <v>0.39999999999999858</v>
      </c>
    </row>
    <row r="54" spans="1:11" x14ac:dyDescent="0.2">
      <c r="A54" s="102">
        <v>28</v>
      </c>
      <c r="B54" s="106">
        <v>87</v>
      </c>
      <c r="C54" s="103" t="s">
        <v>24</v>
      </c>
      <c r="D54" s="106" t="s">
        <v>18</v>
      </c>
      <c r="E54" s="105" t="s">
        <v>81</v>
      </c>
      <c r="F54" s="118">
        <f>'Body parameters'!H54-'Body parameters'!$H54</f>
        <v>0</v>
      </c>
      <c r="G54" s="118">
        <f>'Body parameters'!I54-'Body parameters'!$H54</f>
        <v>-0.59999999999999787</v>
      </c>
      <c r="H54" s="118">
        <f>'Body parameters'!J54-'Body parameters'!$H54</f>
        <v>-0.39999999999999858</v>
      </c>
      <c r="I54" s="118">
        <f>'Body parameters'!K54-'Body parameters'!$H54</f>
        <v>-0.69999999999999929</v>
      </c>
      <c r="J54" s="118">
        <f>'Body parameters'!L54-'Body parameters'!$H54</f>
        <v>-0.39999999999999858</v>
      </c>
      <c r="K54" s="118">
        <f>'Body parameters'!M54-'Body parameters'!$H54</f>
        <v>-0.69999999999999929</v>
      </c>
    </row>
    <row r="55" spans="1:11" x14ac:dyDescent="0.2">
      <c r="A55" s="102">
        <v>29</v>
      </c>
      <c r="B55" s="106">
        <v>121</v>
      </c>
      <c r="C55" s="103" t="s">
        <v>24</v>
      </c>
      <c r="D55" s="106" t="s">
        <v>18</v>
      </c>
      <c r="E55" s="105" t="s">
        <v>81</v>
      </c>
      <c r="F55" s="118">
        <f>'Body parameters'!H55-'Body parameters'!$H55</f>
        <v>0</v>
      </c>
      <c r="G55" s="118">
        <f>'Body parameters'!I55-'Body parameters'!$H55</f>
        <v>9.9999999999997868E-2</v>
      </c>
      <c r="H55" s="118">
        <f>'Body parameters'!J55-'Body parameters'!$H55</f>
        <v>-0.19999999999999929</v>
      </c>
      <c r="I55" s="118">
        <f>'Body parameters'!K55-'Body parameters'!$H55</f>
        <v>0</v>
      </c>
      <c r="J55" s="118">
        <f>'Body parameters'!L55-'Body parameters'!$H55</f>
        <v>-0.5</v>
      </c>
      <c r="K55" s="118">
        <f>'Body parameters'!M55-'Body parameters'!$H55</f>
        <v>-0.60000000000000142</v>
      </c>
    </row>
    <row r="56" spans="1:11" x14ac:dyDescent="0.2">
      <c r="A56" s="102">
        <v>30</v>
      </c>
      <c r="B56" s="106">
        <v>96</v>
      </c>
      <c r="C56" s="103" t="s">
        <v>24</v>
      </c>
      <c r="D56" s="106" t="s">
        <v>18</v>
      </c>
      <c r="E56" s="105" t="s">
        <v>79</v>
      </c>
      <c r="F56" s="118">
        <f>'Body parameters'!H56-'Body parameters'!$H56</f>
        <v>0</v>
      </c>
      <c r="G56" s="118">
        <f>'Body parameters'!I56-'Body parameters'!$H56</f>
        <v>0</v>
      </c>
      <c r="H56" s="118">
        <f>'Body parameters'!J56-'Body parameters'!$H56</f>
        <v>-0.40000000000000213</v>
      </c>
      <c r="I56" s="118">
        <f>'Body parameters'!K56-'Body parameters'!$H56</f>
        <v>-1</v>
      </c>
      <c r="J56" s="118">
        <f>'Body parameters'!L56-'Body parameters'!$H56</f>
        <v>-1.9000000000000021</v>
      </c>
      <c r="K56" s="118">
        <f>'Body parameters'!M56-'Body parameters'!$H56</f>
        <v>-3.1999999999999993</v>
      </c>
    </row>
    <row r="57" spans="1:11" x14ac:dyDescent="0.2">
      <c r="A57" s="102">
        <v>31</v>
      </c>
      <c r="B57" s="106">
        <v>120</v>
      </c>
      <c r="C57" s="103" t="s">
        <v>24</v>
      </c>
      <c r="D57" s="106" t="s">
        <v>18</v>
      </c>
      <c r="E57" s="105" t="s">
        <v>78</v>
      </c>
      <c r="F57" s="118">
        <f>'Body parameters'!H57-'Body parameters'!$H57</f>
        <v>0</v>
      </c>
      <c r="G57" s="118">
        <f>'Body parameters'!I57-'Body parameters'!$H57</f>
        <v>1.6000000000000014</v>
      </c>
      <c r="H57" s="118">
        <f>'Body parameters'!J57-'Body parameters'!$H57</f>
        <v>1.1999999999999993</v>
      </c>
      <c r="I57" s="118">
        <f>'Body parameters'!K57-'Body parameters'!$H57</f>
        <v>1.8999999999999986</v>
      </c>
      <c r="J57" s="118">
        <f>'Body parameters'!L57-'Body parameters'!$H57</f>
        <v>2</v>
      </c>
      <c r="K57" s="118">
        <f>'Body parameters'!M57-'Body parameters'!$H57</f>
        <v>2.1999999999999993</v>
      </c>
    </row>
    <row r="58" spans="1:11" x14ac:dyDescent="0.2">
      <c r="A58" s="102">
        <v>31</v>
      </c>
      <c r="B58" s="106">
        <v>122</v>
      </c>
      <c r="C58" s="103" t="s">
        <v>24</v>
      </c>
      <c r="D58" s="106" t="s">
        <v>18</v>
      </c>
      <c r="E58" s="105" t="s">
        <v>78</v>
      </c>
      <c r="F58" s="118">
        <f>'Body parameters'!H58-'Body parameters'!$H58</f>
        <v>0</v>
      </c>
      <c r="G58" s="118">
        <f>'Body parameters'!I58-'Body parameters'!$H58</f>
        <v>-9.9999999999997868E-2</v>
      </c>
      <c r="H58" s="118">
        <f>'Body parameters'!J58-'Body parameters'!$H58</f>
        <v>0.30000000000000071</v>
      </c>
      <c r="I58" s="118">
        <f>'Body parameters'!K58-'Body parameters'!$H58</f>
        <v>0.80000000000000071</v>
      </c>
      <c r="J58" s="118">
        <f>'Body parameters'!L58-'Body parameters'!$H58</f>
        <v>1.1000000000000014</v>
      </c>
      <c r="K58" s="118">
        <f>'Body parameters'!M58-'Body parameters'!$H58</f>
        <v>1</v>
      </c>
    </row>
    <row r="59" spans="1:11" x14ac:dyDescent="0.2">
      <c r="A59" s="102">
        <v>32</v>
      </c>
      <c r="B59" s="106">
        <v>88</v>
      </c>
      <c r="C59" s="103" t="s">
        <v>24</v>
      </c>
      <c r="D59" s="106" t="s">
        <v>17</v>
      </c>
      <c r="E59" s="105" t="s">
        <v>78</v>
      </c>
      <c r="F59" s="118">
        <f>'Body parameters'!H59-'Body parameters'!$H59</f>
        <v>0</v>
      </c>
      <c r="G59" s="118">
        <f>'Body parameters'!I59-'Body parameters'!$H59</f>
        <v>0.30000000000000071</v>
      </c>
      <c r="H59" s="118">
        <f>'Body parameters'!J59-'Body parameters'!$H59</f>
        <v>0.80000000000000071</v>
      </c>
      <c r="I59" s="118">
        <f>'Body parameters'!K59-'Body parameters'!$H59</f>
        <v>1.7000000000000028</v>
      </c>
      <c r="J59" s="118">
        <f>'Body parameters'!L59-'Body parameters'!$H59</f>
        <v>1</v>
      </c>
      <c r="K59" s="118">
        <f>'Body parameters'!M59-'Body parameters'!$H59</f>
        <v>1.4000000000000021</v>
      </c>
    </row>
    <row r="60" spans="1:11" x14ac:dyDescent="0.2">
      <c r="A60" s="102">
        <v>33</v>
      </c>
      <c r="B60" s="106">
        <v>84</v>
      </c>
      <c r="C60" s="103" t="s">
        <v>24</v>
      </c>
      <c r="D60" s="106" t="s">
        <v>17</v>
      </c>
      <c r="E60" s="105" t="s">
        <v>78</v>
      </c>
      <c r="F60" s="118">
        <f>'Body parameters'!H60-'Body parameters'!$H60</f>
        <v>0</v>
      </c>
      <c r="G60" s="118">
        <f>'Body parameters'!I60-'Body parameters'!$H60</f>
        <v>-0.19999999999999929</v>
      </c>
      <c r="H60" s="118">
        <f>'Body parameters'!J60-'Body parameters'!$H60</f>
        <v>0.10000000000000142</v>
      </c>
      <c r="I60" s="118">
        <f>'Body parameters'!K60-'Body parameters'!$H60</f>
        <v>0.39999999999999858</v>
      </c>
      <c r="J60" s="118">
        <f>'Body parameters'!L60-'Body parameters'!$H60</f>
        <v>0.39999999999999858</v>
      </c>
      <c r="K60" s="118">
        <f>'Body parameters'!M60-'Body parameters'!$H60</f>
        <v>0.80000000000000071</v>
      </c>
    </row>
    <row r="61" spans="1:11" x14ac:dyDescent="0.2">
      <c r="A61" s="102">
        <v>34</v>
      </c>
      <c r="B61" s="106">
        <v>104</v>
      </c>
      <c r="C61" s="103" t="s">
        <v>24</v>
      </c>
      <c r="D61" s="106" t="s">
        <v>17</v>
      </c>
      <c r="E61" s="105" t="s">
        <v>79</v>
      </c>
      <c r="F61" s="118">
        <f>'Body parameters'!H61-'Body parameters'!$H61</f>
        <v>0</v>
      </c>
      <c r="G61" s="118">
        <f>'Body parameters'!I61-'Body parameters'!$H61</f>
        <v>0.69999999999999929</v>
      </c>
      <c r="H61" s="118">
        <f>'Body parameters'!J61-'Body parameters'!$H61</f>
        <v>0</v>
      </c>
      <c r="I61" s="118">
        <f>'Body parameters'!K61-'Body parameters'!$H61</f>
        <v>-0.5</v>
      </c>
      <c r="J61" s="118">
        <f>'Body parameters'!L61-'Body parameters'!$H61</f>
        <v>-0.19999999999999929</v>
      </c>
      <c r="K61" s="118">
        <f>'Body parameters'!M61-'Body parameters'!$H61</f>
        <v>-0.69999999999999929</v>
      </c>
    </row>
    <row r="62" spans="1:11" x14ac:dyDescent="0.2">
      <c r="A62" s="102">
        <v>35</v>
      </c>
      <c r="B62" s="106">
        <v>128</v>
      </c>
      <c r="C62" s="103" t="s">
        <v>24</v>
      </c>
      <c r="D62" s="106" t="s">
        <v>17</v>
      </c>
      <c r="E62" s="105" t="s">
        <v>79</v>
      </c>
      <c r="F62" s="118">
        <f>'Body parameters'!H62-'Body parameters'!$H62</f>
        <v>0</v>
      </c>
      <c r="G62" s="118">
        <f>'Body parameters'!I62-'Body parameters'!$H62</f>
        <v>0.40000000000000213</v>
      </c>
      <c r="H62" s="118">
        <f>'Body parameters'!J62-'Body parameters'!$H62</f>
        <v>0.40000000000000213</v>
      </c>
      <c r="I62" s="118">
        <f>'Body parameters'!K62-'Body parameters'!$H62</f>
        <v>0</v>
      </c>
      <c r="J62" s="118">
        <f>'Body parameters'!L62-'Body parameters'!$H62</f>
        <v>-0.30000000000000071</v>
      </c>
      <c r="K62" s="118">
        <f>'Body parameters'!M62-'Body parameters'!$H62</f>
        <v>-1.8999999999999986</v>
      </c>
    </row>
    <row r="63" spans="1:11" x14ac:dyDescent="0.2">
      <c r="A63" s="102">
        <v>36</v>
      </c>
      <c r="B63" s="106">
        <v>91</v>
      </c>
      <c r="C63" s="106" t="s">
        <v>24</v>
      </c>
      <c r="D63" s="106" t="s">
        <v>18</v>
      </c>
      <c r="E63" s="105" t="s">
        <v>79</v>
      </c>
      <c r="F63" s="118">
        <f>'Body parameters'!H63-'Body parameters'!$H63</f>
        <v>0</v>
      </c>
      <c r="G63" s="118">
        <f>'Body parameters'!I63-'Body parameters'!$H63</f>
        <v>-0.30000000000000071</v>
      </c>
      <c r="H63" s="118">
        <f>'Body parameters'!J63-'Body parameters'!$H63</f>
        <v>-0.19999999999999929</v>
      </c>
      <c r="I63" s="118">
        <f>'Body parameters'!K63-'Body parameters'!$H63</f>
        <v>-1.3999999999999986</v>
      </c>
      <c r="J63" s="118">
        <f>'Body parameters'!L63-'Body parameters'!$H63</f>
        <v>-3.6999999999999993</v>
      </c>
      <c r="K63" s="118">
        <f>'Body parameters'!M63-'Body parameters'!$H63</f>
        <v>-6.3000000000000007</v>
      </c>
    </row>
    <row r="64" spans="1:11" x14ac:dyDescent="0.2">
      <c r="A64" s="102">
        <v>36</v>
      </c>
      <c r="B64" s="106">
        <v>92</v>
      </c>
      <c r="C64" s="106" t="s">
        <v>24</v>
      </c>
      <c r="D64" s="106" t="s">
        <v>18</v>
      </c>
      <c r="E64" s="105" t="s">
        <v>79</v>
      </c>
      <c r="F64" s="118">
        <f>'Body parameters'!H64-'Body parameters'!$H64</f>
        <v>0</v>
      </c>
      <c r="G64" s="118">
        <f>'Body parameters'!I64-'Body parameters'!$H64</f>
        <v>-0.89999999999999858</v>
      </c>
      <c r="H64" s="118">
        <f>'Body parameters'!J64-'Body parameters'!$H64</f>
        <v>-0.69999999999999929</v>
      </c>
      <c r="I64" s="118">
        <f>'Body parameters'!K64-'Body parameters'!$H64</f>
        <v>-1</v>
      </c>
      <c r="J64" s="118">
        <f>'Body parameters'!L64-'Body parameters'!$H64</f>
        <v>-3.8999999999999986</v>
      </c>
      <c r="K64" s="118">
        <f>'Body parameters'!M64-'Body parameters'!$H64</f>
        <v>-3.8999999999999986</v>
      </c>
    </row>
    <row r="65" spans="1:5" x14ac:dyDescent="0.2">
      <c r="A65" s="4"/>
      <c r="B65" s="3"/>
      <c r="C65" s="53"/>
      <c r="D65" s="53"/>
      <c r="E65" s="3"/>
    </row>
    <row r="66" spans="1:5" x14ac:dyDescent="0.2">
      <c r="A66" s="4"/>
      <c r="B66" s="3"/>
      <c r="C66" s="53"/>
      <c r="D66" s="53"/>
      <c r="E66" s="3"/>
    </row>
    <row r="67" spans="1:5" x14ac:dyDescent="0.2">
      <c r="A67" s="4"/>
      <c r="B67" s="3"/>
      <c r="C67" s="53"/>
      <c r="D67" s="53"/>
      <c r="E67" s="3"/>
    </row>
    <row r="68" spans="1:5" x14ac:dyDescent="0.2">
      <c r="A68" s="4"/>
      <c r="B68" s="3"/>
      <c r="C68" s="53"/>
      <c r="D68" s="53"/>
      <c r="E68" s="3"/>
    </row>
    <row r="69" spans="1:5" x14ac:dyDescent="0.2">
      <c r="A69" s="4"/>
      <c r="B69" s="3"/>
      <c r="C69" s="53"/>
      <c r="D69" s="53"/>
      <c r="E69" s="3"/>
    </row>
    <row r="70" spans="1:5" x14ac:dyDescent="0.2">
      <c r="A70" s="4"/>
      <c r="B70" s="3"/>
      <c r="C70" s="53"/>
      <c r="D70" s="53"/>
      <c r="E70" s="3"/>
    </row>
    <row r="71" spans="1:5" x14ac:dyDescent="0.2">
      <c r="A71" s="4"/>
      <c r="B71" s="3"/>
      <c r="C71" s="53"/>
      <c r="D71" s="53"/>
      <c r="E71" s="3"/>
    </row>
    <row r="72" spans="1:5" x14ac:dyDescent="0.2">
      <c r="A72" s="4"/>
      <c r="B72" s="3"/>
      <c r="C72" s="53"/>
      <c r="D72" s="53"/>
      <c r="E72" s="3"/>
    </row>
    <row r="73" spans="1:5" x14ac:dyDescent="0.2">
      <c r="A73" s="4"/>
      <c r="B73" s="3"/>
      <c r="C73" s="53"/>
      <c r="D73" s="53"/>
      <c r="E73" s="3"/>
    </row>
    <row r="75" spans="1:5" x14ac:dyDescent="0.2">
      <c r="E75" s="10"/>
    </row>
    <row r="83" spans="1:4" x14ac:dyDescent="0.2">
      <c r="A83" s="12"/>
      <c r="B83" s="10"/>
      <c r="C83" s="10"/>
      <c r="D83" s="10"/>
    </row>
  </sheetData>
  <phoneticPr fontId="6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0BCF1-C8BE-47CA-A6EC-09DBB5049536}">
  <dimension ref="A1:K83"/>
  <sheetViews>
    <sheetView topLeftCell="A20" workbookViewId="0">
      <selection activeCell="M32" sqref="M32"/>
    </sheetView>
  </sheetViews>
  <sheetFormatPr baseColWidth="10" defaultColWidth="8.83203125" defaultRowHeight="16" x14ac:dyDescent="0.2"/>
  <cols>
    <col min="1" max="1" width="10.5" style="113"/>
    <col min="2" max="4" width="10.5" style="115"/>
    <col min="5" max="5" width="18" style="115" bestFit="1" customWidth="1"/>
    <col min="6" max="6" width="8.83203125" style="114"/>
    <col min="7" max="9" width="11.33203125" style="114" bestFit="1" customWidth="1"/>
    <col min="10" max="10" width="12.33203125" style="114" bestFit="1" customWidth="1"/>
    <col min="11" max="16384" width="8.83203125" style="114"/>
  </cols>
  <sheetData>
    <row r="1" spans="1:11" x14ac:dyDescent="0.2">
      <c r="A1" s="102" t="s">
        <v>1</v>
      </c>
      <c r="B1" s="102" t="s">
        <v>2</v>
      </c>
      <c r="C1" s="102" t="s">
        <v>3</v>
      </c>
      <c r="D1" s="102" t="s">
        <v>4</v>
      </c>
      <c r="E1" s="102" t="s">
        <v>5</v>
      </c>
      <c r="F1" s="102" t="s">
        <v>19</v>
      </c>
      <c r="G1" s="102" t="s">
        <v>20</v>
      </c>
      <c r="H1" s="102" t="s">
        <v>21</v>
      </c>
      <c r="I1" s="102" t="s">
        <v>22</v>
      </c>
      <c r="J1" s="102" t="s">
        <v>23</v>
      </c>
      <c r="K1" s="102" t="s">
        <v>25</v>
      </c>
    </row>
    <row r="2" spans="1:11" ht="17" x14ac:dyDescent="0.2">
      <c r="A2" s="102">
        <v>1</v>
      </c>
      <c r="B2" s="104">
        <v>305</v>
      </c>
      <c r="C2" s="104" t="s">
        <v>24</v>
      </c>
      <c r="D2" s="104" t="s">
        <v>17</v>
      </c>
      <c r="E2" s="105" t="s">
        <v>78</v>
      </c>
      <c r="F2" s="118">
        <f>(('Body parameters'!H2-'Body parameters'!$H2)/'Body parameters'!$H2)*100</f>
        <v>0</v>
      </c>
      <c r="G2" s="118">
        <f>(('Body parameters'!I2-'Body parameters'!$H2)/'Body parameters'!$H2)*100</f>
        <v>-0.4201680672268967</v>
      </c>
      <c r="H2" s="118">
        <f>(('Body parameters'!J2-'Body parameters'!$H2)/'Body parameters'!$H2)*100</f>
        <v>1.2605042016806753</v>
      </c>
      <c r="I2" s="118">
        <f>(('Body parameters'!K2-'Body parameters'!$H2)/'Body parameters'!$H2)*100</f>
        <v>0</v>
      </c>
      <c r="J2" s="118">
        <f>(('Body parameters'!L2-'Body parameters'!$H2)/'Body parameters'!$H2)*100</f>
        <v>1.6806722689075571</v>
      </c>
      <c r="K2" s="118">
        <f>(('Body parameters'!M2-'Body parameters'!$H2)/'Body parameters'!$H2)*100</f>
        <v>2.5210084033613356</v>
      </c>
    </row>
    <row r="3" spans="1:11" ht="17" x14ac:dyDescent="0.2">
      <c r="A3" s="102">
        <v>2</v>
      </c>
      <c r="B3" s="104">
        <v>315</v>
      </c>
      <c r="C3" s="104" t="s">
        <v>24</v>
      </c>
      <c r="D3" s="104" t="s">
        <v>17</v>
      </c>
      <c r="E3" s="105" t="s">
        <v>78</v>
      </c>
      <c r="F3" s="118">
        <f>(('Body parameters'!H3-'Body parameters'!$H3)/'Body parameters'!$H3)*100</f>
        <v>0</v>
      </c>
      <c r="G3" s="118">
        <f>(('Body parameters'!I3-'Body parameters'!$H3)/'Body parameters'!$H3)*100</f>
        <v>3.6144578313253102</v>
      </c>
      <c r="H3" s="118">
        <f>(('Body parameters'!J3-'Body parameters'!$H3)/'Body parameters'!$H3)*100</f>
        <v>2.8112449799196906</v>
      </c>
      <c r="I3" s="118">
        <f>(('Body parameters'!K3-'Body parameters'!$H3)/'Body parameters'!$H3)*100</f>
        <v>1.6064257028112534</v>
      </c>
      <c r="J3" s="118">
        <f>(('Body parameters'!L3-'Body parameters'!$H3)/'Body parameters'!$H3)*100</f>
        <v>2.8112449799196906</v>
      </c>
      <c r="K3" s="118">
        <f>(('Body parameters'!M3-'Body parameters'!$H3)/'Body parameters'!$H3)*100</f>
        <v>3.6144578313253102</v>
      </c>
    </row>
    <row r="4" spans="1:11" x14ac:dyDescent="0.2">
      <c r="A4" s="102">
        <v>3</v>
      </c>
      <c r="B4" s="103">
        <v>261</v>
      </c>
      <c r="C4" s="103" t="s">
        <v>24</v>
      </c>
      <c r="D4" s="103" t="s">
        <v>18</v>
      </c>
      <c r="E4" s="105" t="s">
        <v>78</v>
      </c>
      <c r="F4" s="118">
        <f>(('Body parameters'!H4-'Body parameters'!$H4)/'Body parameters'!$H4)*100</f>
        <v>0</v>
      </c>
      <c r="G4" s="118">
        <f>(('Body parameters'!I4-'Body parameters'!$H4)/'Body parameters'!$H4)*100</f>
        <v>-0.31847133757961105</v>
      </c>
      <c r="H4" s="118">
        <f>(('Body parameters'!J4-'Body parameters'!$H4)/'Body parameters'!$H4)*100</f>
        <v>-0.31847133757961105</v>
      </c>
      <c r="I4" s="118">
        <f>(('Body parameters'!K4-'Body parameters'!$H4)/'Body parameters'!$H4)*100</f>
        <v>1.9108280254777117</v>
      </c>
      <c r="J4" s="118">
        <f>(('Body parameters'!L4-'Body parameters'!$H4)/'Body parameters'!$H4)*100</f>
        <v>-0.31847133757961105</v>
      </c>
      <c r="K4" s="118">
        <f>(('Body parameters'!M4-'Body parameters'!$H4)/'Body parameters'!$H4)*100</f>
        <v>0.95541401273885584</v>
      </c>
    </row>
    <row r="5" spans="1:11" ht="17" x14ac:dyDescent="0.2">
      <c r="A5" s="102">
        <v>4</v>
      </c>
      <c r="B5" s="104">
        <v>283</v>
      </c>
      <c r="C5" s="104" t="s">
        <v>24</v>
      </c>
      <c r="D5" s="104" t="s">
        <v>17</v>
      </c>
      <c r="E5" s="105" t="s">
        <v>79</v>
      </c>
      <c r="F5" s="118">
        <f>(('Body parameters'!H5-'Body parameters'!$H5)/'Body parameters'!$H5)*100</f>
        <v>0</v>
      </c>
      <c r="G5" s="118">
        <f>(('Body parameters'!I5-'Body parameters'!$H5)/'Body parameters'!$H5)*100</f>
        <v>-2.047781569965875</v>
      </c>
      <c r="H5" s="118">
        <f>(('Body parameters'!J5-'Body parameters'!$H5)/'Body parameters'!$H5)*100</f>
        <v>-5.1194539249146755</v>
      </c>
      <c r="I5" s="118">
        <f>(('Body parameters'!K5-'Body parameters'!$H5)/'Body parameters'!$H5)*100</f>
        <v>-5.1194539249146755</v>
      </c>
      <c r="J5" s="118">
        <f>(('Body parameters'!L5-'Body parameters'!$H5)/'Body parameters'!$H5)*100</f>
        <v>-18.771331058020476</v>
      </c>
      <c r="K5" s="118"/>
    </row>
    <row r="6" spans="1:11" ht="17" x14ac:dyDescent="0.2">
      <c r="A6" s="102">
        <v>4</v>
      </c>
      <c r="B6" s="104">
        <v>285</v>
      </c>
      <c r="C6" s="104" t="s">
        <v>24</v>
      </c>
      <c r="D6" s="104" t="s">
        <v>17</v>
      </c>
      <c r="E6" s="105" t="s">
        <v>79</v>
      </c>
      <c r="F6" s="118">
        <f>(('Body parameters'!H6-'Body parameters'!$H6)/'Body parameters'!$H6)*100</f>
        <v>0</v>
      </c>
      <c r="G6" s="118">
        <f>(('Body parameters'!I6-'Body parameters'!$H6)/'Body parameters'!$H6)*100</f>
        <v>-1.8315018315018317</v>
      </c>
      <c r="H6" s="118">
        <f>(('Body parameters'!J6-'Body parameters'!$H6)/'Body parameters'!$H6)*100</f>
        <v>-5.1282051282051357</v>
      </c>
      <c r="I6" s="118">
        <f>(('Body parameters'!K6-'Body parameters'!$H6)/'Body parameters'!$H6)*100</f>
        <v>-2.5641025641025617</v>
      </c>
      <c r="J6" s="118">
        <f>(('Body parameters'!L6-'Body parameters'!$H6)/'Body parameters'!$H6)*100</f>
        <v>-3.6630036630036633</v>
      </c>
      <c r="K6" s="118">
        <f>(('Body parameters'!M6-'Body parameters'!$H6)/'Body parameters'!$H6)*100</f>
        <v>-13.919413919413923</v>
      </c>
    </row>
    <row r="7" spans="1:11" ht="17" x14ac:dyDescent="0.2">
      <c r="A7" s="102">
        <v>4</v>
      </c>
      <c r="B7" s="104">
        <v>287</v>
      </c>
      <c r="C7" s="104" t="s">
        <v>24</v>
      </c>
      <c r="D7" s="104" t="s">
        <v>18</v>
      </c>
      <c r="E7" s="105" t="s">
        <v>79</v>
      </c>
      <c r="F7" s="118">
        <f>(('Body parameters'!H7-'Body parameters'!$H7)/'Body parameters'!$H7)*100</f>
        <v>0</v>
      </c>
      <c r="G7" s="118">
        <f>(('Body parameters'!I7-'Body parameters'!$H7)/'Body parameters'!$H7)*100</f>
        <v>-1.2578616352201324</v>
      </c>
      <c r="H7" s="118">
        <f>(('Body parameters'!J7-'Body parameters'!$H7)/'Body parameters'!$H7)*100</f>
        <v>-1.8867924528301931</v>
      </c>
      <c r="I7" s="118">
        <f>(('Body parameters'!K7-'Body parameters'!$H7)/'Body parameters'!$H7)*100</f>
        <v>-2.8301886792452895</v>
      </c>
      <c r="J7" s="118">
        <f>(('Body parameters'!L7-'Body parameters'!$H7)/'Body parameters'!$H7)*100</f>
        <v>-5.0314465408805074</v>
      </c>
      <c r="K7" s="118">
        <f>(('Body parameters'!M7-'Body parameters'!$H7)/'Body parameters'!$H7)*100</f>
        <v>-10.691823899371075</v>
      </c>
    </row>
    <row r="8" spans="1:11" x14ac:dyDescent="0.2">
      <c r="A8" s="102">
        <v>5</v>
      </c>
      <c r="B8" s="103">
        <v>265</v>
      </c>
      <c r="C8" s="103" t="s">
        <v>24</v>
      </c>
      <c r="D8" s="103" t="s">
        <v>17</v>
      </c>
      <c r="E8" s="105" t="s">
        <v>80</v>
      </c>
      <c r="F8" s="118">
        <f>(('Body parameters'!H8-'Body parameters'!$H8)/'Body parameters'!$H8)*100</f>
        <v>0</v>
      </c>
      <c r="G8" s="118">
        <f>(('Body parameters'!I8-'Body parameters'!$H8)/'Body parameters'!$H8)*100</f>
        <v>-0.59347181008902916</v>
      </c>
      <c r="H8" s="118">
        <f>(('Body parameters'!J8-'Body parameters'!$H8)/'Body parameters'!$H8)*100</f>
        <v>-0.29673590504451458</v>
      </c>
      <c r="I8" s="118">
        <f>(('Body parameters'!K8-'Body parameters'!$H8)/'Body parameters'!$H8)*100</f>
        <v>-1.4836795252225519</v>
      </c>
      <c r="J8" s="118">
        <f>(('Body parameters'!L8-'Body parameters'!$H8)/'Body parameters'!$H8)*100</f>
        <v>-1.1869436201780583</v>
      </c>
      <c r="K8" s="118">
        <f>(('Body parameters'!M8-'Body parameters'!$H8)/'Body parameters'!$H8)*100</f>
        <v>-1.4836795252225519</v>
      </c>
    </row>
    <row r="9" spans="1:11" x14ac:dyDescent="0.2">
      <c r="A9" s="102">
        <v>5</v>
      </c>
      <c r="B9" s="103">
        <v>267</v>
      </c>
      <c r="C9" s="103" t="s">
        <v>24</v>
      </c>
      <c r="D9" s="103" t="s">
        <v>18</v>
      </c>
      <c r="E9" s="105" t="s">
        <v>80</v>
      </c>
      <c r="F9" s="118">
        <f>(('Body parameters'!H9-'Body parameters'!$H9)/'Body parameters'!$H9)*100</f>
        <v>0</v>
      </c>
      <c r="G9" s="118">
        <f>(('Body parameters'!I9-'Body parameters'!$H9)/'Body parameters'!$H9)*100</f>
        <v>-0.60606060606061463</v>
      </c>
      <c r="H9" s="118">
        <f>(('Body parameters'!J9-'Body parameters'!$H9)/'Body parameters'!$H9)*100</f>
        <v>0.90909090909090051</v>
      </c>
      <c r="I9" s="118">
        <f>(('Body parameters'!K9-'Body parameters'!$H9)/'Body parameters'!$H9)*100</f>
        <v>-0.30303030303030731</v>
      </c>
      <c r="J9" s="118">
        <f>(('Body parameters'!L9-'Body parameters'!$H9)/'Body parameters'!$H9)*100</f>
        <v>-1.5151515151515151</v>
      </c>
      <c r="K9" s="118">
        <f>(('Body parameters'!M9-'Body parameters'!$H9)/'Body parameters'!$H9)*100</f>
        <v>-0.60606060606061463</v>
      </c>
    </row>
    <row r="10" spans="1:11" x14ac:dyDescent="0.2">
      <c r="A10" s="102">
        <v>5</v>
      </c>
      <c r="B10" s="103">
        <v>269</v>
      </c>
      <c r="C10" s="103" t="s">
        <v>24</v>
      </c>
      <c r="D10" s="103" t="s">
        <v>18</v>
      </c>
      <c r="E10" s="105" t="s">
        <v>80</v>
      </c>
      <c r="F10" s="118">
        <f>(('Body parameters'!H10-'Body parameters'!$H10)/'Body parameters'!$H10)*100</f>
        <v>0</v>
      </c>
      <c r="G10" s="118">
        <f>(('Body parameters'!I10-'Body parameters'!$H10)/'Body parameters'!$H10)*100</f>
        <v>0.57803468208091247</v>
      </c>
      <c r="H10" s="118">
        <f>(('Body parameters'!J10-'Body parameters'!$H10)/'Body parameters'!$H10)*100</f>
        <v>0</v>
      </c>
      <c r="I10" s="118">
        <f>(('Body parameters'!K10-'Body parameters'!$H10)/'Body parameters'!$H10)*100</f>
        <v>0.57803468208091247</v>
      </c>
      <c r="J10" s="118">
        <f>(('Body parameters'!L10-'Body parameters'!$H10)/'Body parameters'!$H10)*100</f>
        <v>-0.86705202312139951</v>
      </c>
      <c r="K10" s="118">
        <f>(('Body parameters'!M10-'Body parameters'!$H10)/'Body parameters'!$H10)*100</f>
        <v>0</v>
      </c>
    </row>
    <row r="11" spans="1:11" ht="17" x14ac:dyDescent="0.2">
      <c r="A11" s="102">
        <v>6</v>
      </c>
      <c r="B11" s="104">
        <v>291</v>
      </c>
      <c r="C11" s="104" t="s">
        <v>24</v>
      </c>
      <c r="D11" s="104" t="s">
        <v>18</v>
      </c>
      <c r="E11" s="105" t="s">
        <v>81</v>
      </c>
      <c r="F11" s="118">
        <f>(('Body parameters'!H11-'Body parameters'!$H11)/'Body parameters'!$H11)*100</f>
        <v>0</v>
      </c>
      <c r="G11" s="118">
        <f>(('Body parameters'!I11-'Body parameters'!$H11)/'Body parameters'!$H11)*100</f>
        <v>-0.35211267605633051</v>
      </c>
      <c r="H11" s="118">
        <f>(('Body parameters'!J11-'Body parameters'!$H11)/'Body parameters'!$H11)*100</f>
        <v>0.70422535211268611</v>
      </c>
      <c r="I11" s="118">
        <f>(('Body parameters'!K11-'Body parameters'!$H11)/'Body parameters'!$H11)*100</f>
        <v>1.4084507042253596</v>
      </c>
      <c r="J11" s="118">
        <f>(('Body parameters'!L11-'Body parameters'!$H11)/'Body parameters'!$H11)*100</f>
        <v>-1.0563380281690042</v>
      </c>
      <c r="K11" s="118">
        <f>(('Body parameters'!M11-'Body parameters'!$H11)/'Body parameters'!$H11)*100</f>
        <v>-2.8169014084506943</v>
      </c>
    </row>
    <row r="12" spans="1:11" ht="17" x14ac:dyDescent="0.2">
      <c r="A12" s="102">
        <v>6</v>
      </c>
      <c r="B12" s="104">
        <v>293</v>
      </c>
      <c r="C12" s="104" t="s">
        <v>24</v>
      </c>
      <c r="D12" s="104" t="s">
        <v>18</v>
      </c>
      <c r="E12" s="105" t="s">
        <v>81</v>
      </c>
      <c r="F12" s="118">
        <f>(('Body parameters'!H12-'Body parameters'!$H12)/'Body parameters'!$H12)*100</f>
        <v>0</v>
      </c>
      <c r="G12" s="118">
        <f>(('Body parameters'!I12-'Body parameters'!$H12)/'Body parameters'!$H12)*100</f>
        <v>0</v>
      </c>
      <c r="H12" s="118">
        <f>(('Body parameters'!J12-'Body parameters'!$H12)/'Body parameters'!$H12)*100</f>
        <v>0</v>
      </c>
      <c r="I12" s="118">
        <f>(('Body parameters'!K12-'Body parameters'!$H12)/'Body parameters'!$H12)*100</f>
        <v>1.346801346801354</v>
      </c>
      <c r="J12" s="118">
        <f>(('Body parameters'!L12-'Body parameters'!$H12)/'Body parameters'!$H12)*100</f>
        <v>-2.0202020202020132</v>
      </c>
      <c r="K12" s="118">
        <f>(('Body parameters'!M12-'Body parameters'!$H12)/'Body parameters'!$H12)*100</f>
        <v>-8.080808080808076</v>
      </c>
    </row>
    <row r="13" spans="1:11" ht="17" x14ac:dyDescent="0.2">
      <c r="A13" s="102">
        <v>7</v>
      </c>
      <c r="B13" s="104">
        <v>299</v>
      </c>
      <c r="C13" s="104" t="s">
        <v>24</v>
      </c>
      <c r="D13" s="104" t="s">
        <v>17</v>
      </c>
      <c r="E13" s="105" t="s">
        <v>81</v>
      </c>
      <c r="F13" s="118">
        <f>(('Body parameters'!H13-'Body parameters'!$H13)/'Body parameters'!$H13)*100</f>
        <v>0</v>
      </c>
      <c r="G13" s="118">
        <f>(('Body parameters'!I13-'Body parameters'!$H13)/'Body parameters'!$H13)*100</f>
        <v>-2.1052631578947421</v>
      </c>
      <c r="H13" s="118">
        <f>(('Body parameters'!J13-'Body parameters'!$H13)/'Body parameters'!$H13)*100</f>
        <v>-2.1052631578947421</v>
      </c>
      <c r="I13" s="118">
        <f>(('Body parameters'!K13-'Body parameters'!$H13)/'Body parameters'!$H13)*100</f>
        <v>-1.4035087719298196</v>
      </c>
      <c r="J13" s="118">
        <f>(('Body parameters'!L13-'Body parameters'!$H13)/'Body parameters'!$H13)*100</f>
        <v>-10.175438596491224</v>
      </c>
      <c r="K13" s="118">
        <f>(('Body parameters'!M13-'Body parameters'!$H13)/'Body parameters'!$H13)*100</f>
        <v>-18.596491228070178</v>
      </c>
    </row>
    <row r="14" spans="1:11" ht="17" x14ac:dyDescent="0.2">
      <c r="A14" s="102">
        <v>7</v>
      </c>
      <c r="B14" s="104">
        <v>303</v>
      </c>
      <c r="C14" s="104" t="s">
        <v>24</v>
      </c>
      <c r="D14" s="104" t="s">
        <v>17</v>
      </c>
      <c r="E14" s="105" t="s">
        <v>81</v>
      </c>
      <c r="F14" s="118">
        <f>(('Body parameters'!H14-'Body parameters'!$H14)/'Body parameters'!$H14)*100</f>
        <v>0</v>
      </c>
      <c r="G14" s="118">
        <f>(('Body parameters'!I14-'Body parameters'!$H14)/'Body parameters'!$H14)*100</f>
        <v>-0.36900369003690559</v>
      </c>
      <c r="H14" s="118">
        <f>(('Body parameters'!J14-'Body parameters'!$H14)/'Body parameters'!$H14)*100</f>
        <v>0.73800738007379807</v>
      </c>
      <c r="I14" s="118">
        <f>(('Body parameters'!K14-'Body parameters'!$H14)/'Body parameters'!$H14)*100</f>
        <v>2.5830258302583</v>
      </c>
      <c r="J14" s="118">
        <f>(('Body parameters'!L14-'Body parameters'!$H14)/'Body parameters'!$H14)*100</f>
        <v>5.904059040590397</v>
      </c>
      <c r="K14" s="118">
        <f>(('Body parameters'!M14-'Body parameters'!$H14)/'Body parameters'!$H14)*100</f>
        <v>0</v>
      </c>
    </row>
    <row r="15" spans="1:11" ht="17" x14ac:dyDescent="0.2">
      <c r="A15" s="102">
        <v>8</v>
      </c>
      <c r="B15" s="106">
        <v>335</v>
      </c>
      <c r="C15" s="106" t="s">
        <v>24</v>
      </c>
      <c r="D15" s="104" t="s">
        <v>17</v>
      </c>
      <c r="E15" s="105" t="s">
        <v>81</v>
      </c>
      <c r="F15" s="118">
        <f>(('Body parameters'!H15-'Body parameters'!$H15)/'Body parameters'!$H15)*100</f>
        <v>0</v>
      </c>
      <c r="G15" s="118">
        <f>(('Body parameters'!I15-'Body parameters'!$H15)/'Body parameters'!$H15)*100</f>
        <v>-0.65146579804560034</v>
      </c>
      <c r="H15" s="118">
        <f>(('Body parameters'!J15-'Body parameters'!$H15)/'Body parameters'!$H15)*100</f>
        <v>0.97719869706840623</v>
      </c>
      <c r="I15" s="118">
        <f>(('Body parameters'!K15-'Body parameters'!$H15)/'Body parameters'!$H15)*100</f>
        <v>0</v>
      </c>
      <c r="J15" s="118">
        <f>(('Body parameters'!L15-'Body parameters'!$H15)/'Body parameters'!$H15)*100</f>
        <v>-4.2345276872964197</v>
      </c>
      <c r="K15" s="118">
        <f>(('Body parameters'!M15-'Body parameters'!$H15)/'Body parameters'!$H15)*100</f>
        <v>-9.4462540716612331</v>
      </c>
    </row>
    <row r="16" spans="1:11" x14ac:dyDescent="0.2">
      <c r="A16" s="102">
        <v>8</v>
      </c>
      <c r="B16" s="103">
        <v>337</v>
      </c>
      <c r="C16" s="103" t="s">
        <v>24</v>
      </c>
      <c r="D16" s="103" t="s">
        <v>18</v>
      </c>
      <c r="E16" s="105" t="s">
        <v>81</v>
      </c>
      <c r="F16" s="118">
        <f>(('Body parameters'!H16-'Body parameters'!$H16)/'Body parameters'!$H16)*100</f>
        <v>0</v>
      </c>
      <c r="G16" s="118">
        <f>(('Body parameters'!I16-'Body parameters'!$H16)/'Body parameters'!$H16)*100</f>
        <v>1.2944983818770297</v>
      </c>
      <c r="H16" s="118">
        <f>(('Body parameters'!J16-'Body parameters'!$H16)/'Body parameters'!$H16)*100</f>
        <v>1.6181229773462786</v>
      </c>
      <c r="I16" s="118">
        <f>(('Body parameters'!K16-'Body parameters'!$H16)/'Body parameters'!$H16)*100</f>
        <v>0.64724919093852051</v>
      </c>
      <c r="J16" s="118">
        <f>(('Body parameters'!L16-'Body parameters'!$H16)/'Body parameters'!$H16)*100</f>
        <v>-0.64724919093850897</v>
      </c>
      <c r="K16" s="118">
        <f>(('Body parameters'!M16-'Body parameters'!$H16)/'Body parameters'!$H16)*100</f>
        <v>-2.2653721682847872</v>
      </c>
    </row>
    <row r="17" spans="1:11" ht="17" x14ac:dyDescent="0.2">
      <c r="A17" s="102">
        <v>9</v>
      </c>
      <c r="B17" s="103">
        <v>359</v>
      </c>
      <c r="C17" s="103" t="s">
        <v>24</v>
      </c>
      <c r="D17" s="104" t="s">
        <v>17</v>
      </c>
      <c r="E17" s="105" t="s">
        <v>81</v>
      </c>
      <c r="F17" s="118">
        <f>(('Body parameters'!H17-'Body parameters'!$H17)/'Body parameters'!$H17)*100</f>
        <v>0</v>
      </c>
      <c r="G17" s="118">
        <f>(('Body parameters'!I17-'Body parameters'!$H17)/'Body parameters'!$H17)*100</f>
        <v>1.7421602787456445</v>
      </c>
      <c r="H17" s="118">
        <f>(('Body parameters'!J17-'Body parameters'!$H17)/'Body parameters'!$H17)*100</f>
        <v>1.0452961672473893</v>
      </c>
      <c r="I17" s="118">
        <f>(('Body parameters'!K17-'Body parameters'!$H17)/'Body parameters'!$H17)*100</f>
        <v>1.3937282229965231</v>
      </c>
      <c r="J17" s="118">
        <f>(('Body parameters'!L17-'Body parameters'!$H17)/'Body parameters'!$H17)*100</f>
        <v>1.0452961672473893</v>
      </c>
      <c r="K17" s="118">
        <f>(('Body parameters'!M17-'Body parameters'!$H17)/'Body parameters'!$H17)*100</f>
        <v>-11.498257839721257</v>
      </c>
    </row>
    <row r="18" spans="1:11" ht="17" x14ac:dyDescent="0.2">
      <c r="A18" s="102">
        <v>9</v>
      </c>
      <c r="B18" s="106">
        <v>361</v>
      </c>
      <c r="C18" s="103" t="s">
        <v>24</v>
      </c>
      <c r="D18" s="104" t="s">
        <v>17</v>
      </c>
      <c r="E18" s="105" t="s">
        <v>81</v>
      </c>
      <c r="F18" s="118">
        <f>(('Body parameters'!H18-'Body parameters'!$H18)/'Body parameters'!$H18)*100</f>
        <v>0</v>
      </c>
      <c r="G18" s="118">
        <f>(('Body parameters'!I18-'Body parameters'!$H18)/'Body parameters'!$H18)*100</f>
        <v>2.2222222222222312</v>
      </c>
      <c r="H18" s="118">
        <f>(('Body parameters'!J18-'Body parameters'!$H18)/'Body parameters'!$H18)*100</f>
        <v>0.31746031746032199</v>
      </c>
      <c r="I18" s="118">
        <f>(('Body parameters'!K18-'Body parameters'!$H18)/'Body parameters'!$H18)*100</f>
        <v>-2.5396825396825422</v>
      </c>
      <c r="J18" s="118">
        <f>(('Body parameters'!L18-'Body parameters'!$H18)/'Body parameters'!$H18)*100</f>
        <v>-4.1269841269841292</v>
      </c>
      <c r="K18" s="118">
        <f>(('Body parameters'!M18-'Body parameters'!$H18)/'Body parameters'!$H18)*100</f>
        <v>-13.015873015873019</v>
      </c>
    </row>
    <row r="19" spans="1:11" x14ac:dyDescent="0.2">
      <c r="A19" s="102">
        <v>9</v>
      </c>
      <c r="B19" s="106">
        <v>363</v>
      </c>
      <c r="C19" s="103" t="s">
        <v>24</v>
      </c>
      <c r="D19" s="103" t="s">
        <v>18</v>
      </c>
      <c r="E19" s="105" t="s">
        <v>81</v>
      </c>
      <c r="F19" s="118">
        <f>(('Body parameters'!H19-'Body parameters'!$H19)/'Body parameters'!$H19)*100</f>
        <v>0</v>
      </c>
      <c r="G19" s="118">
        <f>(('Body parameters'!I19-'Body parameters'!$H19)/'Body parameters'!$H19)*100</f>
        <v>0.8902077151335227</v>
      </c>
      <c r="H19" s="118">
        <f>(('Body parameters'!J19-'Body parameters'!$H19)/'Body parameters'!$H19)*100</f>
        <v>0.29673590504449349</v>
      </c>
      <c r="I19" s="118">
        <f>(('Body parameters'!K19-'Body parameters'!$H19)/'Body parameters'!$H19)*100</f>
        <v>-2.6706231454006102</v>
      </c>
      <c r="J19" s="118">
        <f>(('Body parameters'!L19-'Body parameters'!$H19)/'Body parameters'!$H19)*100</f>
        <v>-10.385756676557873</v>
      </c>
      <c r="K19" s="118">
        <f>(('Body parameters'!M19-'Body parameters'!$H19)/'Body parameters'!$H19)*100</f>
        <v>-21.958456973293771</v>
      </c>
    </row>
    <row r="20" spans="1:11" x14ac:dyDescent="0.2">
      <c r="A20" s="102">
        <v>10</v>
      </c>
      <c r="B20" s="106">
        <v>341</v>
      </c>
      <c r="C20" s="103" t="s">
        <v>24</v>
      </c>
      <c r="D20" s="103" t="s">
        <v>18</v>
      </c>
      <c r="E20" s="105" t="s">
        <v>80</v>
      </c>
      <c r="F20" s="118">
        <f>(('Body parameters'!H20-'Body parameters'!$H20)/'Body parameters'!$H20)*100</f>
        <v>0</v>
      </c>
      <c r="G20" s="118">
        <f>(('Body parameters'!I20-'Body parameters'!$H20)/'Body parameters'!$H20)*100</f>
        <v>0</v>
      </c>
      <c r="H20" s="118">
        <f>(('Body parameters'!J20-'Body parameters'!$H20)/'Body parameters'!$H20)*100</f>
        <v>-1.9607843137254901</v>
      </c>
      <c r="I20" s="118">
        <f>(('Body parameters'!K20-'Body parameters'!$H20)/'Body parameters'!$H20)*100</f>
        <v>-2.3529411764705936</v>
      </c>
      <c r="J20" s="118">
        <f>(('Body parameters'!L20-'Body parameters'!$H20)/'Body parameters'!$H20)*100</f>
        <v>-2.7450980392156836</v>
      </c>
      <c r="K20" s="118">
        <f>(('Body parameters'!M20-'Body parameters'!$H20)/'Body parameters'!$H20)*100</f>
        <v>-2.3529411764705936</v>
      </c>
    </row>
    <row r="21" spans="1:11" x14ac:dyDescent="0.2">
      <c r="A21" s="102">
        <v>11</v>
      </c>
      <c r="B21" s="106">
        <v>343</v>
      </c>
      <c r="C21" s="103" t="s">
        <v>24</v>
      </c>
      <c r="D21" s="103" t="s">
        <v>18</v>
      </c>
      <c r="E21" s="105" t="s">
        <v>80</v>
      </c>
      <c r="F21" s="118">
        <f>(('Body parameters'!H21-'Body parameters'!$H21)/'Body parameters'!$H21)*100</f>
        <v>0</v>
      </c>
      <c r="G21" s="118">
        <f>(('Body parameters'!I21-'Body parameters'!$H21)/'Body parameters'!$H21)*100</f>
        <v>2.9197080291970829</v>
      </c>
      <c r="H21" s="118">
        <f>(('Body parameters'!J21-'Body parameters'!$H21)/'Body parameters'!$H21)*100</f>
        <v>2.9197080291970829</v>
      </c>
      <c r="I21" s="118">
        <f>(('Body parameters'!K21-'Body parameters'!$H21)/'Body parameters'!$H21)*100</f>
        <v>1.0948905109489078</v>
      </c>
      <c r="J21" s="118">
        <f>(('Body parameters'!L21-'Body parameters'!$H21)/'Body parameters'!$H21)*100</f>
        <v>1.0948905109489078</v>
      </c>
      <c r="K21" s="118">
        <f>(('Body parameters'!M21-'Body parameters'!$H21)/'Body parameters'!$H21)*100</f>
        <v>-1.8248175182481754</v>
      </c>
    </row>
    <row r="22" spans="1:11" ht="17" x14ac:dyDescent="0.2">
      <c r="A22" s="102">
        <v>11</v>
      </c>
      <c r="B22" s="106">
        <v>347</v>
      </c>
      <c r="C22" s="103" t="s">
        <v>24</v>
      </c>
      <c r="D22" s="104" t="s">
        <v>17</v>
      </c>
      <c r="E22" s="105" t="s">
        <v>80</v>
      </c>
      <c r="F22" s="118">
        <f>(('Body parameters'!H22-'Body parameters'!$H22)/'Body parameters'!$H22)*100</f>
        <v>0</v>
      </c>
      <c r="G22" s="118">
        <f>(('Body parameters'!I22-'Body parameters'!$H22)/'Body parameters'!$H22)*100</f>
        <v>-1.6949152542372881</v>
      </c>
      <c r="H22" s="118">
        <f>(('Body parameters'!J22-'Body parameters'!$H22)/'Body parameters'!$H22)*100</f>
        <v>-2.3728813559322011</v>
      </c>
      <c r="I22" s="118">
        <f>(('Body parameters'!K22-'Body parameters'!$H22)/'Body parameters'!$H22)*100</f>
        <v>-2.3728813559322011</v>
      </c>
      <c r="J22" s="118">
        <f>(('Body parameters'!L22-'Body parameters'!$H22)/'Body parameters'!$H22)*100</f>
        <v>-3.0508474576271141</v>
      </c>
      <c r="K22" s="118">
        <f>(('Body parameters'!M22-'Body parameters'!$H22)/'Body parameters'!$H22)*100</f>
        <v>-2.7118644067796636</v>
      </c>
    </row>
    <row r="23" spans="1:11" ht="17" x14ac:dyDescent="0.2">
      <c r="A23" s="102">
        <v>11</v>
      </c>
      <c r="B23" s="106">
        <v>349</v>
      </c>
      <c r="C23" s="103" t="s">
        <v>24</v>
      </c>
      <c r="D23" s="104" t="s">
        <v>17</v>
      </c>
      <c r="E23" s="105" t="s">
        <v>80</v>
      </c>
      <c r="F23" s="118">
        <f>(('Body parameters'!H23-'Body parameters'!$H23)/'Body parameters'!$H23)*100</f>
        <v>0</v>
      </c>
      <c r="G23" s="118">
        <f>(('Body parameters'!I23-'Body parameters'!$H23)/'Body parameters'!$H23)*100</f>
        <v>1.0344827586206922</v>
      </c>
      <c r="H23" s="118">
        <f>(('Body parameters'!J23-'Body parameters'!$H23)/'Body parameters'!$H23)*100</f>
        <v>2.4137931034482736</v>
      </c>
      <c r="I23" s="118">
        <f>(('Body parameters'!K23-'Body parameters'!$H23)/'Body parameters'!$H23)*100</f>
        <v>0</v>
      </c>
      <c r="J23" s="118">
        <f>(('Body parameters'!L23-'Body parameters'!$H23)/'Body parameters'!$H23)*100</f>
        <v>1.0344827586206922</v>
      </c>
      <c r="K23" s="118">
        <f>(('Body parameters'!M23-'Body parameters'!$H23)/'Body parameters'!$H23)*100</f>
        <v>1.0344827586206922</v>
      </c>
    </row>
    <row r="24" spans="1:11" ht="17" x14ac:dyDescent="0.2">
      <c r="A24" s="102">
        <v>12</v>
      </c>
      <c r="B24" s="106">
        <v>345</v>
      </c>
      <c r="C24" s="103" t="s">
        <v>24</v>
      </c>
      <c r="D24" s="104" t="s">
        <v>17</v>
      </c>
      <c r="E24" s="105" t="s">
        <v>79</v>
      </c>
      <c r="F24" s="118">
        <f>(('Body parameters'!H24-'Body parameters'!$H24)/'Body parameters'!$H24)*100</f>
        <v>0</v>
      </c>
      <c r="G24" s="118">
        <f>(('Body parameters'!I24-'Body parameters'!$H24)/'Body parameters'!$H24)*100</f>
        <v>0.39370078740158043</v>
      </c>
      <c r="H24" s="118">
        <f>(('Body parameters'!J24-'Body parameters'!$H24)/'Body parameters'!$H24)*100</f>
        <v>1.9685039370078741</v>
      </c>
      <c r="I24" s="118">
        <f>(('Body parameters'!K24-'Body parameters'!$H24)/'Body parameters'!$H24)*100</f>
        <v>-0.39370078740156644</v>
      </c>
      <c r="J24" s="118">
        <f>(('Body parameters'!L24-'Body parameters'!$H24)/'Body parameters'!$H24)*100</f>
        <v>-1.1811023622047132</v>
      </c>
      <c r="K24" s="118">
        <f>(('Body parameters'!M24-'Body parameters'!$H24)/'Body parameters'!$H24)*100</f>
        <v>-2.3622047244094406</v>
      </c>
    </row>
    <row r="25" spans="1:11" x14ac:dyDescent="0.2">
      <c r="A25" s="102">
        <v>13</v>
      </c>
      <c r="B25" s="106">
        <v>367</v>
      </c>
      <c r="C25" s="103" t="s">
        <v>24</v>
      </c>
      <c r="D25" s="103" t="s">
        <v>18</v>
      </c>
      <c r="E25" s="105" t="s">
        <v>79</v>
      </c>
      <c r="F25" s="118">
        <f>(('Body parameters'!H25-'Body parameters'!$H25)/'Body parameters'!$H25)*100</f>
        <v>0</v>
      </c>
      <c r="G25" s="118">
        <f>(('Body parameters'!I25-'Body parameters'!$H25)/'Body parameters'!$H25)*100</f>
        <v>-1.639344262295082</v>
      </c>
      <c r="H25" s="118">
        <f>(('Body parameters'!J25-'Body parameters'!$H25)/'Body parameters'!$H25)*100</f>
        <v>-0.65573770491803041</v>
      </c>
      <c r="I25" s="118">
        <f>(('Body parameters'!K25-'Body parameters'!$H25)/'Body parameters'!$H25)*100</f>
        <v>-1.3114754098360608</v>
      </c>
      <c r="J25" s="118">
        <f>(('Body parameters'!L25-'Body parameters'!$H25)/'Body parameters'!$H25)*100</f>
        <v>-2.9508196721311428</v>
      </c>
      <c r="K25" s="118">
        <f>(('Body parameters'!M25-'Body parameters'!$H25)/'Body parameters'!$H25)*100</f>
        <v>-11.803278688524594</v>
      </c>
    </row>
    <row r="26" spans="1:11" x14ac:dyDescent="0.2">
      <c r="A26" s="102">
        <v>13</v>
      </c>
      <c r="B26" s="106">
        <v>369</v>
      </c>
      <c r="C26" s="103" t="s">
        <v>24</v>
      </c>
      <c r="D26" s="103" t="s">
        <v>18</v>
      </c>
      <c r="E26" s="105" t="s">
        <v>79</v>
      </c>
      <c r="F26" s="118">
        <f>(('Body parameters'!H26-'Body parameters'!$H26)/'Body parameters'!$H26)*100</f>
        <v>0</v>
      </c>
      <c r="G26" s="118">
        <f>(('Body parameters'!I26-'Body parameters'!$H26)/'Body parameters'!$H26)*100</f>
        <v>-2.7210884353741402</v>
      </c>
      <c r="H26" s="118">
        <f>(('Body parameters'!J26-'Body parameters'!$H26)/'Body parameters'!$H26)*100</f>
        <v>-0.34013605442176142</v>
      </c>
      <c r="I26" s="118">
        <f>(('Body parameters'!K26-'Body parameters'!$H26)/'Body parameters'!$H26)*100</f>
        <v>1.7006802721088436</v>
      </c>
      <c r="J26" s="118">
        <f>(('Body parameters'!L26-'Body parameters'!$H26)/'Body parameters'!$H26)*100</f>
        <v>-1.7006802721088436</v>
      </c>
      <c r="K26" s="118">
        <f>(('Body parameters'!M26-'Body parameters'!$H26)/'Body parameters'!$H26)*100</f>
        <v>-7.8231292517006707</v>
      </c>
    </row>
    <row r="27" spans="1:11" x14ac:dyDescent="0.2">
      <c r="A27" s="102">
        <v>13</v>
      </c>
      <c r="B27" s="106">
        <v>371</v>
      </c>
      <c r="C27" s="103" t="s">
        <v>24</v>
      </c>
      <c r="D27" s="103" t="s">
        <v>18</v>
      </c>
      <c r="E27" s="105" t="s">
        <v>79</v>
      </c>
      <c r="F27" s="118">
        <f>(('Body parameters'!H27-'Body parameters'!$H27)/'Body parameters'!$H27)*100</f>
        <v>0</v>
      </c>
      <c r="G27" s="118">
        <f>(('Body parameters'!I27-'Body parameters'!$H27)/'Body parameters'!$H27)*100</f>
        <v>0</v>
      </c>
      <c r="H27" s="118">
        <f>(('Body parameters'!J27-'Body parameters'!$H27)/'Body parameters'!$H27)*100</f>
        <v>1.639344262295082</v>
      </c>
      <c r="I27" s="118">
        <f>(('Body parameters'!K27-'Body parameters'!$H27)/'Body parameters'!$H27)*100</f>
        <v>0.98360655737705149</v>
      </c>
      <c r="J27" s="118">
        <f>(('Body parameters'!L27-'Body parameters'!$H27)/'Body parameters'!$H27)*100</f>
        <v>-0.65573770491803041</v>
      </c>
      <c r="K27" s="118">
        <f>(('Body parameters'!M27-'Body parameters'!$H27)/'Body parameters'!$H27)*100</f>
        <v>-3.9344262295081944</v>
      </c>
    </row>
    <row r="28" spans="1:11" x14ac:dyDescent="0.2">
      <c r="A28" s="102">
        <v>13</v>
      </c>
      <c r="B28" s="106">
        <v>373</v>
      </c>
      <c r="C28" s="103" t="s">
        <v>24</v>
      </c>
      <c r="D28" s="103" t="s">
        <v>18</v>
      </c>
      <c r="E28" s="105" t="s">
        <v>79</v>
      </c>
      <c r="F28" s="118">
        <f>(('Body parameters'!H28-'Body parameters'!$H28)/'Body parameters'!$H28)*100</f>
        <v>0</v>
      </c>
      <c r="G28" s="118">
        <f>(('Body parameters'!I28-'Body parameters'!$H28)/'Body parameters'!$H28)*100</f>
        <v>-0.77821011673151474</v>
      </c>
      <c r="H28" s="118">
        <f>(('Body parameters'!J28-'Body parameters'!$H28)/'Body parameters'!$H28)*100</f>
        <v>1.167315175097279</v>
      </c>
      <c r="I28" s="118">
        <f>(('Body parameters'!K28-'Body parameters'!$H28)/'Body parameters'!$H28)*100</f>
        <v>3.1128404669260727</v>
      </c>
      <c r="J28" s="118">
        <f>(('Body parameters'!L28-'Body parameters'!$H28)/'Body parameters'!$H28)*100</f>
        <v>0.38910505836576431</v>
      </c>
      <c r="K28" s="118">
        <f>(('Body parameters'!M28-'Body parameters'!$H28)/'Body parameters'!$H28)*100</f>
        <v>-4.2801556420233382</v>
      </c>
    </row>
    <row r="29" spans="1:11" ht="17" x14ac:dyDescent="0.25">
      <c r="A29" s="102">
        <v>14</v>
      </c>
      <c r="B29" s="119">
        <v>481</v>
      </c>
      <c r="C29" s="103" t="s">
        <v>24</v>
      </c>
      <c r="D29" s="119" t="s">
        <v>17</v>
      </c>
      <c r="E29" s="105" t="s">
        <v>79</v>
      </c>
      <c r="F29" s="118">
        <f>(('Body parameters'!H29-'Body parameters'!$H29)/'Body parameters'!$H29)*100</f>
        <v>0</v>
      </c>
      <c r="G29" s="118">
        <f>(('Body parameters'!I29-'Body parameters'!$H29)/'Body parameters'!$H29)*100</f>
        <v>-1.0135135135135158</v>
      </c>
      <c r="H29" s="118">
        <f>(('Body parameters'!J29-'Body parameters'!$H29)/'Body parameters'!$H29)*100</f>
        <v>-2.3648648648648742</v>
      </c>
      <c r="I29" s="118">
        <f>(('Body parameters'!K29-'Body parameters'!$H29)/'Body parameters'!$H29)*100</f>
        <v>-3.0405405405405475</v>
      </c>
      <c r="J29" s="118">
        <f>(('Body parameters'!L29-'Body parameters'!$H29)/'Body parameters'!$H29)*100</f>
        <v>-9.4594594594594614</v>
      </c>
      <c r="K29" s="118">
        <f>(('Body parameters'!M29-'Body parameters'!$H29)/'Body parameters'!$H29)*100</f>
        <v>-16.55405405405406</v>
      </c>
    </row>
    <row r="30" spans="1:11" ht="17" x14ac:dyDescent="0.25">
      <c r="A30" s="102">
        <v>14</v>
      </c>
      <c r="B30" s="119">
        <v>483</v>
      </c>
      <c r="C30" s="103" t="s">
        <v>24</v>
      </c>
      <c r="D30" s="119" t="s">
        <v>17</v>
      </c>
      <c r="E30" s="105" t="s">
        <v>79</v>
      </c>
      <c r="F30" s="118">
        <f>(('Body parameters'!H30-'Body parameters'!$H30)/'Body parameters'!$H30)*100</f>
        <v>0</v>
      </c>
      <c r="G30" s="118">
        <f>(('Body parameters'!I30-'Body parameters'!$H30)/'Body parameters'!$H30)*100</f>
        <v>-2.3178807947019844</v>
      </c>
      <c r="H30" s="118">
        <f>(('Body parameters'!J30-'Body parameters'!$H30)/'Body parameters'!$H30)*100</f>
        <v>-3.6423841059602577</v>
      </c>
      <c r="I30" s="118">
        <f>(('Body parameters'!K30-'Body parameters'!$H30)/'Body parameters'!$H30)*100</f>
        <v>-19.536423841059598</v>
      </c>
      <c r="J30" s="118">
        <f>(('Body parameters'!L30-'Body parameters'!$H30)/'Body parameters'!$H30)*100</f>
        <v>-19.536423841059598</v>
      </c>
      <c r="K30" s="118">
        <f>(('Body parameters'!M30-'Body parameters'!$H30)/'Body parameters'!$H30)*100</f>
        <v>-19.536423841059598</v>
      </c>
    </row>
    <row r="31" spans="1:11" ht="17" x14ac:dyDescent="0.25">
      <c r="A31" s="102">
        <v>15</v>
      </c>
      <c r="B31" s="119">
        <v>485</v>
      </c>
      <c r="C31" s="103" t="s">
        <v>24</v>
      </c>
      <c r="D31" s="119" t="s">
        <v>17</v>
      </c>
      <c r="E31" s="105" t="s">
        <v>81</v>
      </c>
      <c r="F31" s="118">
        <f>(('Body parameters'!H31-'Body parameters'!$H31)/'Body parameters'!$H31)*100</f>
        <v>0</v>
      </c>
      <c r="G31" s="118">
        <f>(('Body parameters'!I31-'Body parameters'!$H31)/'Body parameters'!$H31)*100</f>
        <v>-1.1718750000000027</v>
      </c>
      <c r="H31" s="118">
        <f>(('Body parameters'!J31-'Body parameters'!$H31)/'Body parameters'!$H31)*100</f>
        <v>-1.953125</v>
      </c>
      <c r="I31" s="118">
        <f>(('Body parameters'!K31-'Body parameters'!$H31)/'Body parameters'!$H31)*100</f>
        <v>-4.6875000000000107</v>
      </c>
      <c r="J31" s="118">
        <f>(('Body parameters'!L31-'Body parameters'!$H31)/'Body parameters'!$H31)*100</f>
        <v>-3.5156250000000084</v>
      </c>
      <c r="K31" s="118">
        <f>(('Body parameters'!M31-'Body parameters'!$H31)/'Body parameters'!$H31)*100</f>
        <v>-1.953125</v>
      </c>
    </row>
    <row r="32" spans="1:11" ht="17" x14ac:dyDescent="0.25">
      <c r="A32" s="102">
        <v>16</v>
      </c>
      <c r="B32" s="119">
        <v>487</v>
      </c>
      <c r="C32" s="103" t="s">
        <v>24</v>
      </c>
      <c r="D32" s="119" t="s">
        <v>18</v>
      </c>
      <c r="E32" s="105" t="s">
        <v>78</v>
      </c>
      <c r="F32" s="118">
        <f>(('Body parameters'!H32-'Body parameters'!$H32)/'Body parameters'!$H32)*100</f>
        <v>0</v>
      </c>
      <c r="G32" s="118">
        <f>(('Body parameters'!I32-'Body parameters'!$H32)/'Body parameters'!$H32)*100</f>
        <v>-2.0761245674740412</v>
      </c>
      <c r="H32" s="118">
        <f>(('Body parameters'!J32-'Body parameters'!$H32)/'Body parameters'!$H32)*100</f>
        <v>-2.4221453287197208</v>
      </c>
      <c r="I32" s="118">
        <f>(('Body parameters'!K32-'Body parameters'!$H32)/'Body parameters'!$H32)*100</f>
        <v>-3.114186851211068</v>
      </c>
      <c r="J32" s="118">
        <f>(('Body parameters'!L32-'Body parameters'!$H32)/'Body parameters'!$H32)*100</f>
        <v>-1.3840830449826942</v>
      </c>
      <c r="K32" s="118">
        <f>(('Body parameters'!M32-'Body parameters'!$H32)/'Body parameters'!$H32)*100</f>
        <v>0</v>
      </c>
    </row>
    <row r="33" spans="1:11" ht="17" x14ac:dyDescent="0.25">
      <c r="A33" s="102">
        <v>16</v>
      </c>
      <c r="B33" s="119">
        <v>491</v>
      </c>
      <c r="C33" s="103" t="s">
        <v>24</v>
      </c>
      <c r="D33" s="119" t="s">
        <v>18</v>
      </c>
      <c r="E33" s="105" t="s">
        <v>78</v>
      </c>
      <c r="F33" s="118">
        <f>(('Body parameters'!H33-'Body parameters'!$H33)/'Body parameters'!$H33)*100</f>
        <v>0</v>
      </c>
      <c r="G33" s="118">
        <f>(('Body parameters'!I33-'Body parameters'!$H33)/'Body parameters'!$H33)*100</f>
        <v>-2.0689655172413843</v>
      </c>
      <c r="H33" s="118">
        <f>(('Body parameters'!J33-'Body parameters'!$H33)/'Body parameters'!$H33)*100</f>
        <v>0</v>
      </c>
      <c r="I33" s="118">
        <f>(('Body parameters'!K33-'Body parameters'!$H33)/'Body parameters'!$H33)*100</f>
        <v>-1.3793103448275814</v>
      </c>
      <c r="J33" s="118">
        <f>(('Body parameters'!L33-'Body parameters'!$H33)/'Body parameters'!$H33)*100</f>
        <v>-1.0344827586206922</v>
      </c>
      <c r="K33" s="118">
        <f>(('Body parameters'!M33-'Body parameters'!$H33)/'Body parameters'!$H33)*100</f>
        <v>-0.34482758620690146</v>
      </c>
    </row>
    <row r="34" spans="1:11" ht="17" x14ac:dyDescent="0.25">
      <c r="A34" s="102">
        <v>17</v>
      </c>
      <c r="B34" s="119">
        <v>493</v>
      </c>
      <c r="C34" s="103" t="s">
        <v>24</v>
      </c>
      <c r="D34" s="119" t="s">
        <v>18</v>
      </c>
      <c r="E34" s="105" t="s">
        <v>80</v>
      </c>
      <c r="F34" s="118">
        <f>(('Body parameters'!H34-'Body parameters'!$H34)/'Body parameters'!$H34)*100</f>
        <v>0</v>
      </c>
      <c r="G34" s="118">
        <f>(('Body parameters'!I34-'Body parameters'!$H34)/'Body parameters'!$H34)*100</f>
        <v>0.32154340836012174</v>
      </c>
      <c r="H34" s="118">
        <f>(('Body parameters'!J34-'Body parameters'!$H34)/'Body parameters'!$H34)*100</f>
        <v>-0.32154340836013318</v>
      </c>
      <c r="I34" s="118">
        <f>(('Body parameters'!K34-'Body parameters'!$H34)/'Body parameters'!$H34)*100</f>
        <v>0</v>
      </c>
      <c r="J34" s="118">
        <f>(('Body parameters'!L34-'Body parameters'!$H34)/'Body parameters'!$H34)*100</f>
        <v>-0.96463022508038798</v>
      </c>
      <c r="K34" s="118">
        <f>(('Body parameters'!M34-'Body parameters'!$H34)/'Body parameters'!$H34)*100</f>
        <v>1.2861736334405098</v>
      </c>
    </row>
    <row r="35" spans="1:11" ht="17" x14ac:dyDescent="0.25">
      <c r="A35" s="102">
        <v>17</v>
      </c>
      <c r="B35" s="119">
        <v>495</v>
      </c>
      <c r="C35" s="103" t="s">
        <v>24</v>
      </c>
      <c r="D35" s="119" t="s">
        <v>17</v>
      </c>
      <c r="E35" s="105" t="s">
        <v>80</v>
      </c>
      <c r="F35" s="118">
        <f>(('Body parameters'!H35-'Body parameters'!$H35)/'Body parameters'!$H35)*100</f>
        <v>0</v>
      </c>
      <c r="G35" s="118">
        <f>(('Body parameters'!I35-'Body parameters'!$H35)/'Body parameters'!$H35)*100</f>
        <v>0</v>
      </c>
      <c r="H35" s="118">
        <f>(('Body parameters'!J35-'Body parameters'!$H35)/'Body parameters'!$H35)*100</f>
        <v>-1.0452961672473893</v>
      </c>
      <c r="I35" s="118">
        <f>(('Body parameters'!K35-'Body parameters'!$H35)/'Body parameters'!$H35)*100</f>
        <v>-2.0905923344947661</v>
      </c>
      <c r="J35" s="118">
        <f>(('Body parameters'!L35-'Body parameters'!$H35)/'Body parameters'!$H35)*100</f>
        <v>-2.4390243902439002</v>
      </c>
      <c r="K35" s="118">
        <f>(('Body parameters'!M35-'Body parameters'!$H35)/'Body parameters'!$H35)*100</f>
        <v>-3.484320557491289</v>
      </c>
    </row>
    <row r="36" spans="1:11" ht="17" x14ac:dyDescent="0.25">
      <c r="A36" s="102">
        <v>17</v>
      </c>
      <c r="B36" s="119">
        <v>499</v>
      </c>
      <c r="C36" s="103" t="s">
        <v>24</v>
      </c>
      <c r="D36" s="119" t="s">
        <v>17</v>
      </c>
      <c r="E36" s="105" t="s">
        <v>80</v>
      </c>
      <c r="F36" s="118">
        <f>(('Body parameters'!H36-'Body parameters'!$H36)/'Body parameters'!$H36)*100</f>
        <v>0</v>
      </c>
      <c r="G36" s="118">
        <f>(('Body parameters'!I36-'Body parameters'!$H36)/'Body parameters'!$H36)*100</f>
        <v>1.0989010989011014</v>
      </c>
      <c r="H36" s="118">
        <f>(('Body parameters'!J36-'Body parameters'!$H36)/'Body parameters'!$H36)*100</f>
        <v>0.73260073260073</v>
      </c>
      <c r="I36" s="118">
        <f>(('Body parameters'!K36-'Body parameters'!$H36)/'Body parameters'!$H36)*100</f>
        <v>0.3663003663003585</v>
      </c>
      <c r="J36" s="118">
        <f>(('Body parameters'!L36-'Body parameters'!$H36)/'Body parameters'!$H36)*100</f>
        <v>1.8315018315018317</v>
      </c>
      <c r="K36" s="118">
        <f>(('Body parameters'!M36-'Body parameters'!$H36)/'Body parameters'!$H36)*100</f>
        <v>1.0989010989011014</v>
      </c>
    </row>
    <row r="37" spans="1:11" ht="17" x14ac:dyDescent="0.25">
      <c r="A37" s="102">
        <v>18</v>
      </c>
      <c r="B37" s="119">
        <v>503</v>
      </c>
      <c r="C37" s="103" t="s">
        <v>24</v>
      </c>
      <c r="D37" s="119" t="s">
        <v>17</v>
      </c>
      <c r="E37" s="105" t="s">
        <v>78</v>
      </c>
      <c r="F37" s="118">
        <f>(('Body parameters'!H37-'Body parameters'!$H37)/'Body parameters'!$H37)*100</f>
        <v>0</v>
      </c>
      <c r="G37" s="118">
        <f>(('Body parameters'!I37-'Body parameters'!$H37)/'Body parameters'!$H37)*100</f>
        <v>-2.2900763358778544</v>
      </c>
      <c r="H37" s="118">
        <f>(('Body parameters'!J37-'Body parameters'!$H37)/'Body parameters'!$H37)*100</f>
        <v>-3.8167938931297711</v>
      </c>
      <c r="I37" s="118">
        <f>(('Body parameters'!K37-'Body parameters'!$H37)/'Body parameters'!$H37)*100</f>
        <v>-5.7251908396946565</v>
      </c>
      <c r="J37" s="118">
        <f>(('Body parameters'!L37-'Body parameters'!$H37)/'Body parameters'!$H37)*100</f>
        <v>-5.7251908396946565</v>
      </c>
      <c r="K37" s="118">
        <f>(('Body parameters'!M37-'Body parameters'!$H37)/'Body parameters'!$H37)*100</f>
        <v>-5.3435114503816745</v>
      </c>
    </row>
    <row r="38" spans="1:11" ht="17" x14ac:dyDescent="0.25">
      <c r="A38" s="102">
        <v>19</v>
      </c>
      <c r="B38" s="119">
        <v>509</v>
      </c>
      <c r="C38" s="103" t="s">
        <v>24</v>
      </c>
      <c r="D38" s="119" t="s">
        <v>17</v>
      </c>
      <c r="E38" s="105" t="s">
        <v>78</v>
      </c>
      <c r="F38" s="118">
        <f>(('Body parameters'!H38-'Body parameters'!$H38)/'Body parameters'!$H38)*100</f>
        <v>0</v>
      </c>
      <c r="G38" s="118">
        <f>(('Body parameters'!I38-'Body parameters'!$H38)/'Body parameters'!$H38)*100</f>
        <v>-1.4705882352941124</v>
      </c>
      <c r="H38" s="118">
        <f>(('Body parameters'!J38-'Body parameters'!$H38)/'Body parameters'!$H38)*100</f>
        <v>0</v>
      </c>
      <c r="I38" s="118">
        <f>(('Body parameters'!K38-'Body parameters'!$H38)/'Body parameters'!$H38)*100</f>
        <v>4.0441176470588287</v>
      </c>
      <c r="J38" s="118">
        <f>(('Body parameters'!L38-'Body parameters'!$H38)/'Body parameters'!$H38)*100</f>
        <v>4.7794117647058849</v>
      </c>
      <c r="K38" s="118">
        <f>(('Body parameters'!M38-'Body parameters'!$H38)/'Body parameters'!$H38)*100</f>
        <v>5.1470588235294201</v>
      </c>
    </row>
    <row r="39" spans="1:11" ht="17" x14ac:dyDescent="0.25">
      <c r="A39" s="102">
        <v>19</v>
      </c>
      <c r="B39" s="119">
        <v>511</v>
      </c>
      <c r="C39" s="103" t="s">
        <v>24</v>
      </c>
      <c r="D39" s="119" t="s">
        <v>18</v>
      </c>
      <c r="E39" s="105" t="s">
        <v>78</v>
      </c>
      <c r="F39" s="118">
        <f>(('Body parameters'!H39-'Body parameters'!$H39)/'Body parameters'!$H39)*100</f>
        <v>0</v>
      </c>
      <c r="G39" s="118">
        <f>(('Body parameters'!I39-'Body parameters'!$H39)/'Body parameters'!$H39)*100</f>
        <v>-2.3255813953488467</v>
      </c>
      <c r="H39" s="118">
        <f>(('Body parameters'!J39-'Body parameters'!$H39)/'Body parameters'!$H39)*100</f>
        <v>-3.9867109634551587</v>
      </c>
      <c r="I39" s="118">
        <f>(('Body parameters'!K39-'Body parameters'!$H39)/'Body parameters'!$H39)*100</f>
        <v>-1.9933554817275794</v>
      </c>
      <c r="J39" s="118">
        <f>(('Body parameters'!L39-'Body parameters'!$H39)/'Body parameters'!$H39)*100</f>
        <v>-0.99667774086378969</v>
      </c>
      <c r="K39" s="118">
        <f>(('Body parameters'!M39-'Body parameters'!$H39)/'Body parameters'!$H39)*100</f>
        <v>-0.66445182724253427</v>
      </c>
    </row>
    <row r="40" spans="1:11" ht="17" x14ac:dyDescent="0.25">
      <c r="A40" s="102">
        <v>20</v>
      </c>
      <c r="B40" s="119">
        <v>515</v>
      </c>
      <c r="C40" s="103" t="s">
        <v>24</v>
      </c>
      <c r="D40" s="119" t="s">
        <v>18</v>
      </c>
      <c r="E40" s="105" t="s">
        <v>78</v>
      </c>
      <c r="F40" s="118">
        <f>(('Body parameters'!H40-'Body parameters'!$H40)/'Body parameters'!$H40)*100</f>
        <v>0</v>
      </c>
      <c r="G40" s="118">
        <f>(('Body parameters'!I40-'Body parameters'!$H40)/'Body parameters'!$H40)*100</f>
        <v>-1.459854014598535</v>
      </c>
      <c r="H40" s="118">
        <f>(('Body parameters'!J40-'Body parameters'!$H40)/'Body parameters'!$H40)*100</f>
        <v>-2.1897810218978027</v>
      </c>
      <c r="I40" s="118">
        <f>(('Body parameters'!K40-'Body parameters'!$H40)/'Body parameters'!$H40)*100</f>
        <v>-1.8248175182481754</v>
      </c>
      <c r="J40" s="118">
        <f>(('Body parameters'!L40-'Body parameters'!$H40)/'Body parameters'!$H40)*100</f>
        <v>-0.72992700729926752</v>
      </c>
      <c r="K40" s="118">
        <f>(('Body parameters'!M40-'Body parameters'!$H40)/'Body parameters'!$H40)*100</f>
        <v>0</v>
      </c>
    </row>
    <row r="41" spans="1:11" ht="17" x14ac:dyDescent="0.25">
      <c r="A41" s="102">
        <v>20</v>
      </c>
      <c r="B41" s="119">
        <v>519</v>
      </c>
      <c r="C41" s="103" t="s">
        <v>24</v>
      </c>
      <c r="D41" s="119" t="s">
        <v>18</v>
      </c>
      <c r="E41" s="105" t="s">
        <v>78</v>
      </c>
      <c r="F41" s="118">
        <f>(('Body parameters'!H41-'Body parameters'!$H41)/'Body parameters'!$H41)*100</f>
        <v>0</v>
      </c>
      <c r="G41" s="118">
        <f>(('Body parameters'!I41-'Body parameters'!$H41)/'Body parameters'!$H41)*100</f>
        <v>-3.6585365853658622</v>
      </c>
      <c r="H41" s="118">
        <f>(('Body parameters'!J41-'Body parameters'!$H41)/'Body parameters'!$H41)*100</f>
        <v>-1.62601626016261</v>
      </c>
      <c r="I41" s="118">
        <f>(('Body parameters'!K41-'Body parameters'!$H41)/'Body parameters'!$H41)*100</f>
        <v>-0.81300813008131234</v>
      </c>
      <c r="J41" s="118">
        <f>(('Body parameters'!L41-'Body parameters'!$H41)/'Body parameters'!$H41)*100</f>
        <v>-2.0325203252032518</v>
      </c>
      <c r="K41" s="118">
        <f>(('Body parameters'!M41-'Body parameters'!$H41)/'Body parameters'!$H41)*100</f>
        <v>-1.62601626016261</v>
      </c>
    </row>
    <row r="42" spans="1:11" ht="17" x14ac:dyDescent="0.25">
      <c r="A42" s="102">
        <v>20</v>
      </c>
      <c r="B42" s="119">
        <v>521</v>
      </c>
      <c r="C42" s="103" t="s">
        <v>24</v>
      </c>
      <c r="D42" s="119" t="s">
        <v>17</v>
      </c>
      <c r="E42" s="105" t="s">
        <v>78</v>
      </c>
      <c r="F42" s="118">
        <f>(('Body parameters'!H42-'Body parameters'!$H42)/'Body parameters'!$H42)*100</f>
        <v>0</v>
      </c>
      <c r="G42" s="118">
        <f>(('Body parameters'!I42-'Body parameters'!$H42)/'Body parameters'!$H42)*100</f>
        <v>-0.38167938931296896</v>
      </c>
      <c r="H42" s="118">
        <f>(('Body parameters'!J42-'Body parameters'!$H42)/'Body parameters'!$H42)*100</f>
        <v>-0.76335877862595147</v>
      </c>
      <c r="I42" s="118">
        <f>(('Body parameters'!K42-'Body parameters'!$H42)/'Body parameters'!$H42)*100</f>
        <v>0.38167938931298256</v>
      </c>
      <c r="J42" s="118">
        <f>(('Body parameters'!L42-'Body parameters'!$H42)/'Body parameters'!$H42)*100</f>
        <v>2.2900763358778682</v>
      </c>
      <c r="K42" s="118">
        <f>(('Body parameters'!M42-'Body parameters'!$H42)/'Body parameters'!$H42)*100</f>
        <v>2.2900763358778682</v>
      </c>
    </row>
    <row r="43" spans="1:11" x14ac:dyDescent="0.2">
      <c r="A43" s="102">
        <v>21</v>
      </c>
      <c r="B43" s="106">
        <v>45</v>
      </c>
      <c r="C43" s="103" t="s">
        <v>24</v>
      </c>
      <c r="D43" s="105" t="s">
        <v>17</v>
      </c>
      <c r="E43" s="105" t="s">
        <v>81</v>
      </c>
      <c r="F43" s="118">
        <f>(('Body parameters'!H43-'Body parameters'!$H43)/'Body parameters'!$H43)*100</f>
        <v>0</v>
      </c>
      <c r="G43" s="118">
        <f>(('Body parameters'!I43-'Body parameters'!$H43)/'Body parameters'!$H43)*100</f>
        <v>-2.3166023166023084</v>
      </c>
      <c r="H43" s="118">
        <f>(('Body parameters'!J43-'Body parameters'!$H43)/'Body parameters'!$H43)*100</f>
        <v>-3.0888030888030782</v>
      </c>
      <c r="I43" s="118">
        <f>(('Body parameters'!K43-'Body parameters'!$H43)/'Body parameters'!$H43)*100</f>
        <v>-4.2471042471042395</v>
      </c>
      <c r="J43" s="118">
        <f>(('Body parameters'!L43-'Body parameters'!$H43)/'Body parameters'!$H43)*100</f>
        <v>-9.6525096525096519</v>
      </c>
      <c r="K43" s="118">
        <f>(('Body parameters'!M43-'Body parameters'!$H43)/'Body parameters'!$H43)*100</f>
        <v>-15.444015444015443</v>
      </c>
    </row>
    <row r="44" spans="1:11" x14ac:dyDescent="0.2">
      <c r="A44" s="102">
        <v>22</v>
      </c>
      <c r="B44" s="106">
        <v>46</v>
      </c>
      <c r="C44" s="103" t="s">
        <v>24</v>
      </c>
      <c r="D44" s="105" t="s">
        <v>73</v>
      </c>
      <c r="E44" s="105" t="s">
        <v>81</v>
      </c>
      <c r="F44" s="118">
        <f>(('Body parameters'!H44-'Body parameters'!$H44)/'Body parameters'!$H44)*100</f>
        <v>0</v>
      </c>
      <c r="G44" s="118">
        <f>(('Body parameters'!I44-'Body parameters'!$H44)/'Body parameters'!$H44)*100</f>
        <v>2.4390243902438935</v>
      </c>
      <c r="H44" s="118">
        <f>(('Body parameters'!J44-'Body parameters'!$H44)/'Body parameters'!$H44)*100</f>
        <v>0</v>
      </c>
      <c r="I44" s="118">
        <f>(('Body parameters'!K44-'Body parameters'!$H44)/'Body parameters'!$H44)*100</f>
        <v>0.40650406504064168</v>
      </c>
      <c r="J44" s="118">
        <f>(('Body parameters'!L44-'Body parameters'!$H44)/'Body parameters'!$H44)*100</f>
        <v>0.81300813008129791</v>
      </c>
      <c r="K44" s="118">
        <f>(('Body parameters'!M44-'Body parameters'!$H44)/'Body parameters'!$H44)*100</f>
        <v>1.6260162601625958</v>
      </c>
    </row>
    <row r="45" spans="1:11" x14ac:dyDescent="0.2">
      <c r="A45" s="102">
        <v>23</v>
      </c>
      <c r="B45" s="106">
        <v>14</v>
      </c>
      <c r="C45" s="103" t="s">
        <v>24</v>
      </c>
      <c r="D45" s="105" t="s">
        <v>17</v>
      </c>
      <c r="E45" s="105" t="s">
        <v>79</v>
      </c>
      <c r="F45" s="118">
        <f>(('Body parameters'!H45-'Body parameters'!$H45)/'Body parameters'!$H45)*100</f>
        <v>0</v>
      </c>
      <c r="G45" s="118">
        <f>(('Body parameters'!I45-'Body parameters'!$H45)/'Body parameters'!$H45)*100</f>
        <v>2.8169014084507067</v>
      </c>
      <c r="H45" s="118">
        <f>(('Body parameters'!J45-'Body parameters'!$H45)/'Body parameters'!$H45)*100</f>
        <v>2.1126760563380333</v>
      </c>
      <c r="I45" s="118">
        <f>(('Body parameters'!K45-'Body parameters'!$H45)/'Body parameters'!$H45)*100</f>
        <v>2.4647887323943762</v>
      </c>
      <c r="J45" s="118">
        <f>(('Body parameters'!L45-'Body parameters'!$H45)/'Body parameters'!$H45)*100</f>
        <v>3.8732394366197234</v>
      </c>
      <c r="K45" s="118">
        <f>(('Body parameters'!M45-'Body parameters'!$H45)/'Body parameters'!$H45)*100</f>
        <v>-3.1690140845070371</v>
      </c>
    </row>
    <row r="46" spans="1:11" x14ac:dyDescent="0.2">
      <c r="A46" s="102">
        <v>24</v>
      </c>
      <c r="B46" s="106">
        <v>25</v>
      </c>
      <c r="C46" s="103" t="s">
        <v>24</v>
      </c>
      <c r="D46" s="105" t="s">
        <v>73</v>
      </c>
      <c r="E46" s="105" t="s">
        <v>79</v>
      </c>
      <c r="F46" s="118">
        <f>(('Body parameters'!H46-'Body parameters'!$H46)/'Body parameters'!$H46)*100</f>
        <v>0</v>
      </c>
      <c r="G46" s="118">
        <f>(('Body parameters'!I46-'Body parameters'!$H46)/'Body parameters'!$H46)*100</f>
        <v>-0.38910505836575049</v>
      </c>
      <c r="H46" s="118">
        <f>(('Body parameters'!J46-'Body parameters'!$H46)/'Body parameters'!$H46)*100</f>
        <v>-2.7237354085603087</v>
      </c>
      <c r="I46" s="118">
        <f>(('Body parameters'!K46-'Body parameters'!$H46)/'Body parameters'!$H46)*100</f>
        <v>-2.7237354085603087</v>
      </c>
      <c r="J46" s="118">
        <f>(('Body parameters'!L46-'Body parameters'!$H46)/'Body parameters'!$H46)*100</f>
        <v>-4.2801556420233382</v>
      </c>
      <c r="K46" s="118">
        <f>(('Body parameters'!M46-'Body parameters'!$H46)/'Body parameters'!$H46)*100</f>
        <v>-7.0038910505836602</v>
      </c>
    </row>
    <row r="47" spans="1:11" x14ac:dyDescent="0.2">
      <c r="A47" s="102">
        <v>25</v>
      </c>
      <c r="B47" s="106">
        <v>75</v>
      </c>
      <c r="C47" s="103" t="s">
        <v>24</v>
      </c>
      <c r="D47" s="105" t="s">
        <v>17</v>
      </c>
      <c r="E47" s="105" t="s">
        <v>81</v>
      </c>
      <c r="F47" s="118">
        <f>(('Body parameters'!H47-'Body parameters'!$H47)/'Body parameters'!$H47)*100</f>
        <v>0</v>
      </c>
      <c r="G47" s="118">
        <f>(('Body parameters'!I47-'Body parameters'!$H47)/'Body parameters'!$H47)*100</f>
        <v>1.4440433212996466</v>
      </c>
      <c r="H47" s="118">
        <f>(('Body parameters'!J47-'Body parameters'!$H47)/'Body parameters'!$H47)*100</f>
        <v>-0.72202166064981688</v>
      </c>
      <c r="I47" s="118">
        <f>(('Body parameters'!K47-'Body parameters'!$H47)/'Body parameters'!$H47)*100</f>
        <v>-1.0830324909747318</v>
      </c>
      <c r="J47" s="118">
        <f>(('Body parameters'!L47-'Body parameters'!$H47)/'Body parameters'!$H47)*100</f>
        <v>-3.2490974729241824</v>
      </c>
      <c r="K47" s="118">
        <f>(('Body parameters'!M47-'Body parameters'!$H47)/'Body parameters'!$H47)*100</f>
        <v>-9.025270758122744</v>
      </c>
    </row>
    <row r="48" spans="1:11" x14ac:dyDescent="0.2">
      <c r="A48" s="102">
        <v>26</v>
      </c>
      <c r="B48" s="106">
        <v>83</v>
      </c>
      <c r="C48" s="103" t="s">
        <v>24</v>
      </c>
      <c r="D48" s="105" t="s">
        <v>18</v>
      </c>
      <c r="E48" s="105" t="s">
        <v>81</v>
      </c>
      <c r="F48" s="118">
        <f>(('Body parameters'!H48-'Body parameters'!$H48)/'Body parameters'!$H48)*100</f>
        <v>0</v>
      </c>
      <c r="G48" s="118">
        <f>(('Body parameters'!I48-'Body parameters'!$H48)/'Body parameters'!$H48)*100</f>
        <v>1.9230769230769278</v>
      </c>
      <c r="H48" s="118">
        <f>(('Body parameters'!J48-'Body parameters'!$H48)/'Body parameters'!$H48)*100</f>
        <v>-0.32051282051281371</v>
      </c>
      <c r="I48" s="118">
        <f>(('Body parameters'!K48-'Body parameters'!$H48)/'Body parameters'!$H48)*100</f>
        <v>-0.32051282051281371</v>
      </c>
      <c r="J48" s="118">
        <f>(('Body parameters'!L48-'Body parameters'!$H48)/'Body parameters'!$H48)*100</f>
        <v>-2.2435897435897414</v>
      </c>
      <c r="K48" s="118">
        <f>(('Body parameters'!M48-'Body parameters'!$H48)/'Body parameters'!$H48)*100</f>
        <v>-1.9230769230769162</v>
      </c>
    </row>
    <row r="49" spans="1:11" x14ac:dyDescent="0.2">
      <c r="A49" s="102">
        <v>27</v>
      </c>
      <c r="B49" s="106">
        <v>114</v>
      </c>
      <c r="C49" s="103" t="s">
        <v>24</v>
      </c>
      <c r="D49" s="106" t="s">
        <v>18</v>
      </c>
      <c r="E49" s="105" t="s">
        <v>80</v>
      </c>
      <c r="F49" s="118">
        <f>(('Body parameters'!H49-'Body parameters'!$H49)/'Body parameters'!$H49)*100</f>
        <v>0</v>
      </c>
      <c r="G49" s="118">
        <f>(('Body parameters'!I49-'Body parameters'!$H49)/'Body parameters'!$H49)*100</f>
        <v>0.83682008368202032</v>
      </c>
      <c r="H49" s="118">
        <f>(('Body parameters'!J49-'Body parameters'!$H49)/'Body parameters'!$H49)*100</f>
        <v>2.0920502092050213</v>
      </c>
      <c r="I49" s="118">
        <f>(('Body parameters'!K49-'Body parameters'!$H49)/'Body parameters'!$H49)*100</f>
        <v>1.6736401673640255</v>
      </c>
      <c r="J49" s="118">
        <f>(('Body parameters'!L49-'Body parameters'!$H49)/'Body parameters'!$H49)*100</f>
        <v>0.83682008368202032</v>
      </c>
      <c r="K49" s="118">
        <f>(('Body parameters'!M49-'Body parameters'!$H49)/'Body parameters'!$H49)*100</f>
        <v>2.5104602510460312</v>
      </c>
    </row>
    <row r="50" spans="1:11" x14ac:dyDescent="0.2">
      <c r="A50" s="102">
        <v>27</v>
      </c>
      <c r="B50" s="106">
        <v>115</v>
      </c>
      <c r="C50" s="103" t="s">
        <v>24</v>
      </c>
      <c r="D50" s="106" t="s">
        <v>18</v>
      </c>
      <c r="E50" s="105" t="s">
        <v>80</v>
      </c>
      <c r="F50" s="118">
        <f>(('Body parameters'!H50-'Body parameters'!$H50)/'Body parameters'!$H50)*100</f>
        <v>0</v>
      </c>
      <c r="G50" s="118">
        <f>(('Body parameters'!I50-'Body parameters'!$H50)/'Body parameters'!$H50)*100</f>
        <v>2.4193548387096686</v>
      </c>
      <c r="H50" s="118">
        <f>(('Body parameters'!J50-'Body parameters'!$H50)/'Body parameters'!$H50)*100</f>
        <v>1.6129032258064457</v>
      </c>
      <c r="I50" s="118">
        <f>(('Body parameters'!K50-'Body parameters'!$H50)/'Body parameters'!$H50)*100</f>
        <v>2.4193548387096686</v>
      </c>
      <c r="J50" s="118">
        <f>(('Body parameters'!L50-'Body parameters'!$H50)/'Body parameters'!$H50)*100</f>
        <v>2.0161290322580645</v>
      </c>
      <c r="K50" s="118">
        <f>(('Body parameters'!M50-'Body parameters'!$H50)/'Body parameters'!$H50)*100</f>
        <v>2.4193548387096686</v>
      </c>
    </row>
    <row r="51" spans="1:11" x14ac:dyDescent="0.2">
      <c r="A51" s="102">
        <v>27</v>
      </c>
      <c r="B51" s="106">
        <v>116</v>
      </c>
      <c r="C51" s="103" t="s">
        <v>24</v>
      </c>
      <c r="D51" s="106" t="s">
        <v>18</v>
      </c>
      <c r="E51" s="105" t="s">
        <v>80</v>
      </c>
      <c r="F51" s="118">
        <f>(('Body parameters'!H51-'Body parameters'!$H51)/'Body parameters'!$H51)*100</f>
        <v>0</v>
      </c>
      <c r="G51" s="118">
        <f>(('Body parameters'!I51-'Body parameters'!$H51)/'Body parameters'!$H51)*100</f>
        <v>2.620087336244548</v>
      </c>
      <c r="H51" s="118">
        <f>(('Body parameters'!J51-'Body parameters'!$H51)/'Body parameters'!$H51)*100</f>
        <v>3.056768558951978</v>
      </c>
      <c r="I51" s="118">
        <f>(('Body parameters'!K51-'Body parameters'!$H51)/'Body parameters'!$H51)*100</f>
        <v>4.8034934497816657</v>
      </c>
      <c r="J51" s="118">
        <f>(('Body parameters'!L51-'Body parameters'!$H51)/'Body parameters'!$H51)*100</f>
        <v>1.7467248908297035</v>
      </c>
      <c r="K51" s="118">
        <f>(('Body parameters'!M51-'Body parameters'!$H51)/'Body parameters'!$H51)*100</f>
        <v>4.8034934497816657</v>
      </c>
    </row>
    <row r="52" spans="1:11" x14ac:dyDescent="0.2">
      <c r="A52" s="102">
        <v>27</v>
      </c>
      <c r="B52" s="106">
        <v>117</v>
      </c>
      <c r="C52" s="103" t="s">
        <v>24</v>
      </c>
      <c r="D52" s="106" t="s">
        <v>17</v>
      </c>
      <c r="E52" s="105" t="s">
        <v>80</v>
      </c>
      <c r="F52" s="118">
        <f>(('Body parameters'!H52-'Body parameters'!$H52)/'Body parameters'!$H52)*100</f>
        <v>0</v>
      </c>
      <c r="G52" s="118">
        <f>(('Body parameters'!I52-'Body parameters'!$H52)/'Body parameters'!$H52)*100</f>
        <v>0.39840637450198352</v>
      </c>
      <c r="H52" s="118">
        <f>(('Body parameters'!J52-'Body parameters'!$H52)/'Body parameters'!$H52)*100</f>
        <v>3.5856573705179224</v>
      </c>
      <c r="I52" s="118">
        <f>(('Body parameters'!K52-'Body parameters'!$H52)/'Body parameters'!$H52)*100</f>
        <v>5.9760956175298796</v>
      </c>
      <c r="J52" s="118">
        <f>(('Body parameters'!L52-'Body parameters'!$H52)/'Body parameters'!$H52)*100</f>
        <v>6.7729083665338612</v>
      </c>
      <c r="K52" s="118">
        <f>(('Body parameters'!M52-'Body parameters'!$H52)/'Body parameters'!$H52)*100</f>
        <v>5.9760956175298796</v>
      </c>
    </row>
    <row r="53" spans="1:11" x14ac:dyDescent="0.2">
      <c r="A53" s="102">
        <v>27</v>
      </c>
      <c r="B53" s="106">
        <v>118</v>
      </c>
      <c r="C53" s="103" t="s">
        <v>24</v>
      </c>
      <c r="D53" s="106" t="s">
        <v>17</v>
      </c>
      <c r="E53" s="105" t="s">
        <v>80</v>
      </c>
      <c r="F53" s="118">
        <f>(('Body parameters'!H53-'Body parameters'!$H53)/'Body parameters'!$H53)*100</f>
        <v>0</v>
      </c>
      <c r="G53" s="118">
        <f>(('Body parameters'!I53-'Body parameters'!$H53)/'Body parameters'!$H53)*100</f>
        <v>-1.0989010989011014</v>
      </c>
      <c r="H53" s="118">
        <f>(('Body parameters'!J53-'Body parameters'!$H53)/'Body parameters'!$H53)*100</f>
        <v>-0.73260073260073</v>
      </c>
      <c r="I53" s="118">
        <f>(('Body parameters'!K53-'Body parameters'!$H53)/'Body parameters'!$H53)*100</f>
        <v>-1.0989010989011014</v>
      </c>
      <c r="J53" s="118">
        <f>(('Body parameters'!L53-'Body parameters'!$H53)/'Body parameters'!$H53)*100</f>
        <v>-1.0989010989011014</v>
      </c>
      <c r="K53" s="118">
        <f>(('Body parameters'!M53-'Body parameters'!$H53)/'Body parameters'!$H53)*100</f>
        <v>1.46520146520146</v>
      </c>
    </row>
    <row r="54" spans="1:11" x14ac:dyDescent="0.2">
      <c r="A54" s="102">
        <v>28</v>
      </c>
      <c r="B54" s="106">
        <v>87</v>
      </c>
      <c r="C54" s="103" t="s">
        <v>24</v>
      </c>
      <c r="D54" s="106" t="s">
        <v>18</v>
      </c>
      <c r="E54" s="105" t="s">
        <v>81</v>
      </c>
      <c r="F54" s="118">
        <f>(('Body parameters'!H54-'Body parameters'!$H54)/'Body parameters'!$H54)*100</f>
        <v>0</v>
      </c>
      <c r="G54" s="118">
        <f>(('Body parameters'!I54-'Body parameters'!$H54)/'Body parameters'!$H54)*100</f>
        <v>-1.9867549668874103</v>
      </c>
      <c r="H54" s="118">
        <f>(('Body parameters'!J54-'Body parameters'!$H54)/'Body parameters'!$H54)*100</f>
        <v>-1.3245033112582734</v>
      </c>
      <c r="I54" s="118">
        <f>(('Body parameters'!K54-'Body parameters'!$H54)/'Body parameters'!$H54)*100</f>
        <v>-2.3178807947019844</v>
      </c>
      <c r="J54" s="118">
        <f>(('Body parameters'!L54-'Body parameters'!$H54)/'Body parameters'!$H54)*100</f>
        <v>-1.3245033112582734</v>
      </c>
      <c r="K54" s="118">
        <f>(('Body parameters'!M54-'Body parameters'!$H54)/'Body parameters'!$H54)*100</f>
        <v>-2.3178807947019844</v>
      </c>
    </row>
    <row r="55" spans="1:11" x14ac:dyDescent="0.2">
      <c r="A55" s="102">
        <v>29</v>
      </c>
      <c r="B55" s="106">
        <v>121</v>
      </c>
      <c r="C55" s="103" t="s">
        <v>24</v>
      </c>
      <c r="D55" s="106" t="s">
        <v>18</v>
      </c>
      <c r="E55" s="105" t="s">
        <v>81</v>
      </c>
      <c r="F55" s="118">
        <f>(('Body parameters'!H55-'Body parameters'!$H55)/'Body parameters'!$H55)*100</f>
        <v>0</v>
      </c>
      <c r="G55" s="118">
        <f>(('Body parameters'!I55-'Body parameters'!$H55)/'Body parameters'!$H55)*100</f>
        <v>0.37313432835820104</v>
      </c>
      <c r="H55" s="118">
        <f>(('Body parameters'!J55-'Body parameters'!$H55)/'Body parameters'!$H55)*100</f>
        <v>-0.74626865671641518</v>
      </c>
      <c r="I55" s="118">
        <f>(('Body parameters'!K55-'Body parameters'!$H55)/'Body parameters'!$H55)*100</f>
        <v>0</v>
      </c>
      <c r="J55" s="118">
        <f>(('Body parameters'!L55-'Body parameters'!$H55)/'Body parameters'!$H55)*100</f>
        <v>-1.8656716417910446</v>
      </c>
      <c r="K55" s="118">
        <f>(('Body parameters'!M55-'Body parameters'!$H55)/'Body parameters'!$H55)*100</f>
        <v>-2.2388059701492589</v>
      </c>
    </row>
    <row r="56" spans="1:11" x14ac:dyDescent="0.2">
      <c r="A56" s="102">
        <v>30</v>
      </c>
      <c r="B56" s="106">
        <v>96</v>
      </c>
      <c r="C56" s="103" t="s">
        <v>24</v>
      </c>
      <c r="D56" s="106" t="s">
        <v>18</v>
      </c>
      <c r="E56" s="105" t="s">
        <v>79</v>
      </c>
      <c r="F56" s="118">
        <f>(('Body parameters'!H56-'Body parameters'!$H56)/'Body parameters'!$H56)*100</f>
        <v>0</v>
      </c>
      <c r="G56" s="118">
        <f>(('Body parameters'!I56-'Body parameters'!$H56)/'Body parameters'!$H56)*100</f>
        <v>0</v>
      </c>
      <c r="H56" s="118">
        <f>(('Body parameters'!J56-'Body parameters'!$H56)/'Body parameters'!$H56)*100</f>
        <v>-1.4925373134328437</v>
      </c>
      <c r="I56" s="118">
        <f>(('Body parameters'!K56-'Body parameters'!$H56)/'Body parameters'!$H56)*100</f>
        <v>-3.7313432835820892</v>
      </c>
      <c r="J56" s="118">
        <f>(('Body parameters'!L56-'Body parameters'!$H56)/'Body parameters'!$H56)*100</f>
        <v>-7.089552238805978</v>
      </c>
      <c r="K56" s="118">
        <f>(('Body parameters'!M56-'Body parameters'!$H56)/'Body parameters'!$H56)*100</f>
        <v>-11.940298507462684</v>
      </c>
    </row>
    <row r="57" spans="1:11" x14ac:dyDescent="0.2">
      <c r="A57" s="102">
        <v>31</v>
      </c>
      <c r="B57" s="106">
        <v>120</v>
      </c>
      <c r="C57" s="103" t="s">
        <v>24</v>
      </c>
      <c r="D57" s="106" t="s">
        <v>18</v>
      </c>
      <c r="E57" s="105" t="s">
        <v>78</v>
      </c>
      <c r="F57" s="118">
        <f>(('Body parameters'!H57-'Body parameters'!$H57)/'Body parameters'!$H57)*100</f>
        <v>0</v>
      </c>
      <c r="G57" s="118">
        <f>(('Body parameters'!I57-'Body parameters'!$H57)/'Body parameters'!$H57)*100</f>
        <v>6.8085106382978777</v>
      </c>
      <c r="H57" s="118">
        <f>(('Body parameters'!J57-'Body parameters'!$H57)/'Body parameters'!$H57)*100</f>
        <v>5.106382978723401</v>
      </c>
      <c r="I57" s="118">
        <f>(('Body parameters'!K57-'Body parameters'!$H57)/'Body parameters'!$H57)*100</f>
        <v>8.0851063829787169</v>
      </c>
      <c r="J57" s="118">
        <f>(('Body parameters'!L57-'Body parameters'!$H57)/'Body parameters'!$H57)*100</f>
        <v>8.5106382978723403</v>
      </c>
      <c r="K57" s="118">
        <f>(('Body parameters'!M57-'Body parameters'!$H57)/'Body parameters'!$H57)*100</f>
        <v>9.3617021276595711</v>
      </c>
    </row>
    <row r="58" spans="1:11" x14ac:dyDescent="0.2">
      <c r="A58" s="102">
        <v>31</v>
      </c>
      <c r="B58" s="106">
        <v>122</v>
      </c>
      <c r="C58" s="103" t="s">
        <v>24</v>
      </c>
      <c r="D58" s="106" t="s">
        <v>18</v>
      </c>
      <c r="E58" s="105" t="s">
        <v>78</v>
      </c>
      <c r="F58" s="118">
        <f>(('Body parameters'!H58-'Body parameters'!$H58)/'Body parameters'!$H58)*100</f>
        <v>0</v>
      </c>
      <c r="G58" s="118">
        <f>(('Body parameters'!I58-'Body parameters'!$H58)/'Body parameters'!$H58)*100</f>
        <v>-0.42194092827003321</v>
      </c>
      <c r="H58" s="118">
        <f>(('Body parameters'!J58-'Body parameters'!$H58)/'Body parameters'!$H58)*100</f>
        <v>1.2658227848101298</v>
      </c>
      <c r="I58" s="118">
        <f>(('Body parameters'!K58-'Body parameters'!$H58)/'Body parameters'!$H58)*100</f>
        <v>3.3755274261603407</v>
      </c>
      <c r="J58" s="118">
        <f>(('Body parameters'!L58-'Body parameters'!$H58)/'Body parameters'!$H58)*100</f>
        <v>4.6413502109704705</v>
      </c>
      <c r="K58" s="118">
        <f>(('Body parameters'!M58-'Body parameters'!$H58)/'Body parameters'!$H58)*100</f>
        <v>4.2194092827004219</v>
      </c>
    </row>
    <row r="59" spans="1:11" x14ac:dyDescent="0.2">
      <c r="A59" s="102">
        <v>32</v>
      </c>
      <c r="B59" s="106">
        <v>88</v>
      </c>
      <c r="C59" s="103" t="s">
        <v>24</v>
      </c>
      <c r="D59" s="106" t="s">
        <v>17</v>
      </c>
      <c r="E59" s="105" t="s">
        <v>78</v>
      </c>
      <c r="F59" s="118">
        <f>(('Body parameters'!H59-'Body parameters'!$H59)/'Body parameters'!$H59)*100</f>
        <v>0</v>
      </c>
      <c r="G59" s="118">
        <f>(('Body parameters'!I59-'Body parameters'!$H59)/'Body parameters'!$H59)*100</f>
        <v>1.2552301255230156</v>
      </c>
      <c r="H59" s="118">
        <f>(('Body parameters'!J59-'Body parameters'!$H59)/'Body parameters'!$H59)*100</f>
        <v>3.3472803347280369</v>
      </c>
      <c r="I59" s="118">
        <f>(('Body parameters'!K59-'Body parameters'!$H59)/'Body parameters'!$H59)*100</f>
        <v>7.1129707112970841</v>
      </c>
      <c r="J59" s="118">
        <f>(('Body parameters'!L59-'Body parameters'!$H59)/'Body parameters'!$H59)*100</f>
        <v>4.1841004184100425</v>
      </c>
      <c r="K59" s="118">
        <f>(('Body parameters'!M59-'Body parameters'!$H59)/'Body parameters'!$H59)*100</f>
        <v>5.8577405857740672</v>
      </c>
    </row>
    <row r="60" spans="1:11" x14ac:dyDescent="0.2">
      <c r="A60" s="102">
        <v>33</v>
      </c>
      <c r="B60" s="106">
        <v>84</v>
      </c>
      <c r="C60" s="103" t="s">
        <v>24</v>
      </c>
      <c r="D60" s="106" t="s">
        <v>17</v>
      </c>
      <c r="E60" s="105" t="s">
        <v>78</v>
      </c>
      <c r="F60" s="118">
        <f>(('Body parameters'!H60-'Body parameters'!$H60)/'Body parameters'!$H60)*100</f>
        <v>0</v>
      </c>
      <c r="G60" s="118">
        <f>(('Body parameters'!I60-'Body parameters'!$H60)/'Body parameters'!$H60)*100</f>
        <v>-0.83333333333333037</v>
      </c>
      <c r="H60" s="118">
        <f>(('Body parameters'!J60-'Body parameters'!$H60)/'Body parameters'!$H60)*100</f>
        <v>0.41666666666667257</v>
      </c>
      <c r="I60" s="118">
        <f>(('Body parameters'!K60-'Body parameters'!$H60)/'Body parameters'!$H60)*100</f>
        <v>1.6666666666666607</v>
      </c>
      <c r="J60" s="118">
        <f>(('Body parameters'!L60-'Body parameters'!$H60)/'Body parameters'!$H60)*100</f>
        <v>1.6666666666666607</v>
      </c>
      <c r="K60" s="118">
        <f>(('Body parameters'!M60-'Body parameters'!$H60)/'Body parameters'!$H60)*100</f>
        <v>3.3333333333333361</v>
      </c>
    </row>
    <row r="61" spans="1:11" x14ac:dyDescent="0.2">
      <c r="A61" s="102">
        <v>34</v>
      </c>
      <c r="B61" s="106">
        <v>104</v>
      </c>
      <c r="C61" s="103" t="s">
        <v>24</v>
      </c>
      <c r="D61" s="106" t="s">
        <v>17</v>
      </c>
      <c r="E61" s="105" t="s">
        <v>79</v>
      </c>
      <c r="F61" s="118">
        <f>(('Body parameters'!H61-'Body parameters'!$H61)/'Body parameters'!$H61)*100</f>
        <v>0</v>
      </c>
      <c r="G61" s="118">
        <f>(('Body parameters'!I61-'Body parameters'!$H61)/'Body parameters'!$H61)*100</f>
        <v>2.9787234042553163</v>
      </c>
      <c r="H61" s="118">
        <f>(('Body parameters'!J61-'Body parameters'!$H61)/'Body parameters'!$H61)*100</f>
        <v>0</v>
      </c>
      <c r="I61" s="118">
        <f>(('Body parameters'!K61-'Body parameters'!$H61)/'Body parameters'!$H61)*100</f>
        <v>-2.1276595744680851</v>
      </c>
      <c r="J61" s="118">
        <f>(('Body parameters'!L61-'Body parameters'!$H61)/'Body parameters'!$H61)*100</f>
        <v>-0.85106382978723094</v>
      </c>
      <c r="K61" s="118">
        <f>(('Body parameters'!M61-'Body parameters'!$H61)/'Body parameters'!$H61)*100</f>
        <v>-2.9787234042553163</v>
      </c>
    </row>
    <row r="62" spans="1:11" x14ac:dyDescent="0.2">
      <c r="A62" s="102">
        <v>35</v>
      </c>
      <c r="B62" s="106">
        <v>128</v>
      </c>
      <c r="C62" s="103" t="s">
        <v>24</v>
      </c>
      <c r="D62" s="106" t="s">
        <v>17</v>
      </c>
      <c r="E62" s="105" t="s">
        <v>79</v>
      </c>
      <c r="F62" s="118">
        <f>(('Body parameters'!H62-'Body parameters'!$H62)/'Body parameters'!$H62)*100</f>
        <v>0</v>
      </c>
      <c r="G62" s="118">
        <f>(('Body parameters'!I62-'Body parameters'!$H62)/'Body parameters'!$H62)*100</f>
        <v>1.5564202334630433</v>
      </c>
      <c r="H62" s="118">
        <f>(('Body parameters'!J62-'Body parameters'!$H62)/'Body parameters'!$H62)*100</f>
        <v>1.5564202334630433</v>
      </c>
      <c r="I62" s="118">
        <f>(('Body parameters'!K62-'Body parameters'!$H62)/'Body parameters'!$H62)*100</f>
        <v>0</v>
      </c>
      <c r="J62" s="118">
        <f>(('Body parameters'!L62-'Body parameters'!$H62)/'Body parameters'!$H62)*100</f>
        <v>-1.167315175097279</v>
      </c>
      <c r="K62" s="118">
        <f>(('Body parameters'!M62-'Body parameters'!$H62)/'Body parameters'!$H62)*100</f>
        <v>-7.3929961089494105</v>
      </c>
    </row>
    <row r="63" spans="1:11" x14ac:dyDescent="0.2">
      <c r="A63" s="102">
        <v>36</v>
      </c>
      <c r="B63" s="106">
        <v>91</v>
      </c>
      <c r="C63" s="106" t="s">
        <v>24</v>
      </c>
      <c r="D63" s="106" t="s">
        <v>18</v>
      </c>
      <c r="E63" s="105" t="s">
        <v>79</v>
      </c>
      <c r="F63" s="118">
        <f>(('Body parameters'!H63-'Body parameters'!$H63)/'Body parameters'!$H63)*100</f>
        <v>0</v>
      </c>
      <c r="G63" s="118">
        <f>(('Body parameters'!I63-'Body parameters'!$H63)/'Body parameters'!$H63)*100</f>
        <v>-1.0101010101010124</v>
      </c>
      <c r="H63" s="118">
        <f>(('Body parameters'!J63-'Body parameters'!$H63)/'Body parameters'!$H63)*100</f>
        <v>-0.673400673400671</v>
      </c>
      <c r="I63" s="118">
        <f>(('Body parameters'!K63-'Body parameters'!$H63)/'Body parameters'!$H63)*100</f>
        <v>-4.7138047138047092</v>
      </c>
      <c r="J63" s="118">
        <f>(('Body parameters'!L63-'Body parameters'!$H63)/'Body parameters'!$H63)*100</f>
        <v>-12.457912457912455</v>
      </c>
      <c r="K63" s="118">
        <f>(('Body parameters'!M63-'Body parameters'!$H63)/'Body parameters'!$H63)*100</f>
        <v>-21.212121212121215</v>
      </c>
    </row>
    <row r="64" spans="1:11" x14ac:dyDescent="0.2">
      <c r="A64" s="102">
        <v>36</v>
      </c>
      <c r="B64" s="106">
        <v>92</v>
      </c>
      <c r="C64" s="106" t="s">
        <v>24</v>
      </c>
      <c r="D64" s="106" t="s">
        <v>18</v>
      </c>
      <c r="E64" s="105" t="s">
        <v>79</v>
      </c>
      <c r="F64" s="118">
        <f>(('Body parameters'!H64-'Body parameters'!$H64)/'Body parameters'!$H64)*100</f>
        <v>0</v>
      </c>
      <c r="G64" s="118">
        <f>(('Body parameters'!I64-'Body parameters'!$H64)/'Body parameters'!$H64)*100</f>
        <v>-3.1914893617021227</v>
      </c>
      <c r="H64" s="118">
        <f>(('Body parameters'!J64-'Body parameters'!$H64)/'Body parameters'!$H64)*100</f>
        <v>-2.4822695035460969</v>
      </c>
      <c r="I64" s="118">
        <f>(('Body parameters'!K64-'Body parameters'!$H64)/'Body parameters'!$H64)*100</f>
        <v>-3.5460992907801421</v>
      </c>
      <c r="J64" s="118">
        <f>(('Body parameters'!L64-'Body parameters'!$H64)/'Body parameters'!$H64)*100</f>
        <v>-13.829787234042549</v>
      </c>
      <c r="K64" s="118">
        <f>(('Body parameters'!M64-'Body parameters'!$H64)/'Body parameters'!$H64)*100</f>
        <v>-13.829787234042549</v>
      </c>
    </row>
    <row r="65" spans="1:5" x14ac:dyDescent="0.2">
      <c r="A65" s="102"/>
      <c r="B65" s="106"/>
      <c r="C65" s="105"/>
      <c r="D65" s="105"/>
      <c r="E65" s="106"/>
    </row>
    <row r="66" spans="1:5" x14ac:dyDescent="0.2">
      <c r="A66" s="102"/>
      <c r="B66" s="106"/>
      <c r="C66" s="105"/>
      <c r="D66" s="105"/>
      <c r="E66" s="106"/>
    </row>
    <row r="67" spans="1:5" x14ac:dyDescent="0.2">
      <c r="A67" s="102"/>
      <c r="B67" s="106"/>
      <c r="C67" s="105"/>
      <c r="D67" s="105"/>
      <c r="E67" s="106"/>
    </row>
    <row r="68" spans="1:5" x14ac:dyDescent="0.2">
      <c r="A68" s="102"/>
      <c r="B68" s="106"/>
      <c r="C68" s="105"/>
      <c r="D68" s="105"/>
      <c r="E68" s="106"/>
    </row>
    <row r="69" spans="1:5" x14ac:dyDescent="0.2">
      <c r="A69" s="102"/>
      <c r="B69" s="106"/>
      <c r="C69" s="105"/>
      <c r="D69" s="105"/>
      <c r="E69" s="106"/>
    </row>
    <row r="70" spans="1:5" x14ac:dyDescent="0.2">
      <c r="A70" s="102"/>
      <c r="B70" s="106"/>
      <c r="C70" s="105"/>
      <c r="D70" s="105"/>
      <c r="E70" s="106"/>
    </row>
    <row r="71" spans="1:5" x14ac:dyDescent="0.2">
      <c r="A71" s="102"/>
      <c r="B71" s="106"/>
      <c r="C71" s="105"/>
      <c r="D71" s="105"/>
      <c r="E71" s="106"/>
    </row>
    <row r="72" spans="1:5" x14ac:dyDescent="0.2">
      <c r="A72" s="102"/>
      <c r="B72" s="106"/>
      <c r="C72" s="105"/>
      <c r="D72" s="105"/>
      <c r="E72" s="106"/>
    </row>
    <row r="73" spans="1:5" x14ac:dyDescent="0.2">
      <c r="A73" s="102"/>
      <c r="B73" s="106"/>
      <c r="C73" s="105"/>
      <c r="D73" s="105"/>
      <c r="E73" s="106"/>
    </row>
    <row r="75" spans="1:5" x14ac:dyDescent="0.2">
      <c r="E75" s="117"/>
    </row>
    <row r="83" spans="1:4" x14ac:dyDescent="0.2">
      <c r="A83" s="116"/>
      <c r="B83" s="117"/>
      <c r="C83" s="117"/>
      <c r="D83" s="117"/>
    </row>
  </sheetData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3860E-1C88-41D9-8CF0-CC66E7B60AAB}">
  <dimension ref="A1:K73"/>
  <sheetViews>
    <sheetView topLeftCell="A29" workbookViewId="0">
      <selection activeCell="G13" sqref="G13"/>
    </sheetView>
  </sheetViews>
  <sheetFormatPr baseColWidth="10" defaultColWidth="8.83203125" defaultRowHeight="16" x14ac:dyDescent="0.2"/>
  <cols>
    <col min="1" max="1" width="10.5" style="102"/>
    <col min="2" max="4" width="10.5" style="106"/>
    <col min="5" max="5" width="18" style="106" bestFit="1" customWidth="1"/>
    <col min="6" max="6" width="11.6640625" style="118" bestFit="1" customWidth="1"/>
    <col min="7" max="7" width="11.5" style="118" bestFit="1" customWidth="1"/>
    <col min="8" max="16384" width="8.83203125" style="118"/>
  </cols>
  <sheetData>
    <row r="1" spans="1:11" x14ac:dyDescent="0.2">
      <c r="A1" s="102" t="s">
        <v>1</v>
      </c>
      <c r="B1" s="102" t="s">
        <v>2</v>
      </c>
      <c r="C1" s="102" t="s">
        <v>3</v>
      </c>
      <c r="D1" s="102" t="s">
        <v>4</v>
      </c>
      <c r="E1" s="102" t="s">
        <v>5</v>
      </c>
      <c r="F1" s="102" t="s">
        <v>19</v>
      </c>
      <c r="G1" s="102" t="s">
        <v>20</v>
      </c>
      <c r="H1" s="102" t="s">
        <v>21</v>
      </c>
      <c r="I1" s="102" t="s">
        <v>22</v>
      </c>
      <c r="J1" s="102" t="s">
        <v>23</v>
      </c>
      <c r="K1" s="102" t="s">
        <v>25</v>
      </c>
    </row>
    <row r="2" spans="1:11" ht="17" x14ac:dyDescent="0.2">
      <c r="A2" s="102">
        <v>1</v>
      </c>
      <c r="B2" s="104">
        <v>305</v>
      </c>
      <c r="C2" s="104" t="s">
        <v>24</v>
      </c>
      <c r="D2" s="104" t="s">
        <v>17</v>
      </c>
      <c r="E2" s="105" t="s">
        <v>78</v>
      </c>
      <c r="F2" s="121">
        <f>'DAS calculation'!K3</f>
        <v>0</v>
      </c>
      <c r="G2" s="121">
        <f>'DAS calculation'!Q3</f>
        <v>0</v>
      </c>
      <c r="H2" s="121">
        <f>'DAS calculation'!W3</f>
        <v>0</v>
      </c>
      <c r="I2" s="121">
        <f>'DAS calculation'!AC3</f>
        <v>0</v>
      </c>
      <c r="J2" s="121">
        <f>'DAS calculation'!AI3</f>
        <v>0</v>
      </c>
      <c r="K2" s="121">
        <f>'DAS calculation'!AO3</f>
        <v>0</v>
      </c>
    </row>
    <row r="3" spans="1:11" ht="17" x14ac:dyDescent="0.2">
      <c r="A3" s="102">
        <v>2</v>
      </c>
      <c r="B3" s="104">
        <v>315</v>
      </c>
      <c r="C3" s="104" t="s">
        <v>24</v>
      </c>
      <c r="D3" s="104" t="s">
        <v>17</v>
      </c>
      <c r="E3" s="105" t="s">
        <v>78</v>
      </c>
      <c r="F3" s="121">
        <f>'DAS calculation'!K4</f>
        <v>0</v>
      </c>
      <c r="G3" s="121">
        <f>'DAS calculation'!Q4</f>
        <v>1</v>
      </c>
      <c r="H3" s="121">
        <f>'DAS calculation'!W4</f>
        <v>0</v>
      </c>
      <c r="I3" s="121">
        <f>'DAS calculation'!AC4</f>
        <v>0</v>
      </c>
      <c r="J3" s="121">
        <f>'DAS calculation'!AI4</f>
        <v>0</v>
      </c>
      <c r="K3" s="121">
        <f>'DAS calculation'!AO4</f>
        <v>0</v>
      </c>
    </row>
    <row r="4" spans="1:11" x14ac:dyDescent="0.2">
      <c r="A4" s="102">
        <v>3</v>
      </c>
      <c r="B4" s="103">
        <v>261</v>
      </c>
      <c r="C4" s="103" t="s">
        <v>24</v>
      </c>
      <c r="D4" s="103" t="s">
        <v>18</v>
      </c>
      <c r="E4" s="105" t="s">
        <v>78</v>
      </c>
      <c r="F4" s="121">
        <f>'DAS calculation'!K5</f>
        <v>0</v>
      </c>
      <c r="G4" s="121">
        <f>'DAS calculation'!Q5</f>
        <v>0</v>
      </c>
      <c r="H4" s="121">
        <f>'DAS calculation'!W5</f>
        <v>0</v>
      </c>
      <c r="I4" s="121">
        <f>'DAS calculation'!AC5</f>
        <v>0</v>
      </c>
      <c r="J4" s="121">
        <f>'DAS calculation'!AI5</f>
        <v>0</v>
      </c>
      <c r="K4" s="121">
        <f>'DAS calculation'!AO5</f>
        <v>0</v>
      </c>
    </row>
    <row r="5" spans="1:11" ht="17" x14ac:dyDescent="0.2">
      <c r="A5" s="102">
        <v>4</v>
      </c>
      <c r="B5" s="104">
        <v>283</v>
      </c>
      <c r="C5" s="104" t="s">
        <v>24</v>
      </c>
      <c r="D5" s="104" t="s">
        <v>17</v>
      </c>
      <c r="E5" s="105" t="s">
        <v>79</v>
      </c>
      <c r="F5" s="121">
        <f>'DAS calculation'!K6</f>
        <v>0</v>
      </c>
      <c r="G5" s="121">
        <f>'DAS calculation'!Q6</f>
        <v>5</v>
      </c>
      <c r="H5" s="121">
        <f>'DAS calculation'!W6</f>
        <v>4</v>
      </c>
      <c r="I5" s="121">
        <f>'DAS calculation'!AC6</f>
        <v>2</v>
      </c>
      <c r="J5" s="121">
        <f>'DAS calculation'!AI6</f>
        <v>12</v>
      </c>
      <c r="K5" s="121">
        <f>'DAS calculation'!AO6</f>
        <v>12</v>
      </c>
    </row>
    <row r="6" spans="1:11" ht="17" x14ac:dyDescent="0.2">
      <c r="A6" s="102">
        <v>4</v>
      </c>
      <c r="B6" s="104">
        <v>285</v>
      </c>
      <c r="C6" s="104" t="s">
        <v>24</v>
      </c>
      <c r="D6" s="104" t="s">
        <v>17</v>
      </c>
      <c r="E6" s="105" t="s">
        <v>79</v>
      </c>
      <c r="F6" s="121">
        <f>'DAS calculation'!K7</f>
        <v>0</v>
      </c>
      <c r="G6" s="121">
        <f>'DAS calculation'!Q7</f>
        <v>3</v>
      </c>
      <c r="H6" s="121">
        <f>'DAS calculation'!W7</f>
        <v>4</v>
      </c>
      <c r="I6" s="121">
        <f>'DAS calculation'!AC7</f>
        <v>4</v>
      </c>
      <c r="J6" s="121">
        <f>'DAS calculation'!AI7</f>
        <v>4</v>
      </c>
      <c r="K6" s="121">
        <f>'DAS calculation'!AO7</f>
        <v>11</v>
      </c>
    </row>
    <row r="7" spans="1:11" ht="17" x14ac:dyDescent="0.2">
      <c r="A7" s="102">
        <v>4</v>
      </c>
      <c r="B7" s="104">
        <v>287</v>
      </c>
      <c r="C7" s="104" t="s">
        <v>24</v>
      </c>
      <c r="D7" s="104" t="s">
        <v>18</v>
      </c>
      <c r="E7" s="105" t="s">
        <v>79</v>
      </c>
      <c r="F7" s="121">
        <f>'DAS calculation'!K8</f>
        <v>1</v>
      </c>
      <c r="G7" s="121">
        <f>'DAS calculation'!Q8</f>
        <v>5</v>
      </c>
      <c r="H7" s="121">
        <f>'DAS calculation'!W8</f>
        <v>3</v>
      </c>
      <c r="I7" s="121">
        <f>'DAS calculation'!AC8</f>
        <v>3</v>
      </c>
      <c r="J7" s="121">
        <f>'DAS calculation'!AI8</f>
        <v>5</v>
      </c>
      <c r="K7" s="121">
        <f>'DAS calculation'!AO8</f>
        <v>11</v>
      </c>
    </row>
    <row r="8" spans="1:11" x14ac:dyDescent="0.2">
      <c r="A8" s="102">
        <v>5</v>
      </c>
      <c r="B8" s="103">
        <v>265</v>
      </c>
      <c r="C8" s="103" t="s">
        <v>24</v>
      </c>
      <c r="D8" s="103" t="s">
        <v>17</v>
      </c>
      <c r="E8" s="105" t="s">
        <v>80</v>
      </c>
      <c r="F8" s="121">
        <f>'DAS calculation'!K9</f>
        <v>0</v>
      </c>
      <c r="G8" s="121">
        <f>'DAS calculation'!Q9</f>
        <v>0</v>
      </c>
      <c r="H8" s="121">
        <f>'DAS calculation'!W9</f>
        <v>0</v>
      </c>
      <c r="I8" s="121">
        <f>'DAS calculation'!AC9</f>
        <v>1</v>
      </c>
      <c r="J8" s="121">
        <f>'DAS calculation'!AI9</f>
        <v>1</v>
      </c>
      <c r="K8" s="121">
        <f>'DAS calculation'!AO9</f>
        <v>1</v>
      </c>
    </row>
    <row r="9" spans="1:11" x14ac:dyDescent="0.2">
      <c r="A9" s="102">
        <v>5</v>
      </c>
      <c r="B9" s="103">
        <v>267</v>
      </c>
      <c r="C9" s="103" t="s">
        <v>24</v>
      </c>
      <c r="D9" s="103" t="s">
        <v>18</v>
      </c>
      <c r="E9" s="105" t="s">
        <v>80</v>
      </c>
      <c r="F9" s="121">
        <f>'DAS calculation'!K10</f>
        <v>0</v>
      </c>
      <c r="G9" s="121">
        <f>'DAS calculation'!Q10</f>
        <v>0</v>
      </c>
      <c r="H9" s="121">
        <f>'DAS calculation'!W10</f>
        <v>0</v>
      </c>
      <c r="I9" s="121">
        <f>'DAS calculation'!AC10</f>
        <v>0</v>
      </c>
      <c r="J9" s="121">
        <f>'DAS calculation'!AI10</f>
        <v>1</v>
      </c>
      <c r="K9" s="121">
        <f>'DAS calculation'!AO10</f>
        <v>1</v>
      </c>
    </row>
    <row r="10" spans="1:11" x14ac:dyDescent="0.2">
      <c r="A10" s="102">
        <v>5</v>
      </c>
      <c r="B10" s="103">
        <v>269</v>
      </c>
      <c r="C10" s="103" t="s">
        <v>24</v>
      </c>
      <c r="D10" s="103" t="s">
        <v>18</v>
      </c>
      <c r="E10" s="105" t="s">
        <v>80</v>
      </c>
      <c r="F10" s="121">
        <f>'DAS calculation'!K11</f>
        <v>0</v>
      </c>
      <c r="G10" s="121">
        <f>'DAS calculation'!Q11</f>
        <v>0</v>
      </c>
      <c r="H10" s="121">
        <f>'DAS calculation'!W11</f>
        <v>0</v>
      </c>
      <c r="I10" s="121">
        <f>'DAS calculation'!AC11</f>
        <v>0</v>
      </c>
      <c r="J10" s="121">
        <f>'DAS calculation'!AI11</f>
        <v>0</v>
      </c>
      <c r="K10" s="121">
        <f>'DAS calculation'!AO11</f>
        <v>0</v>
      </c>
    </row>
    <row r="11" spans="1:11" ht="17" x14ac:dyDescent="0.2">
      <c r="A11" s="102">
        <v>6</v>
      </c>
      <c r="B11" s="104">
        <v>291</v>
      </c>
      <c r="C11" s="104" t="s">
        <v>24</v>
      </c>
      <c r="D11" s="104" t="s">
        <v>18</v>
      </c>
      <c r="E11" s="105" t="s">
        <v>81</v>
      </c>
      <c r="F11" s="121">
        <f>'DAS calculation'!K12</f>
        <v>1</v>
      </c>
      <c r="G11" s="121">
        <f>'DAS calculation'!Q12</f>
        <v>2</v>
      </c>
      <c r="H11" s="121">
        <f>'DAS calculation'!W12</f>
        <v>2</v>
      </c>
      <c r="I11" s="121">
        <f>'DAS calculation'!AC12</f>
        <v>3</v>
      </c>
      <c r="J11" s="121">
        <f>'DAS calculation'!AI12</f>
        <v>3</v>
      </c>
      <c r="K11" s="121">
        <f>'DAS calculation'!AO12</f>
        <v>4</v>
      </c>
    </row>
    <row r="12" spans="1:11" ht="17" x14ac:dyDescent="0.2">
      <c r="A12" s="102">
        <v>6</v>
      </c>
      <c r="B12" s="104">
        <v>293</v>
      </c>
      <c r="C12" s="104" t="s">
        <v>24</v>
      </c>
      <c r="D12" s="104" t="s">
        <v>18</v>
      </c>
      <c r="E12" s="105" t="s">
        <v>81</v>
      </c>
      <c r="F12" s="121">
        <f>'DAS calculation'!K13</f>
        <v>0</v>
      </c>
      <c r="G12" s="121">
        <f>'DAS calculation'!Q13</f>
        <v>2</v>
      </c>
      <c r="H12" s="121">
        <f>'DAS calculation'!W13</f>
        <v>2</v>
      </c>
      <c r="I12" s="121">
        <f>'DAS calculation'!AC13</f>
        <v>3</v>
      </c>
      <c r="J12" s="121">
        <f>'DAS calculation'!AI13</f>
        <v>5</v>
      </c>
      <c r="K12" s="121">
        <f>'DAS calculation'!AO13</f>
        <v>6</v>
      </c>
    </row>
    <row r="13" spans="1:11" ht="17" x14ac:dyDescent="0.2">
      <c r="A13" s="102">
        <v>7</v>
      </c>
      <c r="B13" s="104">
        <v>299</v>
      </c>
      <c r="C13" s="104" t="s">
        <v>24</v>
      </c>
      <c r="D13" s="104" t="s">
        <v>17</v>
      </c>
      <c r="E13" s="105" t="s">
        <v>81</v>
      </c>
      <c r="F13" s="121">
        <f>'DAS calculation'!K14</f>
        <v>0</v>
      </c>
      <c r="G13" s="121">
        <f>'DAS calculation'!Q14</f>
        <v>2</v>
      </c>
      <c r="H13" s="121">
        <f>'DAS calculation'!W14</f>
        <v>3</v>
      </c>
      <c r="I13" s="121">
        <f>'DAS calculation'!AC14</f>
        <v>4</v>
      </c>
      <c r="J13" s="121">
        <f>'DAS calculation'!AI14</f>
        <v>7</v>
      </c>
      <c r="K13" s="121">
        <f>'DAS calculation'!AO14</f>
        <v>9</v>
      </c>
    </row>
    <row r="14" spans="1:11" ht="17" x14ac:dyDescent="0.2">
      <c r="A14" s="102">
        <v>7</v>
      </c>
      <c r="B14" s="104">
        <v>303</v>
      </c>
      <c r="C14" s="104" t="s">
        <v>24</v>
      </c>
      <c r="D14" s="104" t="s">
        <v>17</v>
      </c>
      <c r="E14" s="105" t="s">
        <v>81</v>
      </c>
      <c r="F14" s="121">
        <f>'DAS calculation'!K15</f>
        <v>0</v>
      </c>
      <c r="G14" s="121">
        <f>'DAS calculation'!Q15</f>
        <v>1</v>
      </c>
      <c r="H14" s="121">
        <f>'DAS calculation'!W15</f>
        <v>1</v>
      </c>
      <c r="I14" s="121">
        <f>'DAS calculation'!AC15</f>
        <v>3</v>
      </c>
      <c r="J14" s="121">
        <f>'DAS calculation'!AI15</f>
        <v>4</v>
      </c>
      <c r="K14" s="121">
        <f>'DAS calculation'!AO15</f>
        <v>4</v>
      </c>
    </row>
    <row r="15" spans="1:11" ht="17" x14ac:dyDescent="0.2">
      <c r="A15" s="102">
        <v>8</v>
      </c>
      <c r="B15" s="106">
        <v>335</v>
      </c>
      <c r="C15" s="106" t="s">
        <v>24</v>
      </c>
      <c r="D15" s="104" t="s">
        <v>17</v>
      </c>
      <c r="E15" s="105" t="s">
        <v>81</v>
      </c>
      <c r="F15" s="121">
        <f>'DAS calculation'!K16</f>
        <v>0</v>
      </c>
      <c r="G15" s="121">
        <f>'DAS calculation'!Q16</f>
        <v>2</v>
      </c>
      <c r="H15" s="121">
        <f>'DAS calculation'!W16</f>
        <v>1</v>
      </c>
      <c r="I15" s="121">
        <f>'DAS calculation'!AC16</f>
        <v>3</v>
      </c>
      <c r="J15" s="121">
        <f>'DAS calculation'!AI16</f>
        <v>6</v>
      </c>
      <c r="K15" s="121">
        <f>'DAS calculation'!AO16</f>
        <v>9</v>
      </c>
    </row>
    <row r="16" spans="1:11" x14ac:dyDescent="0.2">
      <c r="A16" s="102">
        <v>8</v>
      </c>
      <c r="B16" s="103">
        <v>337</v>
      </c>
      <c r="C16" s="103" t="s">
        <v>24</v>
      </c>
      <c r="D16" s="103" t="s">
        <v>18</v>
      </c>
      <c r="E16" s="105" t="s">
        <v>81</v>
      </c>
      <c r="F16" s="121">
        <f>'DAS calculation'!K17</f>
        <v>0</v>
      </c>
      <c r="G16" s="121">
        <f>'DAS calculation'!Q17</f>
        <v>0</v>
      </c>
      <c r="H16" s="121">
        <f>'DAS calculation'!W17</f>
        <v>1</v>
      </c>
      <c r="I16" s="121">
        <f>'DAS calculation'!AC17</f>
        <v>2</v>
      </c>
      <c r="J16" s="121">
        <f>'DAS calculation'!AI17</f>
        <v>4</v>
      </c>
      <c r="K16" s="121">
        <f>'DAS calculation'!AO17</f>
        <v>7</v>
      </c>
    </row>
    <row r="17" spans="1:11" ht="17" x14ac:dyDescent="0.2">
      <c r="A17" s="102">
        <v>9</v>
      </c>
      <c r="B17" s="103">
        <v>359</v>
      </c>
      <c r="C17" s="103" t="s">
        <v>24</v>
      </c>
      <c r="D17" s="104" t="s">
        <v>17</v>
      </c>
      <c r="E17" s="105" t="s">
        <v>81</v>
      </c>
      <c r="F17" s="121">
        <f>'DAS calculation'!K18</f>
        <v>0</v>
      </c>
      <c r="G17" s="121">
        <f>'DAS calculation'!Q18</f>
        <v>3</v>
      </c>
      <c r="H17" s="121">
        <f>'DAS calculation'!W18</f>
        <v>1</v>
      </c>
      <c r="I17" s="121">
        <f>'DAS calculation'!AC18</f>
        <v>2</v>
      </c>
      <c r="J17" s="121">
        <f>'DAS calculation'!AI18</f>
        <v>4</v>
      </c>
      <c r="K17" s="121">
        <f>'DAS calculation'!AO18</f>
        <v>10</v>
      </c>
    </row>
    <row r="18" spans="1:11" ht="17" x14ac:dyDescent="0.2">
      <c r="A18" s="102">
        <v>9</v>
      </c>
      <c r="B18" s="106">
        <v>361</v>
      </c>
      <c r="C18" s="103" t="s">
        <v>24</v>
      </c>
      <c r="D18" s="104" t="s">
        <v>17</v>
      </c>
      <c r="E18" s="105" t="s">
        <v>81</v>
      </c>
      <c r="F18" s="121">
        <f>'DAS calculation'!K19</f>
        <v>0</v>
      </c>
      <c r="G18" s="121">
        <f>'DAS calculation'!Q19</f>
        <v>2</v>
      </c>
      <c r="H18" s="121">
        <f>'DAS calculation'!W19</f>
        <v>2</v>
      </c>
      <c r="I18" s="121">
        <f>'DAS calculation'!AC19</f>
        <v>3</v>
      </c>
      <c r="J18" s="121">
        <f>'DAS calculation'!AI19</f>
        <v>6</v>
      </c>
      <c r="K18" s="121">
        <f>'DAS calculation'!AO19</f>
        <v>8</v>
      </c>
    </row>
    <row r="19" spans="1:11" x14ac:dyDescent="0.2">
      <c r="A19" s="102">
        <v>9</v>
      </c>
      <c r="B19" s="106">
        <v>363</v>
      </c>
      <c r="C19" s="103" t="s">
        <v>24</v>
      </c>
      <c r="D19" s="103" t="s">
        <v>18</v>
      </c>
      <c r="E19" s="105" t="s">
        <v>81</v>
      </c>
      <c r="F19" s="121">
        <f>'DAS calculation'!K20</f>
        <v>0</v>
      </c>
      <c r="G19" s="121">
        <f>'DAS calculation'!Q20</f>
        <v>1</v>
      </c>
      <c r="H19" s="121">
        <f>'DAS calculation'!W20</f>
        <v>2</v>
      </c>
      <c r="I19" s="121">
        <f>'DAS calculation'!AC20</f>
        <v>3</v>
      </c>
      <c r="J19" s="121">
        <f>'DAS calculation'!AI20</f>
        <v>10</v>
      </c>
      <c r="K19" s="121">
        <f>'DAS calculation'!AO20</f>
        <v>12</v>
      </c>
    </row>
    <row r="20" spans="1:11" x14ac:dyDescent="0.2">
      <c r="A20" s="102">
        <v>10</v>
      </c>
      <c r="B20" s="106">
        <v>341</v>
      </c>
      <c r="C20" s="103" t="s">
        <v>24</v>
      </c>
      <c r="D20" s="103" t="s">
        <v>18</v>
      </c>
      <c r="E20" s="105" t="s">
        <v>80</v>
      </c>
      <c r="F20" s="121">
        <f>'DAS calculation'!K21</f>
        <v>0</v>
      </c>
      <c r="G20" s="121">
        <f>'DAS calculation'!Q21</f>
        <v>0</v>
      </c>
      <c r="H20" s="121">
        <f>'DAS calculation'!W21</f>
        <v>1</v>
      </c>
      <c r="I20" s="121">
        <f>'DAS calculation'!AC21</f>
        <v>1</v>
      </c>
      <c r="J20" s="121">
        <f>'DAS calculation'!AI21</f>
        <v>1</v>
      </c>
      <c r="K20" s="121">
        <f>'DAS calculation'!AO21</f>
        <v>1</v>
      </c>
    </row>
    <row r="21" spans="1:11" x14ac:dyDescent="0.2">
      <c r="A21" s="102">
        <v>11</v>
      </c>
      <c r="B21" s="106">
        <v>343</v>
      </c>
      <c r="C21" s="103" t="s">
        <v>24</v>
      </c>
      <c r="D21" s="103" t="s">
        <v>18</v>
      </c>
      <c r="E21" s="105" t="s">
        <v>80</v>
      </c>
      <c r="F21" s="121">
        <f>'DAS calculation'!K22</f>
        <v>0</v>
      </c>
      <c r="G21" s="121">
        <f>'DAS calculation'!Q22</f>
        <v>0</v>
      </c>
      <c r="H21" s="121">
        <f>'DAS calculation'!W22</f>
        <v>0</v>
      </c>
      <c r="I21" s="121">
        <f>'DAS calculation'!AC22</f>
        <v>0</v>
      </c>
      <c r="J21" s="121">
        <f>'DAS calculation'!AI22</f>
        <v>0</v>
      </c>
      <c r="K21" s="121">
        <f>'DAS calculation'!AO22</f>
        <v>1</v>
      </c>
    </row>
    <row r="22" spans="1:11" ht="17" x14ac:dyDescent="0.2">
      <c r="A22" s="102">
        <v>11</v>
      </c>
      <c r="B22" s="106">
        <v>347</v>
      </c>
      <c r="C22" s="103" t="s">
        <v>24</v>
      </c>
      <c r="D22" s="104" t="s">
        <v>17</v>
      </c>
      <c r="E22" s="105" t="s">
        <v>80</v>
      </c>
      <c r="F22" s="121">
        <f>'DAS calculation'!K23</f>
        <v>0</v>
      </c>
      <c r="G22" s="121">
        <f>'DAS calculation'!Q23</f>
        <v>1</v>
      </c>
      <c r="H22" s="121">
        <f>'DAS calculation'!W23</f>
        <v>1</v>
      </c>
      <c r="I22" s="121">
        <f>'DAS calculation'!AC23</f>
        <v>1</v>
      </c>
      <c r="J22" s="121">
        <f>'DAS calculation'!AI23</f>
        <v>1</v>
      </c>
      <c r="K22" s="121">
        <f>'DAS calculation'!AO23</f>
        <v>1</v>
      </c>
    </row>
    <row r="23" spans="1:11" ht="17" x14ac:dyDescent="0.2">
      <c r="A23" s="102">
        <v>11</v>
      </c>
      <c r="B23" s="106">
        <v>349</v>
      </c>
      <c r="C23" s="103" t="s">
        <v>24</v>
      </c>
      <c r="D23" s="104" t="s">
        <v>17</v>
      </c>
      <c r="E23" s="105" t="s">
        <v>80</v>
      </c>
      <c r="F23" s="121">
        <f>'DAS calculation'!K24</f>
        <v>0</v>
      </c>
      <c r="G23" s="121">
        <f>'DAS calculation'!Q24</f>
        <v>0</v>
      </c>
      <c r="H23" s="121">
        <f>'DAS calculation'!W24</f>
        <v>0</v>
      </c>
      <c r="I23" s="121">
        <f>'DAS calculation'!AC24</f>
        <v>0</v>
      </c>
      <c r="J23" s="121">
        <f>'DAS calculation'!AI24</f>
        <v>0</v>
      </c>
      <c r="K23" s="121">
        <f>'DAS calculation'!AO24</f>
        <v>0</v>
      </c>
    </row>
    <row r="24" spans="1:11" ht="17" x14ac:dyDescent="0.2">
      <c r="A24" s="102">
        <v>12</v>
      </c>
      <c r="B24" s="106">
        <v>345</v>
      </c>
      <c r="C24" s="103" t="s">
        <v>24</v>
      </c>
      <c r="D24" s="104" t="s">
        <v>17</v>
      </c>
      <c r="E24" s="105" t="s">
        <v>79</v>
      </c>
      <c r="F24" s="121">
        <f>'DAS calculation'!K25</f>
        <v>0</v>
      </c>
      <c r="G24" s="121">
        <f>'DAS calculation'!Q25</f>
        <v>2</v>
      </c>
      <c r="H24" s="121">
        <f>'DAS calculation'!W25</f>
        <v>1</v>
      </c>
      <c r="I24" s="121">
        <f>'DAS calculation'!AC25</f>
        <v>3</v>
      </c>
      <c r="J24" s="121">
        <f>'DAS calculation'!AI25</f>
        <v>5</v>
      </c>
      <c r="K24" s="121">
        <f>'DAS calculation'!AO25</f>
        <v>8</v>
      </c>
    </row>
    <row r="25" spans="1:11" x14ac:dyDescent="0.2">
      <c r="A25" s="102">
        <v>13</v>
      </c>
      <c r="B25" s="106">
        <v>367</v>
      </c>
      <c r="C25" s="103" t="s">
        <v>24</v>
      </c>
      <c r="D25" s="103" t="s">
        <v>18</v>
      </c>
      <c r="E25" s="105" t="s">
        <v>79</v>
      </c>
      <c r="F25" s="121">
        <f>'DAS calculation'!K26</f>
        <v>0</v>
      </c>
      <c r="G25" s="121">
        <f>'DAS calculation'!Q26</f>
        <v>3</v>
      </c>
      <c r="H25" s="121">
        <f>'DAS calculation'!W26</f>
        <v>1</v>
      </c>
      <c r="I25" s="121">
        <f>'DAS calculation'!AC26</f>
        <v>4</v>
      </c>
      <c r="J25" s="121">
        <f>'DAS calculation'!AI26</f>
        <v>5</v>
      </c>
      <c r="K25" s="121">
        <f>'DAS calculation'!AO26</f>
        <v>11</v>
      </c>
    </row>
    <row r="26" spans="1:11" x14ac:dyDescent="0.2">
      <c r="A26" s="102">
        <v>13</v>
      </c>
      <c r="B26" s="106">
        <v>369</v>
      </c>
      <c r="C26" s="103" t="s">
        <v>24</v>
      </c>
      <c r="D26" s="103" t="s">
        <v>18</v>
      </c>
      <c r="E26" s="105" t="s">
        <v>79</v>
      </c>
      <c r="F26" s="121">
        <f>'DAS calculation'!K27</f>
        <v>0</v>
      </c>
      <c r="G26" s="121">
        <f>'DAS calculation'!Q27</f>
        <v>2</v>
      </c>
      <c r="H26" s="121">
        <f>'DAS calculation'!W27</f>
        <v>1</v>
      </c>
      <c r="I26" s="121">
        <f>'DAS calculation'!AC27</f>
        <v>4</v>
      </c>
      <c r="J26" s="121">
        <f>'DAS calculation'!AI27</f>
        <v>8</v>
      </c>
      <c r="K26" s="121">
        <f>'DAS calculation'!AO27</f>
        <v>10</v>
      </c>
    </row>
    <row r="27" spans="1:11" x14ac:dyDescent="0.2">
      <c r="A27" s="102">
        <v>13</v>
      </c>
      <c r="B27" s="106">
        <v>371</v>
      </c>
      <c r="C27" s="103" t="s">
        <v>24</v>
      </c>
      <c r="D27" s="103" t="s">
        <v>18</v>
      </c>
      <c r="E27" s="105" t="s">
        <v>79</v>
      </c>
      <c r="F27" s="121">
        <f>'DAS calculation'!K28</f>
        <v>0</v>
      </c>
      <c r="G27" s="121">
        <f>'DAS calculation'!Q28</f>
        <v>1</v>
      </c>
      <c r="H27" s="121">
        <f>'DAS calculation'!W28</f>
        <v>3</v>
      </c>
      <c r="I27" s="121">
        <f>'DAS calculation'!AC28</f>
        <v>3</v>
      </c>
      <c r="J27" s="121">
        <f>'DAS calculation'!AI28</f>
        <v>4</v>
      </c>
      <c r="K27" s="121">
        <f>'DAS calculation'!AO28</f>
        <v>6</v>
      </c>
    </row>
    <row r="28" spans="1:11" x14ac:dyDescent="0.2">
      <c r="A28" s="102">
        <v>13</v>
      </c>
      <c r="B28" s="106">
        <v>373</v>
      </c>
      <c r="C28" s="103" t="s">
        <v>24</v>
      </c>
      <c r="D28" s="103" t="s">
        <v>18</v>
      </c>
      <c r="E28" s="105" t="s">
        <v>79</v>
      </c>
      <c r="F28" s="121">
        <f>'DAS calculation'!K29</f>
        <v>0</v>
      </c>
      <c r="G28" s="121">
        <f>'DAS calculation'!Q29</f>
        <v>1</v>
      </c>
      <c r="H28" s="121">
        <f>'DAS calculation'!W29</f>
        <v>3</v>
      </c>
      <c r="I28" s="121">
        <f>'DAS calculation'!AC29</f>
        <v>3</v>
      </c>
      <c r="J28" s="121">
        <f>'DAS calculation'!AI29</f>
        <v>4</v>
      </c>
      <c r="K28" s="121">
        <f>'DAS calculation'!AO29</f>
        <v>10</v>
      </c>
    </row>
    <row r="29" spans="1:11" ht="17" x14ac:dyDescent="0.25">
      <c r="A29" s="102">
        <v>14</v>
      </c>
      <c r="B29" s="119">
        <v>481</v>
      </c>
      <c r="C29" s="103" t="s">
        <v>24</v>
      </c>
      <c r="D29" s="119" t="s">
        <v>17</v>
      </c>
      <c r="E29" s="105" t="s">
        <v>79</v>
      </c>
      <c r="F29" s="121">
        <f>'DAS calculation'!K30</f>
        <v>1</v>
      </c>
      <c r="G29" s="121">
        <f>'DAS calculation'!Q30</f>
        <v>3</v>
      </c>
      <c r="H29" s="121">
        <f>'DAS calculation'!W30</f>
        <v>3</v>
      </c>
      <c r="I29" s="121">
        <f>'DAS calculation'!AC30</f>
        <v>4</v>
      </c>
      <c r="J29" s="121">
        <f>'DAS calculation'!AI30</f>
        <v>9</v>
      </c>
      <c r="K29" s="121">
        <f>'DAS calculation'!AO30</f>
        <v>11</v>
      </c>
    </row>
    <row r="30" spans="1:11" ht="17" x14ac:dyDescent="0.25">
      <c r="A30" s="102">
        <v>14</v>
      </c>
      <c r="B30" s="119">
        <v>483</v>
      </c>
      <c r="C30" s="103" t="s">
        <v>24</v>
      </c>
      <c r="D30" s="119" t="s">
        <v>17</v>
      </c>
      <c r="E30" s="105" t="s">
        <v>79</v>
      </c>
      <c r="F30" s="121">
        <f>'DAS calculation'!K31</f>
        <v>0</v>
      </c>
      <c r="G30" s="121">
        <f>'DAS calculation'!Q31</f>
        <v>3</v>
      </c>
      <c r="H30" s="121">
        <f>'DAS calculation'!W31</f>
        <v>5</v>
      </c>
      <c r="I30" s="121">
        <f>'DAS calculation'!AC31</f>
        <v>12</v>
      </c>
      <c r="J30" s="121">
        <f>'DAS calculation'!AI31</f>
        <v>12</v>
      </c>
      <c r="K30" s="121">
        <f>'DAS calculation'!AO31</f>
        <v>12</v>
      </c>
    </row>
    <row r="31" spans="1:11" ht="17" x14ac:dyDescent="0.25">
      <c r="A31" s="102">
        <v>15</v>
      </c>
      <c r="B31" s="119">
        <v>485</v>
      </c>
      <c r="C31" s="103" t="s">
        <v>24</v>
      </c>
      <c r="D31" s="119" t="s">
        <v>17</v>
      </c>
      <c r="E31" s="105" t="s">
        <v>81</v>
      </c>
      <c r="F31" s="121">
        <f>'DAS calculation'!K32</f>
        <v>0</v>
      </c>
      <c r="G31" s="121">
        <f>'DAS calculation'!Q32</f>
        <v>3</v>
      </c>
      <c r="H31" s="121">
        <f>'DAS calculation'!W32</f>
        <v>3</v>
      </c>
      <c r="I31" s="121">
        <f>'DAS calculation'!AC32</f>
        <v>5</v>
      </c>
      <c r="J31" s="121">
        <f>'DAS calculation'!AI32</f>
        <v>4</v>
      </c>
      <c r="K31" s="121">
        <f>'DAS calculation'!AO32</f>
        <v>5</v>
      </c>
    </row>
    <row r="32" spans="1:11" ht="17" x14ac:dyDescent="0.25">
      <c r="A32" s="102">
        <v>16</v>
      </c>
      <c r="B32" s="119">
        <v>487</v>
      </c>
      <c r="C32" s="103" t="s">
        <v>24</v>
      </c>
      <c r="D32" s="119" t="s">
        <v>18</v>
      </c>
      <c r="E32" s="105" t="s">
        <v>78</v>
      </c>
      <c r="F32" s="121">
        <f>'DAS calculation'!K33</f>
        <v>0</v>
      </c>
      <c r="G32" s="121">
        <f>'DAS calculation'!Q33</f>
        <v>1</v>
      </c>
      <c r="H32" s="121">
        <f>'DAS calculation'!W33</f>
        <v>1</v>
      </c>
      <c r="I32" s="121">
        <f>'DAS calculation'!AC33</f>
        <v>1</v>
      </c>
      <c r="J32" s="121">
        <f>'DAS calculation'!AI33</f>
        <v>1</v>
      </c>
      <c r="K32" s="121">
        <f>'DAS calculation'!AO33</f>
        <v>0</v>
      </c>
    </row>
    <row r="33" spans="1:11" ht="17" x14ac:dyDescent="0.25">
      <c r="A33" s="102">
        <v>16</v>
      </c>
      <c r="B33" s="119">
        <v>491</v>
      </c>
      <c r="C33" s="103" t="s">
        <v>24</v>
      </c>
      <c r="D33" s="119" t="s">
        <v>18</v>
      </c>
      <c r="E33" s="105" t="s">
        <v>78</v>
      </c>
      <c r="F33" s="121">
        <f>'DAS calculation'!K34</f>
        <v>0</v>
      </c>
      <c r="G33" s="121">
        <f>'DAS calculation'!Q34</f>
        <v>1</v>
      </c>
      <c r="H33" s="121">
        <f>'DAS calculation'!W34</f>
        <v>0</v>
      </c>
      <c r="I33" s="121">
        <f>'DAS calculation'!AC34</f>
        <v>1</v>
      </c>
      <c r="J33" s="121">
        <f>'DAS calculation'!AI34</f>
        <v>1</v>
      </c>
      <c r="K33" s="121">
        <f>'DAS calculation'!AO34</f>
        <v>0</v>
      </c>
    </row>
    <row r="34" spans="1:11" ht="17" x14ac:dyDescent="0.25">
      <c r="A34" s="102">
        <v>17</v>
      </c>
      <c r="B34" s="119">
        <v>493</v>
      </c>
      <c r="C34" s="103" t="s">
        <v>24</v>
      </c>
      <c r="D34" s="119" t="s">
        <v>18</v>
      </c>
      <c r="E34" s="105" t="s">
        <v>80</v>
      </c>
      <c r="F34" s="121">
        <f>'DAS calculation'!K35</f>
        <v>1</v>
      </c>
      <c r="G34" s="121">
        <f>'DAS calculation'!Q35</f>
        <v>0</v>
      </c>
      <c r="H34" s="121">
        <f>'DAS calculation'!W35</f>
        <v>0</v>
      </c>
      <c r="I34" s="121">
        <f>'DAS calculation'!AC35</f>
        <v>0</v>
      </c>
      <c r="J34" s="121">
        <f>'DAS calculation'!AI35</f>
        <v>0</v>
      </c>
      <c r="K34" s="121">
        <f>'DAS calculation'!AO35</f>
        <v>0</v>
      </c>
    </row>
    <row r="35" spans="1:11" ht="17" x14ac:dyDescent="0.25">
      <c r="A35" s="102">
        <v>17</v>
      </c>
      <c r="B35" s="119">
        <v>495</v>
      </c>
      <c r="C35" s="103" t="s">
        <v>24</v>
      </c>
      <c r="D35" s="119" t="s">
        <v>17</v>
      </c>
      <c r="E35" s="105" t="s">
        <v>80</v>
      </c>
      <c r="F35" s="121">
        <f>'DAS calculation'!K36</f>
        <v>0</v>
      </c>
      <c r="G35" s="121">
        <f>'DAS calculation'!Q36</f>
        <v>2</v>
      </c>
      <c r="H35" s="121">
        <f>'DAS calculation'!W36</f>
        <v>3</v>
      </c>
      <c r="I35" s="121">
        <f>'DAS calculation'!AC36</f>
        <v>1</v>
      </c>
      <c r="J35" s="121">
        <f>'DAS calculation'!AI36</f>
        <v>1</v>
      </c>
      <c r="K35" s="121">
        <f>'DAS calculation'!AO36</f>
        <v>1</v>
      </c>
    </row>
    <row r="36" spans="1:11" ht="17" x14ac:dyDescent="0.25">
      <c r="A36" s="102">
        <v>17</v>
      </c>
      <c r="B36" s="119">
        <v>499</v>
      </c>
      <c r="C36" s="103" t="s">
        <v>24</v>
      </c>
      <c r="D36" s="119" t="s">
        <v>17</v>
      </c>
      <c r="E36" s="105" t="s">
        <v>80</v>
      </c>
      <c r="F36" s="121">
        <f>'DAS calculation'!K37</f>
        <v>0</v>
      </c>
      <c r="G36" s="121">
        <f>'DAS calculation'!Q37</f>
        <v>0</v>
      </c>
      <c r="H36" s="121">
        <f>'DAS calculation'!W37</f>
        <v>0</v>
      </c>
      <c r="I36" s="121">
        <f>'DAS calculation'!AC37</f>
        <v>0</v>
      </c>
      <c r="J36" s="121">
        <f>'DAS calculation'!AI37</f>
        <v>0</v>
      </c>
      <c r="K36" s="121">
        <f>'DAS calculation'!AO37</f>
        <v>0</v>
      </c>
    </row>
    <row r="37" spans="1:11" ht="17" x14ac:dyDescent="0.25">
      <c r="A37" s="102">
        <v>18</v>
      </c>
      <c r="B37" s="119">
        <v>503</v>
      </c>
      <c r="C37" s="103" t="s">
        <v>24</v>
      </c>
      <c r="D37" s="119" t="s">
        <v>17</v>
      </c>
      <c r="E37" s="105" t="s">
        <v>78</v>
      </c>
      <c r="F37" s="121">
        <f>'DAS calculation'!K38</f>
        <v>0</v>
      </c>
      <c r="G37" s="121">
        <f>'DAS calculation'!Q38</f>
        <v>1</v>
      </c>
      <c r="H37" s="121">
        <f>'DAS calculation'!W38</f>
        <v>1</v>
      </c>
      <c r="I37" s="121">
        <f>'DAS calculation'!AC38</f>
        <v>2</v>
      </c>
      <c r="J37" s="121">
        <f>'DAS calculation'!AI38</f>
        <v>2</v>
      </c>
      <c r="K37" s="121">
        <f>'DAS calculation'!AO38</f>
        <v>2</v>
      </c>
    </row>
    <row r="38" spans="1:11" ht="17" x14ac:dyDescent="0.25">
      <c r="A38" s="102">
        <v>19</v>
      </c>
      <c r="B38" s="119">
        <v>509</v>
      </c>
      <c r="C38" s="103" t="s">
        <v>24</v>
      </c>
      <c r="D38" s="119" t="s">
        <v>17</v>
      </c>
      <c r="E38" s="105" t="s">
        <v>78</v>
      </c>
      <c r="F38" s="121">
        <f>'DAS calculation'!K39</f>
        <v>0</v>
      </c>
      <c r="G38" s="121">
        <f>'DAS calculation'!Q39</f>
        <v>2</v>
      </c>
      <c r="H38" s="121">
        <f>'DAS calculation'!W39</f>
        <v>1</v>
      </c>
      <c r="I38" s="121">
        <f>'DAS calculation'!AC39</f>
        <v>1</v>
      </c>
      <c r="J38" s="121">
        <f>'DAS calculation'!AI39</f>
        <v>0</v>
      </c>
      <c r="K38" s="121">
        <f>'DAS calculation'!AO39</f>
        <v>0</v>
      </c>
    </row>
    <row r="39" spans="1:11" ht="17" x14ac:dyDescent="0.25">
      <c r="A39" s="102">
        <v>19</v>
      </c>
      <c r="B39" s="119">
        <v>511</v>
      </c>
      <c r="C39" s="103" t="s">
        <v>24</v>
      </c>
      <c r="D39" s="119" t="s">
        <v>18</v>
      </c>
      <c r="E39" s="105" t="s">
        <v>78</v>
      </c>
      <c r="F39" s="121">
        <f>'DAS calculation'!K40</f>
        <v>0</v>
      </c>
      <c r="G39" s="121">
        <f>'DAS calculation'!Q40</f>
        <v>2</v>
      </c>
      <c r="H39" s="121">
        <f>'DAS calculation'!W40</f>
        <v>2</v>
      </c>
      <c r="I39" s="121">
        <f>'DAS calculation'!AC40</f>
        <v>1</v>
      </c>
      <c r="J39" s="121">
        <f>'DAS calculation'!AI40</f>
        <v>0</v>
      </c>
      <c r="K39" s="121">
        <f>'DAS calculation'!AO40</f>
        <v>0</v>
      </c>
    </row>
    <row r="40" spans="1:11" ht="17" x14ac:dyDescent="0.25">
      <c r="A40" s="102">
        <v>20</v>
      </c>
      <c r="B40" s="119">
        <v>515</v>
      </c>
      <c r="C40" s="103" t="s">
        <v>24</v>
      </c>
      <c r="D40" s="119" t="s">
        <v>18</v>
      </c>
      <c r="E40" s="105" t="s">
        <v>78</v>
      </c>
      <c r="F40" s="121">
        <f>'DAS calculation'!K41</f>
        <v>0</v>
      </c>
      <c r="G40" s="121">
        <f>'DAS calculation'!Q41</f>
        <v>1</v>
      </c>
      <c r="H40" s="121">
        <f>'DAS calculation'!W41</f>
        <v>1</v>
      </c>
      <c r="I40" s="121">
        <f>'DAS calculation'!AC41</f>
        <v>1</v>
      </c>
      <c r="J40" s="121">
        <f>'DAS calculation'!AI41</f>
        <v>0</v>
      </c>
      <c r="K40" s="121">
        <f>'DAS calculation'!AO41</f>
        <v>0</v>
      </c>
    </row>
    <row r="41" spans="1:11" ht="17" x14ac:dyDescent="0.25">
      <c r="A41" s="102">
        <v>20</v>
      </c>
      <c r="B41" s="119">
        <v>519</v>
      </c>
      <c r="C41" s="103" t="s">
        <v>24</v>
      </c>
      <c r="D41" s="119" t="s">
        <v>18</v>
      </c>
      <c r="E41" s="105" t="s">
        <v>78</v>
      </c>
      <c r="F41" s="121">
        <f>'DAS calculation'!K42</f>
        <v>0</v>
      </c>
      <c r="G41" s="121">
        <f>'DAS calculation'!Q42</f>
        <v>1</v>
      </c>
      <c r="H41" s="121">
        <f>'DAS calculation'!W42</f>
        <v>1</v>
      </c>
      <c r="I41" s="121">
        <f>'DAS calculation'!AC42</f>
        <v>0</v>
      </c>
      <c r="J41" s="121">
        <f>'DAS calculation'!AI42</f>
        <v>1</v>
      </c>
      <c r="K41" s="121">
        <f>'DAS calculation'!AO42</f>
        <v>1</v>
      </c>
    </row>
    <row r="42" spans="1:11" ht="17" x14ac:dyDescent="0.25">
      <c r="A42" s="102">
        <v>20</v>
      </c>
      <c r="B42" s="119">
        <v>521</v>
      </c>
      <c r="C42" s="103" t="s">
        <v>24</v>
      </c>
      <c r="D42" s="119" t="s">
        <v>17</v>
      </c>
      <c r="E42" s="105" t="s">
        <v>78</v>
      </c>
      <c r="F42" s="121">
        <f>'DAS calculation'!K43</f>
        <v>1</v>
      </c>
      <c r="G42" s="121">
        <f>'DAS calculation'!Q43</f>
        <v>0</v>
      </c>
      <c r="H42" s="121">
        <f>'DAS calculation'!W43</f>
        <v>0</v>
      </c>
      <c r="I42" s="121">
        <f>'DAS calculation'!AC43</f>
        <v>0</v>
      </c>
      <c r="J42" s="121">
        <f>'DAS calculation'!AI43</f>
        <v>0</v>
      </c>
      <c r="K42" s="121">
        <f>'DAS calculation'!AO43</f>
        <v>0</v>
      </c>
    </row>
    <row r="43" spans="1:11" x14ac:dyDescent="0.2">
      <c r="A43" s="102">
        <v>21</v>
      </c>
      <c r="B43" s="106">
        <v>45</v>
      </c>
      <c r="C43" s="103" t="s">
        <v>24</v>
      </c>
      <c r="D43" s="105" t="s">
        <v>17</v>
      </c>
      <c r="E43" s="105" t="s">
        <v>81</v>
      </c>
      <c r="F43" s="121">
        <f>'DAS calculation'!K44</f>
        <v>0</v>
      </c>
      <c r="G43" s="121">
        <f>'DAS calculation'!Q44</f>
        <v>2</v>
      </c>
      <c r="H43" s="121">
        <f>'DAS calculation'!W44</f>
        <v>2</v>
      </c>
      <c r="I43" s="121">
        <f>'DAS calculation'!AC44</f>
        <v>4</v>
      </c>
      <c r="J43" s="121">
        <f>'DAS calculation'!AI44</f>
        <v>6</v>
      </c>
      <c r="K43" s="121">
        <f>'DAS calculation'!AO44</f>
        <v>11</v>
      </c>
    </row>
    <row r="44" spans="1:11" x14ac:dyDescent="0.2">
      <c r="A44" s="102">
        <v>22</v>
      </c>
      <c r="B44" s="106">
        <v>46</v>
      </c>
      <c r="C44" s="103" t="s">
        <v>24</v>
      </c>
      <c r="D44" s="105" t="s">
        <v>73</v>
      </c>
      <c r="E44" s="105" t="s">
        <v>81</v>
      </c>
      <c r="F44" s="121">
        <f>'DAS calculation'!K45</f>
        <v>0</v>
      </c>
      <c r="G44" s="121">
        <f>'DAS calculation'!Q45</f>
        <v>1</v>
      </c>
      <c r="H44" s="121">
        <f>'DAS calculation'!W45</f>
        <v>1</v>
      </c>
      <c r="I44" s="121">
        <f>'DAS calculation'!AC45</f>
        <v>1</v>
      </c>
      <c r="J44" s="121">
        <f>'DAS calculation'!AI45</f>
        <v>1</v>
      </c>
      <c r="K44" s="121">
        <f>'DAS calculation'!AO45</f>
        <v>5</v>
      </c>
    </row>
    <row r="45" spans="1:11" x14ac:dyDescent="0.2">
      <c r="A45" s="102">
        <v>23</v>
      </c>
      <c r="B45" s="106">
        <v>14</v>
      </c>
      <c r="C45" s="103" t="s">
        <v>24</v>
      </c>
      <c r="D45" s="105" t="s">
        <v>17</v>
      </c>
      <c r="E45" s="105" t="s">
        <v>79</v>
      </c>
      <c r="F45" s="121">
        <f>'DAS calculation'!K46</f>
        <v>0</v>
      </c>
      <c r="G45" s="121">
        <f>'DAS calculation'!Q46</f>
        <v>2</v>
      </c>
      <c r="H45" s="121">
        <f>'DAS calculation'!W46</f>
        <v>2</v>
      </c>
      <c r="I45" s="121">
        <f>'DAS calculation'!AC46</f>
        <v>3</v>
      </c>
      <c r="J45" s="121">
        <f>'DAS calculation'!AI46</f>
        <v>5</v>
      </c>
      <c r="K45" s="121">
        <f>'DAS calculation'!AO46</f>
        <v>8</v>
      </c>
    </row>
    <row r="46" spans="1:11" x14ac:dyDescent="0.2">
      <c r="A46" s="102">
        <v>24</v>
      </c>
      <c r="B46" s="106">
        <v>25</v>
      </c>
      <c r="C46" s="103" t="s">
        <v>24</v>
      </c>
      <c r="D46" s="105" t="s">
        <v>73</v>
      </c>
      <c r="E46" s="105" t="s">
        <v>79</v>
      </c>
      <c r="F46" s="121">
        <f>'DAS calculation'!K47</f>
        <v>0</v>
      </c>
      <c r="G46" s="121">
        <f>'DAS calculation'!Q47</f>
        <v>2</v>
      </c>
      <c r="H46" s="121">
        <f>'DAS calculation'!W47</f>
        <v>3</v>
      </c>
      <c r="I46" s="121">
        <f>'DAS calculation'!AC47</f>
        <v>4</v>
      </c>
      <c r="J46" s="121">
        <f>'DAS calculation'!AI47</f>
        <v>6</v>
      </c>
      <c r="K46" s="121">
        <f>'DAS calculation'!AO47</f>
        <v>8</v>
      </c>
    </row>
    <row r="47" spans="1:11" x14ac:dyDescent="0.2">
      <c r="A47" s="102">
        <v>25</v>
      </c>
      <c r="B47" s="106">
        <v>75</v>
      </c>
      <c r="C47" s="103" t="s">
        <v>24</v>
      </c>
      <c r="D47" s="105" t="s">
        <v>17</v>
      </c>
      <c r="E47" s="105" t="s">
        <v>81</v>
      </c>
      <c r="F47" s="121">
        <f>'DAS calculation'!K48</f>
        <v>0</v>
      </c>
      <c r="G47" s="121">
        <f>'DAS calculation'!Q48</f>
        <v>1</v>
      </c>
      <c r="H47" s="121">
        <f>'DAS calculation'!W48</f>
        <v>2</v>
      </c>
      <c r="I47" s="121">
        <f>'DAS calculation'!AC48</f>
        <v>3</v>
      </c>
      <c r="J47" s="121">
        <f>'DAS calculation'!AI48</f>
        <v>2</v>
      </c>
      <c r="K47" s="121">
        <f>'DAS calculation'!AO48</f>
        <v>6</v>
      </c>
    </row>
    <row r="48" spans="1:11" x14ac:dyDescent="0.2">
      <c r="A48" s="102">
        <v>26</v>
      </c>
      <c r="B48" s="106">
        <v>83</v>
      </c>
      <c r="C48" s="103" t="s">
        <v>24</v>
      </c>
      <c r="D48" s="105" t="s">
        <v>18</v>
      </c>
      <c r="E48" s="105" t="s">
        <v>81</v>
      </c>
      <c r="F48" s="121">
        <f>'DAS calculation'!K49</f>
        <v>0</v>
      </c>
      <c r="G48" s="121">
        <f>'DAS calculation'!Q49</f>
        <v>0</v>
      </c>
      <c r="H48" s="121">
        <f>'DAS calculation'!W49</f>
        <v>1</v>
      </c>
      <c r="I48" s="121">
        <f>'DAS calculation'!AC49</f>
        <v>0</v>
      </c>
      <c r="J48" s="121">
        <f>'DAS calculation'!AI49</f>
        <v>2</v>
      </c>
      <c r="K48" s="121">
        <f>'DAS calculation'!AO49</f>
        <v>3</v>
      </c>
    </row>
    <row r="49" spans="1:11" x14ac:dyDescent="0.2">
      <c r="A49" s="102">
        <v>27</v>
      </c>
      <c r="B49" s="106">
        <v>114</v>
      </c>
      <c r="C49" s="103" t="s">
        <v>24</v>
      </c>
      <c r="D49" s="106" t="s">
        <v>18</v>
      </c>
      <c r="E49" s="105" t="s">
        <v>80</v>
      </c>
      <c r="F49" s="121">
        <f>'DAS calculation'!K50</f>
        <v>0</v>
      </c>
      <c r="G49" s="121">
        <f>'DAS calculation'!Q50</f>
        <v>0</v>
      </c>
      <c r="H49" s="121">
        <f>'DAS calculation'!W50</f>
        <v>0</v>
      </c>
      <c r="I49" s="121">
        <f>'DAS calculation'!AC50</f>
        <v>0</v>
      </c>
      <c r="J49" s="121">
        <f>'DAS calculation'!AI50</f>
        <v>0</v>
      </c>
      <c r="K49" s="121">
        <f>'DAS calculation'!AO50</f>
        <v>0</v>
      </c>
    </row>
    <row r="50" spans="1:11" x14ac:dyDescent="0.2">
      <c r="A50" s="102">
        <v>27</v>
      </c>
      <c r="B50" s="106">
        <v>115</v>
      </c>
      <c r="C50" s="103" t="s">
        <v>24</v>
      </c>
      <c r="D50" s="106" t="s">
        <v>18</v>
      </c>
      <c r="E50" s="105" t="s">
        <v>80</v>
      </c>
      <c r="F50" s="121">
        <f>'DAS calculation'!K51</f>
        <v>0</v>
      </c>
      <c r="G50" s="121">
        <f>'DAS calculation'!Q51</f>
        <v>0</v>
      </c>
      <c r="H50" s="121">
        <f>'DAS calculation'!W51</f>
        <v>0</v>
      </c>
      <c r="I50" s="121">
        <f>'DAS calculation'!AC51</f>
        <v>0</v>
      </c>
      <c r="J50" s="121">
        <f>'DAS calculation'!AI51</f>
        <v>0</v>
      </c>
      <c r="K50" s="121">
        <f>'DAS calculation'!AO51</f>
        <v>0</v>
      </c>
    </row>
    <row r="51" spans="1:11" x14ac:dyDescent="0.2">
      <c r="A51" s="102">
        <v>27</v>
      </c>
      <c r="B51" s="106">
        <v>116</v>
      </c>
      <c r="C51" s="103" t="s">
        <v>24</v>
      </c>
      <c r="D51" s="106" t="s">
        <v>18</v>
      </c>
      <c r="E51" s="105" t="s">
        <v>80</v>
      </c>
      <c r="F51" s="121">
        <f>'DAS calculation'!K52</f>
        <v>0</v>
      </c>
      <c r="G51" s="121">
        <f>'DAS calculation'!Q52</f>
        <v>0</v>
      </c>
      <c r="H51" s="121">
        <f>'DAS calculation'!W52</f>
        <v>0</v>
      </c>
      <c r="I51" s="121">
        <f>'DAS calculation'!AC52</f>
        <v>0</v>
      </c>
      <c r="J51" s="121">
        <f>'DAS calculation'!AI52</f>
        <v>0</v>
      </c>
      <c r="K51" s="121">
        <f>'DAS calculation'!AO52</f>
        <v>0</v>
      </c>
    </row>
    <row r="52" spans="1:11" x14ac:dyDescent="0.2">
      <c r="A52" s="102">
        <v>27</v>
      </c>
      <c r="B52" s="106">
        <v>117</v>
      </c>
      <c r="C52" s="103" t="s">
        <v>24</v>
      </c>
      <c r="D52" s="106" t="s">
        <v>17</v>
      </c>
      <c r="E52" s="105" t="s">
        <v>80</v>
      </c>
      <c r="F52" s="121">
        <f>'DAS calculation'!K53</f>
        <v>0</v>
      </c>
      <c r="G52" s="121">
        <f>'DAS calculation'!Q53</f>
        <v>0</v>
      </c>
      <c r="H52" s="121">
        <f>'DAS calculation'!W53</f>
        <v>0</v>
      </c>
      <c r="I52" s="121">
        <f>'DAS calculation'!AC53</f>
        <v>0</v>
      </c>
      <c r="J52" s="121">
        <f>'DAS calculation'!AI53</f>
        <v>0</v>
      </c>
      <c r="K52" s="121">
        <f>'DAS calculation'!AO53</f>
        <v>0</v>
      </c>
    </row>
    <row r="53" spans="1:11" x14ac:dyDescent="0.2">
      <c r="A53" s="102">
        <v>27</v>
      </c>
      <c r="B53" s="106">
        <v>118</v>
      </c>
      <c r="C53" s="103" t="s">
        <v>24</v>
      </c>
      <c r="D53" s="106" t="s">
        <v>17</v>
      </c>
      <c r="E53" s="105" t="s">
        <v>80</v>
      </c>
      <c r="F53" s="121">
        <f>'DAS calculation'!K54</f>
        <v>0</v>
      </c>
      <c r="G53" s="121">
        <f>'DAS calculation'!Q54</f>
        <v>1</v>
      </c>
      <c r="H53" s="121">
        <f>'DAS calculation'!W54</f>
        <v>0</v>
      </c>
      <c r="I53" s="121">
        <f>'DAS calculation'!AC54</f>
        <v>1</v>
      </c>
      <c r="J53" s="121">
        <f>'DAS calculation'!AI54</f>
        <v>1</v>
      </c>
      <c r="K53" s="121">
        <f>'DAS calculation'!AO54</f>
        <v>0</v>
      </c>
    </row>
    <row r="54" spans="1:11" x14ac:dyDescent="0.2">
      <c r="A54" s="102">
        <v>28</v>
      </c>
      <c r="B54" s="106">
        <v>87</v>
      </c>
      <c r="C54" s="103" t="s">
        <v>24</v>
      </c>
      <c r="D54" s="106" t="s">
        <v>18</v>
      </c>
      <c r="E54" s="105" t="s">
        <v>81</v>
      </c>
      <c r="F54" s="121">
        <f>'DAS calculation'!K55</f>
        <v>0</v>
      </c>
      <c r="G54" s="121">
        <f>'DAS calculation'!Q55</f>
        <v>2</v>
      </c>
      <c r="H54" s="121">
        <f>'DAS calculation'!W55</f>
        <v>2</v>
      </c>
      <c r="I54" s="121">
        <f>'DAS calculation'!AC55</f>
        <v>2</v>
      </c>
      <c r="J54" s="121">
        <f>'DAS calculation'!AI55</f>
        <v>2</v>
      </c>
      <c r="K54" s="121">
        <f>'DAS calculation'!AO55</f>
        <v>3</v>
      </c>
    </row>
    <row r="55" spans="1:11" x14ac:dyDescent="0.2">
      <c r="A55" s="102">
        <v>29</v>
      </c>
      <c r="B55" s="106">
        <v>121</v>
      </c>
      <c r="C55" s="103" t="s">
        <v>24</v>
      </c>
      <c r="D55" s="106" t="s">
        <v>18</v>
      </c>
      <c r="E55" s="105" t="s">
        <v>81</v>
      </c>
      <c r="F55" s="121">
        <f>'DAS calculation'!K56</f>
        <v>0</v>
      </c>
      <c r="G55" s="121">
        <f>'DAS calculation'!Q56</f>
        <v>0</v>
      </c>
      <c r="H55" s="121">
        <f>'DAS calculation'!W56</f>
        <v>1</v>
      </c>
      <c r="I55" s="121">
        <f>'DAS calculation'!AC56</f>
        <v>2</v>
      </c>
      <c r="J55" s="121">
        <f>'DAS calculation'!AI56</f>
        <v>3</v>
      </c>
      <c r="K55" s="121">
        <f>'DAS calculation'!AO56</f>
        <v>6</v>
      </c>
    </row>
    <row r="56" spans="1:11" x14ac:dyDescent="0.2">
      <c r="A56" s="102">
        <v>30</v>
      </c>
      <c r="B56" s="106">
        <v>96</v>
      </c>
      <c r="C56" s="103" t="s">
        <v>24</v>
      </c>
      <c r="D56" s="106" t="s">
        <v>18</v>
      </c>
      <c r="E56" s="105" t="s">
        <v>79</v>
      </c>
      <c r="F56" s="121">
        <f>'DAS calculation'!K57</f>
        <v>0</v>
      </c>
      <c r="G56" s="121">
        <f>'DAS calculation'!Q57</f>
        <v>2</v>
      </c>
      <c r="H56" s="121">
        <f>'DAS calculation'!W57</f>
        <v>4</v>
      </c>
      <c r="I56" s="121">
        <f>'DAS calculation'!AC57</f>
        <v>5</v>
      </c>
      <c r="J56" s="121">
        <f>'DAS calculation'!AI57</f>
        <v>7</v>
      </c>
      <c r="K56" s="121">
        <f>'DAS calculation'!AO57</f>
        <v>11</v>
      </c>
    </row>
    <row r="57" spans="1:11" x14ac:dyDescent="0.2">
      <c r="A57" s="102">
        <v>31</v>
      </c>
      <c r="B57" s="106">
        <v>120</v>
      </c>
      <c r="C57" s="103" t="s">
        <v>24</v>
      </c>
      <c r="D57" s="106" t="s">
        <v>18</v>
      </c>
      <c r="E57" s="105" t="s">
        <v>78</v>
      </c>
      <c r="F57" s="121">
        <f>'DAS calculation'!K58</f>
        <v>0</v>
      </c>
      <c r="G57" s="121">
        <f>'DAS calculation'!Q58</f>
        <v>0</v>
      </c>
      <c r="H57" s="121">
        <f>'DAS calculation'!W58</f>
        <v>0</v>
      </c>
      <c r="I57" s="121">
        <f>'DAS calculation'!AC58</f>
        <v>0</v>
      </c>
      <c r="J57" s="121">
        <f>'DAS calculation'!AI58</f>
        <v>0</v>
      </c>
      <c r="K57" s="121">
        <f>'DAS calculation'!AO58</f>
        <v>0</v>
      </c>
    </row>
    <row r="58" spans="1:11" x14ac:dyDescent="0.2">
      <c r="A58" s="102">
        <v>31</v>
      </c>
      <c r="B58" s="106">
        <v>122</v>
      </c>
      <c r="C58" s="103" t="s">
        <v>24</v>
      </c>
      <c r="D58" s="106" t="s">
        <v>18</v>
      </c>
      <c r="E58" s="105" t="s">
        <v>78</v>
      </c>
      <c r="F58" s="121">
        <f>'DAS calculation'!K59</f>
        <v>0</v>
      </c>
      <c r="G58" s="121">
        <f>'DAS calculation'!Q59</f>
        <v>0</v>
      </c>
      <c r="H58" s="121">
        <f>'DAS calculation'!W59</f>
        <v>0</v>
      </c>
      <c r="I58" s="121">
        <f>'DAS calculation'!AC59</f>
        <v>0</v>
      </c>
      <c r="J58" s="121">
        <f>'DAS calculation'!AI59</f>
        <v>0</v>
      </c>
      <c r="K58" s="121">
        <f>'DAS calculation'!AO59</f>
        <v>0</v>
      </c>
    </row>
    <row r="59" spans="1:11" x14ac:dyDescent="0.2">
      <c r="A59" s="102">
        <v>32</v>
      </c>
      <c r="B59" s="106">
        <v>88</v>
      </c>
      <c r="C59" s="103" t="s">
        <v>24</v>
      </c>
      <c r="D59" s="106" t="s">
        <v>17</v>
      </c>
      <c r="E59" s="105" t="s">
        <v>78</v>
      </c>
      <c r="F59" s="121">
        <f>'DAS calculation'!K60</f>
        <v>0</v>
      </c>
      <c r="G59" s="121">
        <f>'DAS calculation'!Q60</f>
        <v>0</v>
      </c>
      <c r="H59" s="121">
        <f>'DAS calculation'!W60</f>
        <v>0</v>
      </c>
      <c r="I59" s="121">
        <f>'DAS calculation'!AC60</f>
        <v>0</v>
      </c>
      <c r="J59" s="121">
        <f>'DAS calculation'!AI60</f>
        <v>0</v>
      </c>
      <c r="K59" s="121">
        <f>'DAS calculation'!AO60</f>
        <v>0</v>
      </c>
    </row>
    <row r="60" spans="1:11" x14ac:dyDescent="0.2">
      <c r="A60" s="102">
        <v>33</v>
      </c>
      <c r="B60" s="106">
        <v>84</v>
      </c>
      <c r="C60" s="103" t="s">
        <v>24</v>
      </c>
      <c r="D60" s="106" t="s">
        <v>17</v>
      </c>
      <c r="E60" s="105" t="s">
        <v>78</v>
      </c>
      <c r="F60" s="121">
        <f>'DAS calculation'!K61</f>
        <v>0</v>
      </c>
      <c r="G60" s="121">
        <f>'DAS calculation'!Q61</f>
        <v>0</v>
      </c>
      <c r="H60" s="121">
        <f>'DAS calculation'!W61</f>
        <v>0</v>
      </c>
      <c r="I60" s="121">
        <f>'DAS calculation'!AC61</f>
        <v>0</v>
      </c>
      <c r="J60" s="121">
        <f>'DAS calculation'!AI61</f>
        <v>0</v>
      </c>
      <c r="K60" s="121">
        <f>'DAS calculation'!AO61</f>
        <v>1</v>
      </c>
    </row>
    <row r="61" spans="1:11" x14ac:dyDescent="0.2">
      <c r="A61" s="102">
        <v>34</v>
      </c>
      <c r="B61" s="106">
        <v>104</v>
      </c>
      <c r="C61" s="103" t="s">
        <v>24</v>
      </c>
      <c r="D61" s="106" t="s">
        <v>17</v>
      </c>
      <c r="E61" s="105" t="s">
        <v>79</v>
      </c>
      <c r="F61" s="121">
        <f>'DAS calculation'!K62</f>
        <v>0</v>
      </c>
      <c r="G61" s="121">
        <f>'DAS calculation'!Q62</f>
        <v>3</v>
      </c>
      <c r="H61" s="121">
        <f>'DAS calculation'!W62</f>
        <v>3</v>
      </c>
      <c r="I61" s="121">
        <f>'DAS calculation'!AC62</f>
        <v>5</v>
      </c>
      <c r="J61" s="121">
        <f>'DAS calculation'!AI62</f>
        <v>4</v>
      </c>
      <c r="K61" s="121">
        <f>'DAS calculation'!AO62</f>
        <v>6</v>
      </c>
    </row>
    <row r="62" spans="1:11" x14ac:dyDescent="0.2">
      <c r="A62" s="102">
        <v>35</v>
      </c>
      <c r="B62" s="106">
        <v>128</v>
      </c>
      <c r="C62" s="103" t="s">
        <v>24</v>
      </c>
      <c r="D62" s="106" t="s">
        <v>17</v>
      </c>
      <c r="E62" s="105" t="s">
        <v>79</v>
      </c>
      <c r="F62" s="121">
        <f>'DAS calculation'!K63</f>
        <v>0</v>
      </c>
      <c r="G62" s="121">
        <f>'DAS calculation'!Q63</f>
        <v>3</v>
      </c>
      <c r="H62" s="121">
        <f>'DAS calculation'!W63</f>
        <v>4</v>
      </c>
      <c r="I62" s="121">
        <f>'DAS calculation'!AC63</f>
        <v>4</v>
      </c>
      <c r="J62" s="121">
        <f>'DAS calculation'!AI63</f>
        <v>6</v>
      </c>
      <c r="K62" s="121">
        <f>'DAS calculation'!AO63</f>
        <v>10</v>
      </c>
    </row>
    <row r="63" spans="1:11" x14ac:dyDescent="0.2">
      <c r="A63" s="102">
        <v>36</v>
      </c>
      <c r="B63" s="106">
        <v>91</v>
      </c>
      <c r="C63" s="106" t="s">
        <v>24</v>
      </c>
      <c r="D63" s="106" t="s">
        <v>18</v>
      </c>
      <c r="E63" s="105" t="s">
        <v>79</v>
      </c>
      <c r="F63" s="121">
        <f>'DAS calculation'!K64</f>
        <v>0</v>
      </c>
      <c r="G63" s="121">
        <f>'DAS calculation'!Q64</f>
        <v>3</v>
      </c>
      <c r="H63" s="121">
        <f>'DAS calculation'!W64</f>
        <v>3</v>
      </c>
      <c r="I63" s="121">
        <f>'DAS calculation'!AC64</f>
        <v>6</v>
      </c>
      <c r="J63" s="121">
        <f>'DAS calculation'!AI64</f>
        <v>8</v>
      </c>
      <c r="K63" s="121">
        <f>'DAS calculation'!AO64</f>
        <v>12</v>
      </c>
    </row>
    <row r="64" spans="1:11" x14ac:dyDescent="0.2">
      <c r="A64" s="102">
        <v>36</v>
      </c>
      <c r="B64" s="106">
        <v>92</v>
      </c>
      <c r="C64" s="106" t="s">
        <v>24</v>
      </c>
      <c r="D64" s="106" t="s">
        <v>18</v>
      </c>
      <c r="E64" s="105" t="s">
        <v>79</v>
      </c>
      <c r="F64" s="121">
        <f>'DAS calculation'!K65</f>
        <v>0</v>
      </c>
      <c r="G64" s="121">
        <f>'DAS calculation'!Q65</f>
        <v>3</v>
      </c>
      <c r="H64" s="121">
        <f>'DAS calculation'!W65</f>
        <v>7</v>
      </c>
      <c r="I64" s="121">
        <f>'DAS calculation'!AC65</f>
        <v>7</v>
      </c>
      <c r="J64" s="121">
        <f>'DAS calculation'!AI65</f>
        <v>11</v>
      </c>
      <c r="K64" s="121">
        <f>'DAS calculation'!AO65</f>
        <v>11</v>
      </c>
    </row>
    <row r="65" spans="3:4" x14ac:dyDescent="0.2">
      <c r="C65" s="105"/>
      <c r="D65" s="105"/>
    </row>
    <row r="66" spans="3:4" x14ac:dyDescent="0.2">
      <c r="C66" s="105"/>
      <c r="D66" s="105"/>
    </row>
    <row r="67" spans="3:4" x14ac:dyDescent="0.2">
      <c r="C67" s="105"/>
      <c r="D67" s="105"/>
    </row>
    <row r="68" spans="3:4" x14ac:dyDescent="0.2">
      <c r="C68" s="105"/>
      <c r="D68" s="105"/>
    </row>
    <row r="69" spans="3:4" x14ac:dyDescent="0.2">
      <c r="C69" s="105"/>
      <c r="D69" s="105"/>
    </row>
    <row r="70" spans="3:4" x14ac:dyDescent="0.2">
      <c r="C70" s="105"/>
      <c r="D70" s="105"/>
    </row>
    <row r="71" spans="3:4" x14ac:dyDescent="0.2">
      <c r="C71" s="105"/>
      <c r="D71" s="105"/>
    </row>
    <row r="72" spans="3:4" x14ac:dyDescent="0.2">
      <c r="C72" s="105"/>
      <c r="D72" s="105"/>
    </row>
    <row r="73" spans="3:4" x14ac:dyDescent="0.2">
      <c r="C73" s="105"/>
      <c r="D73" s="105"/>
    </row>
  </sheetData>
  <phoneticPr fontId="6" type="noConversion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6EA3A-5B17-4EB1-B248-F7076090AD2A}">
  <dimension ref="A1:O83"/>
  <sheetViews>
    <sheetView topLeftCell="A37" workbookViewId="0">
      <selection activeCell="I29" sqref="I29"/>
    </sheetView>
  </sheetViews>
  <sheetFormatPr baseColWidth="10" defaultColWidth="8.83203125" defaultRowHeight="16" x14ac:dyDescent="0.2"/>
  <cols>
    <col min="1" max="1" width="10.5" style="9"/>
    <col min="2" max="4" width="10.5" style="8"/>
    <col min="5" max="5" width="18" style="8" bestFit="1" customWidth="1"/>
    <col min="6" max="6" width="6.6640625" bestFit="1" customWidth="1"/>
    <col min="7" max="7" width="6.5" bestFit="1" customWidth="1"/>
    <col min="8" max="8" width="6.1640625" bestFit="1" customWidth="1"/>
    <col min="9" max="9" width="11.6640625" bestFit="1" customWidth="1"/>
    <col min="10" max="10" width="22.5" bestFit="1" customWidth="1"/>
    <col min="11" max="12" width="11.6640625" bestFit="1" customWidth="1"/>
    <col min="13" max="13" width="10.83203125" bestFit="1" customWidth="1"/>
    <col min="14" max="14" width="10.33203125" bestFit="1" customWidth="1"/>
  </cols>
  <sheetData>
    <row r="1" spans="1:14" x14ac:dyDescent="0.2">
      <c r="A1" s="96" t="s">
        <v>1</v>
      </c>
      <c r="B1" s="96" t="s">
        <v>2</v>
      </c>
      <c r="C1" s="96" t="s">
        <v>3</v>
      </c>
      <c r="D1" s="96" t="s">
        <v>4</v>
      </c>
      <c r="E1" s="96" t="s">
        <v>5</v>
      </c>
      <c r="F1" s="14" t="s">
        <v>7</v>
      </c>
      <c r="G1" s="15" t="s">
        <v>8</v>
      </c>
      <c r="H1" s="15" t="s">
        <v>9</v>
      </c>
      <c r="I1" s="15" t="s">
        <v>10</v>
      </c>
      <c r="J1" s="15" t="s">
        <v>11</v>
      </c>
      <c r="K1" s="16" t="s">
        <v>12</v>
      </c>
      <c r="L1" s="16" t="s">
        <v>13</v>
      </c>
      <c r="M1" s="16" t="s">
        <v>14</v>
      </c>
      <c r="N1" s="16" t="s">
        <v>15</v>
      </c>
    </row>
    <row r="2" spans="1:14" ht="17" x14ac:dyDescent="0.2">
      <c r="A2" s="96">
        <v>1</v>
      </c>
      <c r="B2" s="98">
        <v>305</v>
      </c>
      <c r="C2" s="98" t="s">
        <v>24</v>
      </c>
      <c r="D2" s="98" t="s">
        <v>17</v>
      </c>
      <c r="E2" s="99" t="s">
        <v>78</v>
      </c>
      <c r="F2">
        <v>5.3999999999999999E-2</v>
      </c>
      <c r="G2">
        <v>0.16600000000000001</v>
      </c>
      <c r="H2">
        <v>0.14499999999999999</v>
      </c>
      <c r="I2">
        <v>7.7</v>
      </c>
      <c r="J2">
        <v>6.6</v>
      </c>
      <c r="K2" s="17">
        <f>(F2/'Body parameters'!$M2)*100</f>
        <v>0.22131147540983606</v>
      </c>
      <c r="L2" s="17">
        <f>(G2/'Body parameters'!$M2)*100</f>
        <v>0.68032786885245911</v>
      </c>
      <c r="M2" s="17">
        <f>(H2/'Body parameters'!$M2)*100</f>
        <v>0.59426229508196715</v>
      </c>
      <c r="N2" s="18">
        <f>((H2*1000)/J2)</f>
        <v>21.969696969696972</v>
      </c>
    </row>
    <row r="3" spans="1:14" ht="17" x14ac:dyDescent="0.2">
      <c r="A3" s="96">
        <v>2</v>
      </c>
      <c r="B3" s="98">
        <v>315</v>
      </c>
      <c r="C3" s="98" t="s">
        <v>24</v>
      </c>
      <c r="D3" s="98" t="s">
        <v>17</v>
      </c>
      <c r="E3" s="99" t="s">
        <v>78</v>
      </c>
      <c r="F3">
        <v>7.1999999999999995E-2</v>
      </c>
      <c r="G3">
        <v>0.27100000000000002</v>
      </c>
      <c r="H3">
        <v>0.13300000000000001</v>
      </c>
      <c r="I3">
        <v>7.8</v>
      </c>
      <c r="J3">
        <v>7.1</v>
      </c>
      <c r="K3" s="17">
        <f>(F3/'Body parameters'!$M3)*100</f>
        <v>0.27906976744186041</v>
      </c>
      <c r="L3" s="17">
        <f>(G3/'Body parameters'!$M3)*100</f>
        <v>1.0503875968992249</v>
      </c>
      <c r="M3" s="17">
        <f>(H3/'Body parameters'!$M3)*100</f>
        <v>0.51550387596899228</v>
      </c>
      <c r="N3" s="18">
        <f t="shared" ref="N3:N28" si="0">((H3*1000)/J3)</f>
        <v>18.732394366197184</v>
      </c>
    </row>
    <row r="4" spans="1:14" x14ac:dyDescent="0.2">
      <c r="A4" s="96">
        <v>3</v>
      </c>
      <c r="B4" s="101">
        <v>261</v>
      </c>
      <c r="C4" s="101" t="s">
        <v>24</v>
      </c>
      <c r="D4" s="101" t="s">
        <v>18</v>
      </c>
      <c r="E4" s="99" t="s">
        <v>78</v>
      </c>
      <c r="F4">
        <v>9.8000000000000004E-2</v>
      </c>
      <c r="G4">
        <v>0.21099999999999999</v>
      </c>
      <c r="H4">
        <v>0.159</v>
      </c>
      <c r="I4">
        <v>8.4</v>
      </c>
      <c r="J4">
        <v>7.8</v>
      </c>
      <c r="K4" s="17">
        <f>(F4/'Body parameters'!$M4)*100</f>
        <v>0.30914826498422715</v>
      </c>
      <c r="L4" s="17">
        <f>(G4/'Body parameters'!$M4)*100</f>
        <v>0.66561514195583593</v>
      </c>
      <c r="M4" s="17">
        <f>(H4/'Body parameters'!$M4)*100</f>
        <v>0.50157728706624605</v>
      </c>
      <c r="N4" s="18">
        <f t="shared" si="0"/>
        <v>20.384615384615387</v>
      </c>
    </row>
    <row r="5" spans="1:14" ht="17" x14ac:dyDescent="0.2">
      <c r="A5" s="96">
        <v>4</v>
      </c>
      <c r="B5" s="98">
        <v>283</v>
      </c>
      <c r="C5" s="98" t="s">
        <v>24</v>
      </c>
      <c r="D5" s="98" t="s">
        <v>17</v>
      </c>
      <c r="E5" s="99" t="s">
        <v>79</v>
      </c>
      <c r="F5">
        <v>9.9000000000000005E-2</v>
      </c>
      <c r="G5">
        <v>0.14199999999999999</v>
      </c>
      <c r="H5" s="31">
        <v>0.42399999999999999</v>
      </c>
      <c r="I5">
        <v>6.7</v>
      </c>
      <c r="J5">
        <v>5.9</v>
      </c>
      <c r="K5" s="17">
        <f>(F5/'Body parameters'!$L5)*100</f>
        <v>0.41596638655462193</v>
      </c>
      <c r="L5" s="17">
        <f>(G5/'Body parameters'!$L5)*100</f>
        <v>0.59663865546218486</v>
      </c>
      <c r="M5" s="17">
        <f>(H5/'Body parameters'!$L5)*100</f>
        <v>1.7815126050420169</v>
      </c>
      <c r="N5" s="48">
        <f t="shared" si="0"/>
        <v>71.86440677966101</v>
      </c>
    </row>
    <row r="6" spans="1:14" ht="17" x14ac:dyDescent="0.2">
      <c r="A6" s="96">
        <v>4</v>
      </c>
      <c r="B6" s="98">
        <v>285</v>
      </c>
      <c r="C6" s="98" t="s">
        <v>24</v>
      </c>
      <c r="D6" s="98" t="s">
        <v>17</v>
      </c>
      <c r="E6" s="99" t="s">
        <v>79</v>
      </c>
      <c r="F6">
        <v>9.0999999999999998E-2</v>
      </c>
      <c r="G6">
        <v>0.22700000000000001</v>
      </c>
      <c r="H6">
        <v>0.123</v>
      </c>
      <c r="I6">
        <v>5</v>
      </c>
      <c r="J6">
        <v>4.5</v>
      </c>
      <c r="K6" s="17">
        <f>(F6/'Body parameters'!$M6)*100</f>
        <v>0.38723404255319149</v>
      </c>
      <c r="L6" s="17">
        <f>(G6/'Body parameters'!$M6)*100</f>
        <v>0.96595744680851059</v>
      </c>
      <c r="M6" s="17">
        <f>(H6/'Body parameters'!$M6)*100</f>
        <v>0.52340425531914891</v>
      </c>
      <c r="N6" s="18">
        <f t="shared" si="0"/>
        <v>27.333333333333332</v>
      </c>
    </row>
    <row r="7" spans="1:14" ht="17" x14ac:dyDescent="0.2">
      <c r="A7" s="96">
        <v>4</v>
      </c>
      <c r="B7" s="98">
        <v>287</v>
      </c>
      <c r="C7" s="98" t="s">
        <v>24</v>
      </c>
      <c r="D7" s="98" t="s">
        <v>18</v>
      </c>
      <c r="E7" s="99" t="s">
        <v>79</v>
      </c>
      <c r="F7">
        <v>0.11899999999999999</v>
      </c>
      <c r="G7">
        <v>0.249</v>
      </c>
      <c r="H7">
        <v>0.13500000000000001</v>
      </c>
      <c r="I7">
        <v>5.7</v>
      </c>
      <c r="J7">
        <v>4.5999999999999996</v>
      </c>
      <c r="K7" s="17">
        <f>(F7/'Body parameters'!$M7)*100</f>
        <v>0.41901408450704225</v>
      </c>
      <c r="L7" s="17">
        <f>(G7/'Body parameters'!$M7)*100</f>
        <v>0.87676056338028174</v>
      </c>
      <c r="M7" s="17">
        <f>(H7/'Body parameters'!$M7)*100</f>
        <v>0.47535211267605637</v>
      </c>
      <c r="N7" s="18">
        <f t="shared" si="0"/>
        <v>29.347826086956523</v>
      </c>
    </row>
    <row r="8" spans="1:14" x14ac:dyDescent="0.2">
      <c r="A8" s="96">
        <v>5</v>
      </c>
      <c r="B8" s="101">
        <v>265</v>
      </c>
      <c r="C8" s="101" t="s">
        <v>24</v>
      </c>
      <c r="D8" s="101" t="s">
        <v>17</v>
      </c>
      <c r="E8" s="99" t="s">
        <v>80</v>
      </c>
      <c r="F8">
        <v>0.10100000000000001</v>
      </c>
      <c r="G8">
        <v>0.39900000000000002</v>
      </c>
      <c r="H8">
        <v>0.188</v>
      </c>
      <c r="I8">
        <v>8.9</v>
      </c>
      <c r="J8">
        <v>8.4</v>
      </c>
      <c r="K8" s="17">
        <f>(F8/'Body parameters'!$M8)*100</f>
        <v>0.30421686746987953</v>
      </c>
      <c r="L8" s="17">
        <f>(G8/'Body parameters'!$M8)*100</f>
        <v>1.2018072289156627</v>
      </c>
      <c r="M8" s="17">
        <f>(H8/'Body parameters'!$M8)*100</f>
        <v>0.56626506024096379</v>
      </c>
      <c r="N8" s="18">
        <f t="shared" si="0"/>
        <v>22.38095238095238</v>
      </c>
    </row>
    <row r="9" spans="1:14" x14ac:dyDescent="0.2">
      <c r="A9" s="96">
        <v>5</v>
      </c>
      <c r="B9" s="101">
        <v>267</v>
      </c>
      <c r="C9" s="101" t="s">
        <v>24</v>
      </c>
      <c r="D9" s="101" t="s">
        <v>18</v>
      </c>
      <c r="E9" s="99" t="s">
        <v>80</v>
      </c>
      <c r="F9">
        <v>0.13200000000000001</v>
      </c>
      <c r="G9">
        <v>0.499</v>
      </c>
      <c r="H9">
        <v>0.18</v>
      </c>
      <c r="I9">
        <v>8.9</v>
      </c>
      <c r="J9">
        <v>8.4</v>
      </c>
      <c r="K9" s="17">
        <f>(F9/'Body parameters'!$M9)*100</f>
        <v>0.40243902439024393</v>
      </c>
      <c r="L9" s="17">
        <f>(G9/'Body parameters'!$M9)*100</f>
        <v>1.5213414634146343</v>
      </c>
      <c r="M9" s="17">
        <f>(H9/'Body parameters'!$M9)*100</f>
        <v>0.54878048780487809</v>
      </c>
      <c r="N9" s="18">
        <f t="shared" si="0"/>
        <v>21.428571428571427</v>
      </c>
    </row>
    <row r="10" spans="1:14" x14ac:dyDescent="0.2">
      <c r="A10" s="96">
        <v>5</v>
      </c>
      <c r="B10" s="101">
        <v>269</v>
      </c>
      <c r="C10" s="101" t="s">
        <v>24</v>
      </c>
      <c r="D10" s="101" t="s">
        <v>18</v>
      </c>
      <c r="E10" s="99" t="s">
        <v>80</v>
      </c>
      <c r="F10">
        <v>0.12</v>
      </c>
      <c r="G10">
        <v>0.502</v>
      </c>
      <c r="H10">
        <v>0.17799999999999999</v>
      </c>
      <c r="I10">
        <v>8</v>
      </c>
      <c r="J10">
        <v>7.5</v>
      </c>
      <c r="K10" s="17">
        <f>(F10/'Body parameters'!$M10)*100</f>
        <v>0.34682080924855485</v>
      </c>
      <c r="L10" s="17">
        <f>(G10/'Body parameters'!$M10)*100</f>
        <v>1.4508670520231213</v>
      </c>
      <c r="M10" s="17">
        <f>(H10/'Body parameters'!$M10)*100</f>
        <v>0.51445086705202303</v>
      </c>
      <c r="N10" s="18">
        <f t="shared" si="0"/>
        <v>23.733333333333334</v>
      </c>
    </row>
    <row r="11" spans="1:14" ht="17" x14ac:dyDescent="0.2">
      <c r="A11" s="96">
        <v>6</v>
      </c>
      <c r="B11" s="98">
        <v>291</v>
      </c>
      <c r="C11" s="98" t="s">
        <v>24</v>
      </c>
      <c r="D11" s="98" t="s">
        <v>18</v>
      </c>
      <c r="E11" s="99" t="s">
        <v>81</v>
      </c>
      <c r="F11">
        <v>0.14000000000000001</v>
      </c>
      <c r="G11">
        <v>0.379</v>
      </c>
      <c r="H11">
        <v>0.18</v>
      </c>
      <c r="I11">
        <v>7.9</v>
      </c>
      <c r="J11">
        <v>7</v>
      </c>
      <c r="K11" s="17">
        <f>(F11/'Body parameters'!$M11)*100</f>
        <v>0.50724637681159424</v>
      </c>
      <c r="L11" s="17">
        <f>(G11/'Body parameters'!$M11)*100</f>
        <v>1.3731884057971013</v>
      </c>
      <c r="M11" s="17">
        <f>(H11/'Body parameters'!$M11)*100</f>
        <v>0.65217391304347827</v>
      </c>
      <c r="N11" s="18">
        <f t="shared" si="0"/>
        <v>25.714285714285715</v>
      </c>
    </row>
    <row r="12" spans="1:14" ht="17" x14ac:dyDescent="0.2">
      <c r="A12" s="96">
        <v>6</v>
      </c>
      <c r="B12" s="98">
        <v>293</v>
      </c>
      <c r="C12" s="98" t="s">
        <v>24</v>
      </c>
      <c r="D12" s="98" t="s">
        <v>18</v>
      </c>
      <c r="E12" s="99" t="s">
        <v>81</v>
      </c>
      <c r="F12">
        <v>0.112</v>
      </c>
      <c r="G12">
        <v>0.318</v>
      </c>
      <c r="H12">
        <v>0.13300000000000001</v>
      </c>
      <c r="I12">
        <v>6.5</v>
      </c>
      <c r="J12">
        <v>6</v>
      </c>
      <c r="K12" s="17">
        <f>(F12/'Body parameters'!$M12)*100</f>
        <v>0.41025641025641024</v>
      </c>
      <c r="L12" s="17">
        <f>(G12/'Body parameters'!$M12)*100</f>
        <v>1.1648351648351647</v>
      </c>
      <c r="M12" s="17">
        <f>(H12/'Body parameters'!$M12)*100</f>
        <v>0.48717948717948723</v>
      </c>
      <c r="N12" s="18">
        <f t="shared" si="0"/>
        <v>22.166666666666668</v>
      </c>
    </row>
    <row r="13" spans="1:14" ht="17" x14ac:dyDescent="0.2">
      <c r="A13" s="96">
        <v>7</v>
      </c>
      <c r="B13" s="98">
        <v>299</v>
      </c>
      <c r="C13" s="98" t="s">
        <v>24</v>
      </c>
      <c r="D13" s="98" t="s">
        <v>17</v>
      </c>
      <c r="E13" s="99" t="s">
        <v>81</v>
      </c>
      <c r="F13">
        <v>7.4999999999999997E-2</v>
      </c>
      <c r="G13">
        <v>9.8000000000000004E-2</v>
      </c>
      <c r="H13">
        <v>0.13200000000000001</v>
      </c>
      <c r="I13">
        <v>5.4</v>
      </c>
      <c r="J13">
        <v>4.9000000000000004</v>
      </c>
      <c r="K13" s="17">
        <f>(F13/'Body parameters'!$M13)*100</f>
        <v>0.32327586206896552</v>
      </c>
      <c r="L13" s="17">
        <f>(G13/'Body parameters'!$M13)*100</f>
        <v>0.42241379310344834</v>
      </c>
      <c r="M13" s="17">
        <f>(H13/'Body parameters'!$M13)*100</f>
        <v>0.56896551724137934</v>
      </c>
      <c r="N13" s="18">
        <f t="shared" si="0"/>
        <v>26.938775510204081</v>
      </c>
    </row>
    <row r="14" spans="1:14" ht="17" x14ac:dyDescent="0.2">
      <c r="A14" s="96">
        <v>7</v>
      </c>
      <c r="B14" s="98">
        <v>303</v>
      </c>
      <c r="C14" s="98" t="s">
        <v>24</v>
      </c>
      <c r="D14" s="98" t="s">
        <v>17</v>
      </c>
      <c r="E14" s="99" t="s">
        <v>81</v>
      </c>
      <c r="F14">
        <v>0.126</v>
      </c>
      <c r="G14">
        <v>0.27200000000000002</v>
      </c>
      <c r="H14">
        <v>0.17599999999999999</v>
      </c>
      <c r="I14">
        <v>6.9</v>
      </c>
      <c r="J14">
        <v>6.4</v>
      </c>
      <c r="K14" s="17">
        <f>(F14/'Body parameters'!$M14)*100</f>
        <v>0.46494464944649444</v>
      </c>
      <c r="L14" s="17">
        <f>(G14/'Body parameters'!$M14)*100</f>
        <v>1.003690036900369</v>
      </c>
      <c r="M14" s="17">
        <f>(H14/'Body parameters'!$M14)*100</f>
        <v>0.64944649446494451</v>
      </c>
      <c r="N14" s="18">
        <f t="shared" si="0"/>
        <v>27.5</v>
      </c>
    </row>
    <row r="15" spans="1:14" ht="17" x14ac:dyDescent="0.2">
      <c r="A15" s="97">
        <v>8</v>
      </c>
      <c r="B15" s="100">
        <v>335</v>
      </c>
      <c r="C15" s="100" t="s">
        <v>24</v>
      </c>
      <c r="D15" s="98" t="s">
        <v>17</v>
      </c>
      <c r="E15" s="99" t="s">
        <v>81</v>
      </c>
      <c r="F15">
        <v>0.13300000000000001</v>
      </c>
      <c r="G15">
        <v>0.27300000000000002</v>
      </c>
      <c r="H15">
        <v>0.152</v>
      </c>
      <c r="I15">
        <v>5.5</v>
      </c>
      <c r="J15">
        <v>5</v>
      </c>
      <c r="K15" s="17">
        <f>(F15/'Body parameters'!$M15)*100</f>
        <v>0.47841726618705033</v>
      </c>
      <c r="L15" s="17">
        <f>(G15/'Body parameters'!$M15)*100</f>
        <v>0.98201438848920863</v>
      </c>
      <c r="M15" s="17">
        <f>(H15/'Body parameters'!$M15)*100</f>
        <v>0.5467625899280576</v>
      </c>
      <c r="N15" s="18">
        <f t="shared" si="0"/>
        <v>30.4</v>
      </c>
    </row>
    <row r="16" spans="1:14" x14ac:dyDescent="0.2">
      <c r="A16" s="96">
        <v>8</v>
      </c>
      <c r="B16" s="101">
        <v>337</v>
      </c>
      <c r="C16" s="101" t="s">
        <v>24</v>
      </c>
      <c r="D16" s="101" t="s">
        <v>18</v>
      </c>
      <c r="E16" s="99" t="s">
        <v>81</v>
      </c>
      <c r="F16">
        <v>0.125</v>
      </c>
      <c r="G16">
        <v>0.45800000000000002</v>
      </c>
      <c r="H16">
        <v>0.14399999999999999</v>
      </c>
      <c r="I16">
        <v>8.3000000000000007</v>
      </c>
      <c r="J16">
        <v>7.8</v>
      </c>
      <c r="K16" s="17">
        <f>(F16/'Body parameters'!$M16)*100</f>
        <v>0.41390728476821192</v>
      </c>
      <c r="L16" s="17">
        <f>(G16/'Body parameters'!$M16)*100</f>
        <v>1.5165562913907285</v>
      </c>
      <c r="M16" s="17">
        <f>(H16/'Body parameters'!$M16)*100</f>
        <v>0.47682119205298013</v>
      </c>
      <c r="N16" s="18">
        <f t="shared" si="0"/>
        <v>18.461538461538463</v>
      </c>
    </row>
    <row r="17" spans="1:15" ht="17" x14ac:dyDescent="0.2">
      <c r="A17" s="4">
        <v>9</v>
      </c>
      <c r="B17" s="66">
        <v>359</v>
      </c>
      <c r="C17" s="66" t="s">
        <v>24</v>
      </c>
      <c r="D17" s="124" t="s">
        <v>17</v>
      </c>
      <c r="E17" s="53" t="s">
        <v>81</v>
      </c>
      <c r="F17">
        <v>0.124</v>
      </c>
      <c r="G17">
        <v>0.153</v>
      </c>
      <c r="H17">
        <v>0.14299999999999999</v>
      </c>
      <c r="I17">
        <v>4.4000000000000004</v>
      </c>
      <c r="J17">
        <v>3.9</v>
      </c>
      <c r="K17" s="17">
        <f>(F17/'Body parameters'!$M17)*100</f>
        <v>0.48818897637795278</v>
      </c>
      <c r="L17" s="17">
        <f>(G17/'Body parameters'!$M17)*100</f>
        <v>0.60236220472440949</v>
      </c>
      <c r="M17" s="17">
        <f>(H17/'Body parameters'!$M17)*100</f>
        <v>0.56299212598425197</v>
      </c>
      <c r="N17" s="18">
        <f t="shared" si="0"/>
        <v>36.666666666666664</v>
      </c>
    </row>
    <row r="18" spans="1:15" ht="17" x14ac:dyDescent="0.2">
      <c r="A18" s="4">
        <v>9</v>
      </c>
      <c r="B18" s="3">
        <v>361</v>
      </c>
      <c r="C18" s="66" t="s">
        <v>24</v>
      </c>
      <c r="D18" s="62" t="s">
        <v>17</v>
      </c>
      <c r="E18" s="53" t="s">
        <v>81</v>
      </c>
      <c r="F18">
        <v>0.16600000000000001</v>
      </c>
      <c r="G18">
        <v>0.254</v>
      </c>
      <c r="H18">
        <v>0.153</v>
      </c>
      <c r="I18">
        <v>5.5</v>
      </c>
      <c r="J18">
        <v>5.0999999999999996</v>
      </c>
      <c r="K18" s="17">
        <f>(F18/'Body parameters'!$M18)*100</f>
        <v>0.6058394160583942</v>
      </c>
      <c r="L18" s="17">
        <f>(G18/'Body parameters'!$M18)*100</f>
        <v>0.92700729927007308</v>
      </c>
      <c r="M18" s="17">
        <f>(H18/'Body parameters'!$M18)*100</f>
        <v>0.55839416058394165</v>
      </c>
      <c r="N18" s="18">
        <f t="shared" si="0"/>
        <v>30.000000000000004</v>
      </c>
    </row>
    <row r="19" spans="1:15" x14ac:dyDescent="0.2">
      <c r="A19" s="93">
        <v>9</v>
      </c>
      <c r="B19" s="92">
        <v>363</v>
      </c>
      <c r="C19" s="95" t="s">
        <v>24</v>
      </c>
      <c r="D19" s="95" t="s">
        <v>18</v>
      </c>
      <c r="E19" s="94" t="s">
        <v>81</v>
      </c>
      <c r="F19" s="120">
        <v>0.13200000000000001</v>
      </c>
      <c r="G19" s="120">
        <v>0.251</v>
      </c>
      <c r="H19" s="120">
        <v>0.15</v>
      </c>
      <c r="I19" s="120">
        <v>5</v>
      </c>
      <c r="J19" s="120">
        <v>4.5999999999999996</v>
      </c>
      <c r="K19" s="122">
        <f>(F19/'Body parameters'!$M19)*100</f>
        <v>0.50190114068441061</v>
      </c>
      <c r="L19" s="122">
        <f>(G19/'Body parameters'!$M19)*100</f>
        <v>0.95437262357414443</v>
      </c>
      <c r="M19" s="122">
        <f>(H19/'Body parameters'!$M19)*100</f>
        <v>0.5703422053231938</v>
      </c>
      <c r="N19" s="123">
        <f t="shared" si="0"/>
        <v>32.608695652173914</v>
      </c>
      <c r="O19" s="120"/>
    </row>
    <row r="20" spans="1:15" x14ac:dyDescent="0.2">
      <c r="A20" s="93">
        <v>10</v>
      </c>
      <c r="B20" s="92">
        <v>341</v>
      </c>
      <c r="C20" s="95" t="s">
        <v>24</v>
      </c>
      <c r="D20" s="95" t="s">
        <v>18</v>
      </c>
      <c r="E20" s="94" t="s">
        <v>80</v>
      </c>
      <c r="F20" s="120">
        <v>7.1999999999999995E-2</v>
      </c>
      <c r="G20" s="120">
        <v>0.34499999999999997</v>
      </c>
      <c r="H20" s="120">
        <v>0.14599999999999999</v>
      </c>
      <c r="I20" s="120">
        <v>9.4</v>
      </c>
      <c r="J20" s="120">
        <v>8.9</v>
      </c>
      <c r="K20" s="122">
        <f>(F20/'Body parameters'!$M20)*100</f>
        <v>0.28915662650602408</v>
      </c>
      <c r="L20" s="122">
        <f>(G20/'Body parameters'!$M20)*100</f>
        <v>1.3855421686746987</v>
      </c>
      <c r="M20" s="122">
        <f>(H20/'Body parameters'!$M20)*100</f>
        <v>0.58634538152610438</v>
      </c>
      <c r="N20" s="123">
        <f t="shared" si="0"/>
        <v>16.40449438202247</v>
      </c>
      <c r="O20" s="120"/>
    </row>
    <row r="21" spans="1:15" x14ac:dyDescent="0.2">
      <c r="A21" s="4">
        <v>11</v>
      </c>
      <c r="B21" s="3">
        <v>343</v>
      </c>
      <c r="C21" s="66" t="s">
        <v>24</v>
      </c>
      <c r="D21" s="66" t="s">
        <v>18</v>
      </c>
      <c r="E21" s="53" t="s">
        <v>80</v>
      </c>
      <c r="F21">
        <v>9.6000000000000002E-2</v>
      </c>
      <c r="G21">
        <v>0.45</v>
      </c>
      <c r="H21">
        <v>0.122</v>
      </c>
      <c r="I21">
        <v>8.1999999999999993</v>
      </c>
      <c r="J21">
        <v>7.7</v>
      </c>
      <c r="K21" s="17">
        <f>(F21/'Body parameters'!$M21)*100</f>
        <v>0.35687732342007439</v>
      </c>
      <c r="L21" s="17">
        <f>(G21/'Body parameters'!$M21)*100</f>
        <v>1.6728624535315988</v>
      </c>
      <c r="M21" s="17">
        <f>(H21/'Body parameters'!$M21)*100</f>
        <v>0.45353159851301117</v>
      </c>
      <c r="N21" s="17">
        <f t="shared" si="0"/>
        <v>15.844155844155845</v>
      </c>
      <c r="O21" s="17"/>
    </row>
    <row r="22" spans="1:15" ht="17" x14ac:dyDescent="0.2">
      <c r="A22" s="4">
        <v>11</v>
      </c>
      <c r="B22" s="3">
        <v>347</v>
      </c>
      <c r="C22" s="66" t="s">
        <v>24</v>
      </c>
      <c r="D22" s="62" t="s">
        <v>17</v>
      </c>
      <c r="E22" s="53" t="s">
        <v>80</v>
      </c>
      <c r="F22">
        <v>0.1</v>
      </c>
      <c r="G22">
        <v>0.35899999999999999</v>
      </c>
      <c r="H22">
        <v>0.15</v>
      </c>
      <c r="I22">
        <v>9.9</v>
      </c>
      <c r="J22">
        <v>9.4</v>
      </c>
      <c r="K22" s="17">
        <f>(F22/'Body parameters'!$M22)*100</f>
        <v>0.34843205574912894</v>
      </c>
      <c r="L22" s="17">
        <f>(G22/'Body parameters'!$M22)*100</f>
        <v>1.2508710801393728</v>
      </c>
      <c r="M22" s="17">
        <f>(H22/'Body parameters'!$M22)*100</f>
        <v>0.5226480836236933</v>
      </c>
      <c r="N22" s="18">
        <f t="shared" si="0"/>
        <v>15.957446808510637</v>
      </c>
    </row>
    <row r="23" spans="1:15" ht="17" x14ac:dyDescent="0.2">
      <c r="A23" s="4">
        <v>11</v>
      </c>
      <c r="B23" s="3">
        <v>349</v>
      </c>
      <c r="C23" s="66" t="s">
        <v>24</v>
      </c>
      <c r="D23" s="62" t="s">
        <v>17</v>
      </c>
      <c r="E23" s="53" t="s">
        <v>80</v>
      </c>
      <c r="F23">
        <v>0.10100000000000001</v>
      </c>
      <c r="G23">
        <v>0.46400000000000002</v>
      </c>
      <c r="H23">
        <v>0.192</v>
      </c>
      <c r="I23">
        <v>9.3000000000000007</v>
      </c>
      <c r="J23">
        <v>8.8000000000000007</v>
      </c>
      <c r="K23" s="17">
        <f>(F23/'Body parameters'!$M23)*100</f>
        <v>0.34470989761092152</v>
      </c>
      <c r="L23" s="17">
        <f>(G23/'Body parameters'!$M23)*100</f>
        <v>1.5836177474402733</v>
      </c>
      <c r="M23" s="17">
        <f>(H23/'Body parameters'!$M23)*100</f>
        <v>0.65529010238907848</v>
      </c>
      <c r="N23" s="18">
        <f t="shared" si="0"/>
        <v>21.818181818181817</v>
      </c>
    </row>
    <row r="24" spans="1:15" ht="17" x14ac:dyDescent="0.2">
      <c r="A24" s="4">
        <v>12</v>
      </c>
      <c r="B24" s="3">
        <v>345</v>
      </c>
      <c r="C24" s="66" t="s">
        <v>24</v>
      </c>
      <c r="D24" s="62" t="s">
        <v>17</v>
      </c>
      <c r="E24" s="53" t="s">
        <v>79</v>
      </c>
      <c r="F24">
        <v>8.2000000000000003E-2</v>
      </c>
      <c r="G24">
        <v>0.27</v>
      </c>
      <c r="H24">
        <v>0.154</v>
      </c>
      <c r="I24">
        <v>6.3</v>
      </c>
      <c r="J24">
        <v>5.8</v>
      </c>
      <c r="K24" s="17">
        <f>(F24/'Body parameters'!$M24)*100</f>
        <v>0.33064516129032256</v>
      </c>
      <c r="L24" s="17">
        <f>(G24/'Body parameters'!$M24)*100</f>
        <v>1.0887096774193548</v>
      </c>
      <c r="M24" s="17">
        <f>(H24/'Body parameters'!$M24)*100</f>
        <v>0.62096774193548387</v>
      </c>
      <c r="N24" s="18">
        <f t="shared" si="0"/>
        <v>26.551724137931036</v>
      </c>
    </row>
    <row r="25" spans="1:15" x14ac:dyDescent="0.2">
      <c r="A25" s="4">
        <v>13</v>
      </c>
      <c r="B25" s="3">
        <v>367</v>
      </c>
      <c r="C25" s="66" t="s">
        <v>24</v>
      </c>
      <c r="D25" s="66" t="s">
        <v>18</v>
      </c>
      <c r="E25" s="53" t="s">
        <v>79</v>
      </c>
      <c r="F25">
        <v>0.11600000000000001</v>
      </c>
      <c r="G25">
        <v>0.378</v>
      </c>
      <c r="H25">
        <v>0.16800000000000001</v>
      </c>
      <c r="I25">
        <v>4.7</v>
      </c>
      <c r="J25">
        <v>4.2</v>
      </c>
      <c r="K25" s="17">
        <f>(F25/'Body parameters'!$M25)*100</f>
        <v>0.43122676579925656</v>
      </c>
      <c r="L25" s="17">
        <f>(G25/'Body parameters'!$M25)*100</f>
        <v>1.4052044609665428</v>
      </c>
      <c r="M25" s="17">
        <f>(H25/'Body parameters'!$M25)*100</f>
        <v>0.62453531598513023</v>
      </c>
      <c r="N25" s="18">
        <f t="shared" si="0"/>
        <v>40</v>
      </c>
    </row>
    <row r="26" spans="1:15" x14ac:dyDescent="0.2">
      <c r="A26" s="4">
        <v>13</v>
      </c>
      <c r="B26" s="3">
        <v>369</v>
      </c>
      <c r="C26" s="66" t="s">
        <v>24</v>
      </c>
      <c r="D26" s="66" t="s">
        <v>18</v>
      </c>
      <c r="E26" s="53" t="s">
        <v>79</v>
      </c>
      <c r="F26">
        <v>0.115</v>
      </c>
      <c r="G26">
        <v>0.16</v>
      </c>
      <c r="H26">
        <v>0.13300000000000001</v>
      </c>
      <c r="I26">
        <v>4.5999999999999996</v>
      </c>
      <c r="J26">
        <v>4.0999999999999996</v>
      </c>
      <c r="K26" s="17">
        <f>(F26/'Body parameters'!$M26)*100</f>
        <v>0.42435424354243539</v>
      </c>
      <c r="L26" s="17">
        <f>(G26/'Body parameters'!$M26)*100</f>
        <v>0.59040590405904059</v>
      </c>
      <c r="M26" s="17">
        <f>(H26/'Body parameters'!$M26)*100</f>
        <v>0.49077490774907745</v>
      </c>
      <c r="N26" s="18">
        <f t="shared" si="0"/>
        <v>32.439024390243908</v>
      </c>
    </row>
    <row r="27" spans="1:15" x14ac:dyDescent="0.2">
      <c r="A27" s="4">
        <v>13</v>
      </c>
      <c r="B27" s="3">
        <v>371</v>
      </c>
      <c r="C27" s="66" t="s">
        <v>24</v>
      </c>
      <c r="D27" s="66" t="s">
        <v>18</v>
      </c>
      <c r="E27" s="53" t="s">
        <v>79</v>
      </c>
      <c r="F27">
        <v>0.111</v>
      </c>
      <c r="G27">
        <v>0.373</v>
      </c>
      <c r="H27">
        <v>0.14799999999999999</v>
      </c>
      <c r="I27">
        <v>6</v>
      </c>
      <c r="J27">
        <v>5.4</v>
      </c>
      <c r="K27" s="17">
        <f>(F27/'Body parameters'!$M27)*100</f>
        <v>0.37883959044368598</v>
      </c>
      <c r="L27" s="17">
        <f>(G27/'Body parameters'!$M27)*100</f>
        <v>1.2730375426621161</v>
      </c>
      <c r="M27" s="17">
        <f>(H27/'Body parameters'!$M27)*100</f>
        <v>0.50511945392491464</v>
      </c>
      <c r="N27" s="18">
        <f t="shared" si="0"/>
        <v>27.407407407407405</v>
      </c>
    </row>
    <row r="28" spans="1:15" x14ac:dyDescent="0.2">
      <c r="A28" s="4">
        <v>13</v>
      </c>
      <c r="B28" s="3">
        <v>373</v>
      </c>
      <c r="C28" s="66" t="s">
        <v>24</v>
      </c>
      <c r="D28" s="66" t="s">
        <v>18</v>
      </c>
      <c r="E28" s="53" t="s">
        <v>79</v>
      </c>
      <c r="F28" s="11">
        <v>7.8E-2</v>
      </c>
      <c r="G28">
        <v>0.17399999999999999</v>
      </c>
      <c r="H28">
        <v>0.115</v>
      </c>
      <c r="I28">
        <v>5.5</v>
      </c>
      <c r="J28">
        <v>5</v>
      </c>
      <c r="K28" s="17">
        <f>(F28/'Body parameters'!$M28)*100</f>
        <v>0.31707317073170732</v>
      </c>
      <c r="L28" s="17">
        <f>(G28/'Body parameters'!$M28)*100</f>
        <v>0.70731707317073167</v>
      </c>
      <c r="M28" s="17">
        <f>(H28/'Body parameters'!$M28)*100</f>
        <v>0.46747967479674796</v>
      </c>
      <c r="N28" s="18">
        <f t="shared" si="0"/>
        <v>23</v>
      </c>
    </row>
    <row r="29" spans="1:15" ht="17" x14ac:dyDescent="0.25">
      <c r="A29" s="4">
        <v>14</v>
      </c>
      <c r="B29" s="77">
        <v>481</v>
      </c>
      <c r="C29" s="66" t="s">
        <v>24</v>
      </c>
      <c r="D29" s="77" t="s">
        <v>17</v>
      </c>
      <c r="E29" s="53" t="s">
        <v>79</v>
      </c>
      <c r="F29">
        <v>0.10199999999999999</v>
      </c>
      <c r="G29">
        <v>0.121</v>
      </c>
      <c r="H29">
        <v>0.13100000000000001</v>
      </c>
      <c r="I29">
        <v>5.0999999999999996</v>
      </c>
      <c r="J29">
        <v>4.7</v>
      </c>
      <c r="K29" s="17">
        <f>(F29/'Body parameters'!$M29)*100</f>
        <v>0.41295546558704455</v>
      </c>
      <c r="L29" s="17">
        <f>(G29/'Body parameters'!$M29)*100</f>
        <v>0.48987854251012147</v>
      </c>
      <c r="M29" s="17">
        <f>(H29/'Body parameters'!$M29)*100</f>
        <v>0.53036437246963575</v>
      </c>
      <c r="N29" s="18">
        <f t="shared" ref="N29:N64" si="1">((H29*1000)/J29)</f>
        <v>27.872340425531913</v>
      </c>
    </row>
    <row r="30" spans="1:15" ht="17" x14ac:dyDescent="0.25">
      <c r="A30" s="4">
        <v>14</v>
      </c>
      <c r="B30" s="77">
        <v>483</v>
      </c>
      <c r="C30" s="66" t="s">
        <v>24</v>
      </c>
      <c r="D30" s="77" t="s">
        <v>17</v>
      </c>
      <c r="E30" s="53" t="s">
        <v>79</v>
      </c>
      <c r="F30">
        <v>0.16800000000000001</v>
      </c>
      <c r="G30">
        <v>0.28000000000000003</v>
      </c>
      <c r="H30">
        <v>0.12</v>
      </c>
      <c r="I30">
        <v>4.4000000000000004</v>
      </c>
      <c r="J30">
        <v>3.8</v>
      </c>
      <c r="K30" s="17">
        <f>(F30/'Body parameters'!$K30)*100</f>
        <v>0.6913580246913581</v>
      </c>
      <c r="L30" s="17">
        <f>(G30/'Body parameters'!$K30)*100</f>
        <v>1.1522633744855968</v>
      </c>
      <c r="M30" s="17">
        <f>(H30/'Body parameters'!$K30)*100</f>
        <v>0.49382716049382713</v>
      </c>
      <c r="N30" s="18">
        <f t="shared" si="1"/>
        <v>31.578947368421055</v>
      </c>
    </row>
    <row r="31" spans="1:15" ht="17" x14ac:dyDescent="0.25">
      <c r="A31" s="4">
        <v>15</v>
      </c>
      <c r="B31" s="77">
        <v>485</v>
      </c>
      <c r="C31" s="66" t="s">
        <v>24</v>
      </c>
      <c r="D31" s="77" t="s">
        <v>17</v>
      </c>
      <c r="E31" s="53" t="s">
        <v>81</v>
      </c>
      <c r="F31">
        <v>8.2000000000000003E-2</v>
      </c>
      <c r="G31">
        <v>0.48499999999999999</v>
      </c>
      <c r="H31">
        <v>0.182</v>
      </c>
      <c r="I31">
        <v>6.8</v>
      </c>
      <c r="J31">
        <v>6.3</v>
      </c>
      <c r="K31" s="17">
        <f>(F31/'Body parameters'!$M31)*100</f>
        <v>0.32669322709163345</v>
      </c>
      <c r="L31" s="17">
        <f>(G31/'Body parameters'!$M31)*100</f>
        <v>1.9322709163346612</v>
      </c>
      <c r="M31" s="17">
        <f>(H31/'Body parameters'!$M31)*100</f>
        <v>0.72509960159362541</v>
      </c>
      <c r="N31" s="18">
        <f t="shared" si="1"/>
        <v>28.888888888888889</v>
      </c>
    </row>
    <row r="32" spans="1:15" ht="17" x14ac:dyDescent="0.25">
      <c r="A32" s="4">
        <v>16</v>
      </c>
      <c r="B32" s="77">
        <v>487</v>
      </c>
      <c r="C32" s="66" t="s">
        <v>24</v>
      </c>
      <c r="D32" s="77" t="s">
        <v>18</v>
      </c>
      <c r="E32" s="53" t="s">
        <v>78</v>
      </c>
      <c r="F32">
        <v>0.10199999999999999</v>
      </c>
      <c r="G32">
        <v>0.187</v>
      </c>
      <c r="H32">
        <v>0.111</v>
      </c>
      <c r="I32">
        <v>7.8</v>
      </c>
      <c r="J32">
        <v>7.3</v>
      </c>
      <c r="K32" s="17">
        <f>(F32/'Body parameters'!$M32)*100</f>
        <v>0.35294117647058826</v>
      </c>
      <c r="L32" s="17">
        <f>(G32/'Body parameters'!$M32)*100</f>
        <v>0.6470588235294118</v>
      </c>
      <c r="M32" s="17">
        <f>(H32/'Body parameters'!$M32)*100</f>
        <v>0.38408304498269896</v>
      </c>
      <c r="N32" s="18">
        <f t="shared" si="1"/>
        <v>15.205479452054794</v>
      </c>
    </row>
    <row r="33" spans="1:14" ht="17" x14ac:dyDescent="0.25">
      <c r="A33" s="4">
        <v>16</v>
      </c>
      <c r="B33" s="77">
        <v>491</v>
      </c>
      <c r="C33" s="66" t="s">
        <v>24</v>
      </c>
      <c r="D33" s="77" t="s">
        <v>18</v>
      </c>
      <c r="E33" s="53" t="s">
        <v>78</v>
      </c>
      <c r="F33">
        <v>7.8E-2</v>
      </c>
      <c r="G33">
        <v>0.252</v>
      </c>
      <c r="H33">
        <v>0.11799999999999999</v>
      </c>
      <c r="I33">
        <v>7.6</v>
      </c>
      <c r="J33">
        <v>7</v>
      </c>
      <c r="K33" s="17">
        <f>(F33/'Body parameters'!$M33)*100</f>
        <v>0.26989619377162632</v>
      </c>
      <c r="L33" s="17">
        <f>(G33/'Body parameters'!$M33)*100</f>
        <v>0.87197231833910038</v>
      </c>
      <c r="M33" s="17">
        <f>(H33/'Body parameters'!$M33)*100</f>
        <v>0.40830449826989623</v>
      </c>
      <c r="N33" s="18">
        <f t="shared" si="1"/>
        <v>16.857142857142858</v>
      </c>
    </row>
    <row r="34" spans="1:14" ht="17" x14ac:dyDescent="0.25">
      <c r="A34" s="4">
        <v>17</v>
      </c>
      <c r="B34" s="77">
        <v>493</v>
      </c>
      <c r="C34" s="66" t="s">
        <v>24</v>
      </c>
      <c r="D34" s="77" t="s">
        <v>18</v>
      </c>
      <c r="E34" s="53" t="s">
        <v>80</v>
      </c>
      <c r="F34">
        <v>0.105</v>
      </c>
      <c r="G34">
        <v>0.55100000000000005</v>
      </c>
      <c r="H34">
        <v>0.14599999999999999</v>
      </c>
      <c r="I34">
        <v>8.9</v>
      </c>
      <c r="J34">
        <v>8.5</v>
      </c>
      <c r="K34" s="17">
        <f>(F34/'Body parameters'!$M34)*100</f>
        <v>0.33333333333333331</v>
      </c>
      <c r="L34" s="17">
        <f>(G34/'Body parameters'!$M34)*100</f>
        <v>1.7492063492063492</v>
      </c>
      <c r="M34" s="17">
        <f>(H34/'Body parameters'!$M34)*100</f>
        <v>0.46349206349206351</v>
      </c>
      <c r="N34" s="18">
        <f t="shared" si="1"/>
        <v>17.176470588235293</v>
      </c>
    </row>
    <row r="35" spans="1:14" ht="17" x14ac:dyDescent="0.25">
      <c r="A35" s="4">
        <v>17</v>
      </c>
      <c r="B35" s="77">
        <v>495</v>
      </c>
      <c r="C35" s="66" t="s">
        <v>24</v>
      </c>
      <c r="D35" s="77" t="s">
        <v>17</v>
      </c>
      <c r="E35" s="53" t="s">
        <v>80</v>
      </c>
      <c r="F35">
        <v>0.10199999999999999</v>
      </c>
      <c r="G35">
        <v>0.312</v>
      </c>
      <c r="H35">
        <v>0.13</v>
      </c>
      <c r="I35">
        <v>8.1</v>
      </c>
      <c r="J35">
        <v>7.7</v>
      </c>
      <c r="K35" s="17">
        <f>(F35/'Body parameters'!$M35)*100</f>
        <v>0.3682310469314079</v>
      </c>
      <c r="L35" s="17">
        <f>(G35/'Body parameters'!$M35)*100</f>
        <v>1.1263537906137184</v>
      </c>
      <c r="M35" s="17">
        <f>(H35/'Body parameters'!$M35)*100</f>
        <v>0.46931407942238268</v>
      </c>
      <c r="N35" s="18">
        <f t="shared" si="1"/>
        <v>16.883116883116884</v>
      </c>
    </row>
    <row r="36" spans="1:14" ht="17" x14ac:dyDescent="0.25">
      <c r="A36" s="4">
        <v>17</v>
      </c>
      <c r="B36" s="77">
        <v>499</v>
      </c>
      <c r="C36" s="66" t="s">
        <v>24</v>
      </c>
      <c r="D36" s="77" t="s">
        <v>17</v>
      </c>
      <c r="E36" s="53" t="s">
        <v>80</v>
      </c>
      <c r="F36">
        <v>4.4999999999999998E-2</v>
      </c>
      <c r="G36">
        <v>0.24399999999999999</v>
      </c>
      <c r="H36">
        <v>0.13400000000000001</v>
      </c>
      <c r="I36">
        <v>7.8</v>
      </c>
      <c r="J36">
        <v>7.3</v>
      </c>
      <c r="K36" s="17">
        <f>(F36/'Body parameters'!$M36)*100</f>
        <v>0.16304347826086957</v>
      </c>
      <c r="L36" s="17">
        <f>(G36/'Body parameters'!$M36)*100</f>
        <v>0.88405797101449268</v>
      </c>
      <c r="M36" s="17">
        <f>(H36/'Body parameters'!$M36)*100</f>
        <v>0.48550724637681164</v>
      </c>
      <c r="N36" s="18">
        <f t="shared" si="1"/>
        <v>18.356164383561644</v>
      </c>
    </row>
    <row r="37" spans="1:14" ht="17" x14ac:dyDescent="0.25">
      <c r="A37" s="4">
        <v>18</v>
      </c>
      <c r="B37" s="77">
        <v>503</v>
      </c>
      <c r="C37" s="66" t="s">
        <v>24</v>
      </c>
      <c r="D37" s="77" t="s">
        <v>17</v>
      </c>
      <c r="E37" s="53" t="s">
        <v>78</v>
      </c>
      <c r="F37">
        <v>8.5000000000000006E-2</v>
      </c>
      <c r="G37">
        <v>0.251</v>
      </c>
      <c r="H37">
        <v>0.12</v>
      </c>
      <c r="I37">
        <v>7.5</v>
      </c>
      <c r="J37">
        <v>7.1</v>
      </c>
      <c r="K37" s="17">
        <f>(F37/'Body parameters'!$M37)*100</f>
        <v>0.342741935483871</v>
      </c>
      <c r="L37" s="17">
        <f>(G37/'Body parameters'!$M37)*100</f>
        <v>1.0120967741935483</v>
      </c>
      <c r="M37" s="17">
        <f>(H37/'Body parameters'!$M37)*100</f>
        <v>0.48387096774193544</v>
      </c>
      <c r="N37" s="18">
        <f t="shared" si="1"/>
        <v>16.901408450704228</v>
      </c>
    </row>
    <row r="38" spans="1:14" ht="17" x14ac:dyDescent="0.25">
      <c r="A38" s="4">
        <v>19</v>
      </c>
      <c r="B38" s="77">
        <v>509</v>
      </c>
      <c r="C38" s="66" t="s">
        <v>24</v>
      </c>
      <c r="D38" s="77" t="s">
        <v>17</v>
      </c>
      <c r="E38" s="53" t="s">
        <v>78</v>
      </c>
      <c r="F38">
        <v>0.1</v>
      </c>
      <c r="G38">
        <v>0.27600000000000002</v>
      </c>
      <c r="H38">
        <v>0.13100000000000001</v>
      </c>
      <c r="I38">
        <v>7.4</v>
      </c>
      <c r="J38">
        <v>6.9</v>
      </c>
      <c r="K38" s="17">
        <f>(F38/'Body parameters'!$M38)*100</f>
        <v>0.34965034965034963</v>
      </c>
      <c r="L38" s="17">
        <f>(G38/'Body parameters'!$M38)*100</f>
        <v>0.965034965034965</v>
      </c>
      <c r="M38" s="17">
        <f>(H38/'Body parameters'!$M38)*100</f>
        <v>0.45804195804195802</v>
      </c>
      <c r="N38" s="18">
        <f t="shared" si="1"/>
        <v>18.985507246376809</v>
      </c>
    </row>
    <row r="39" spans="1:14" ht="17" x14ac:dyDescent="0.25">
      <c r="A39" s="4">
        <v>19</v>
      </c>
      <c r="B39" s="77">
        <v>511</v>
      </c>
      <c r="C39" s="66" t="s">
        <v>24</v>
      </c>
      <c r="D39" s="77" t="s">
        <v>18</v>
      </c>
      <c r="E39" s="53" t="s">
        <v>78</v>
      </c>
      <c r="F39">
        <v>9.1999999999999998E-2</v>
      </c>
      <c r="G39">
        <v>0.32100000000000001</v>
      </c>
      <c r="H39">
        <v>0.122</v>
      </c>
      <c r="I39">
        <v>7.6</v>
      </c>
      <c r="J39">
        <v>7</v>
      </c>
      <c r="K39" s="17">
        <f>(F39/'Body parameters'!$M39)*100</f>
        <v>0.30769230769230771</v>
      </c>
      <c r="L39" s="17">
        <f>(G39/'Body parameters'!$M39)*100</f>
        <v>1.0735785953177259</v>
      </c>
      <c r="M39" s="17">
        <f>(H39/'Body parameters'!$M39)*100</f>
        <v>0.40802675585284276</v>
      </c>
      <c r="N39" s="18">
        <f t="shared" si="1"/>
        <v>17.428571428571427</v>
      </c>
    </row>
    <row r="40" spans="1:14" ht="17" x14ac:dyDescent="0.25">
      <c r="A40" s="4">
        <v>20</v>
      </c>
      <c r="B40" s="77">
        <v>515</v>
      </c>
      <c r="C40" s="66" t="s">
        <v>24</v>
      </c>
      <c r="D40" s="77" t="s">
        <v>18</v>
      </c>
      <c r="E40" s="53" t="s">
        <v>78</v>
      </c>
      <c r="F40">
        <v>7.8E-2</v>
      </c>
      <c r="G40">
        <v>0.29199999999999998</v>
      </c>
      <c r="H40">
        <v>0.108</v>
      </c>
      <c r="I40">
        <v>7.1</v>
      </c>
      <c r="J40">
        <v>6.7</v>
      </c>
      <c r="K40" s="17">
        <f>(F40/'Body parameters'!$M40)*100</f>
        <v>0.28467153284671531</v>
      </c>
      <c r="L40" s="17">
        <f>(G40/'Body parameters'!$M40)*100</f>
        <v>1.0656934306569343</v>
      </c>
      <c r="M40" s="17">
        <f>(H40/'Body parameters'!$M40)*100</f>
        <v>0.3941605839416058</v>
      </c>
      <c r="N40" s="18">
        <f t="shared" si="1"/>
        <v>16.119402985074625</v>
      </c>
    </row>
    <row r="41" spans="1:14" ht="17" x14ac:dyDescent="0.25">
      <c r="A41" s="4">
        <v>20</v>
      </c>
      <c r="B41" s="77">
        <v>519</v>
      </c>
      <c r="C41" s="66" t="s">
        <v>24</v>
      </c>
      <c r="D41" s="77" t="s">
        <v>18</v>
      </c>
      <c r="E41" s="53" t="s">
        <v>78</v>
      </c>
      <c r="F41">
        <v>7.4999999999999997E-2</v>
      </c>
      <c r="G41">
        <v>0.20699999999999999</v>
      </c>
      <c r="H41">
        <v>0.11600000000000001</v>
      </c>
      <c r="I41">
        <v>7.5</v>
      </c>
      <c r="J41">
        <v>6.8</v>
      </c>
      <c r="K41" s="17">
        <f>(F41/'Body parameters'!$M41)*100</f>
        <v>0.30991735537190085</v>
      </c>
      <c r="L41" s="17">
        <f>(G41/'Body parameters'!$M41)*100</f>
        <v>0.85537190082644632</v>
      </c>
      <c r="M41" s="17">
        <f>(H41/'Body parameters'!$M41)*100</f>
        <v>0.47933884297520662</v>
      </c>
      <c r="N41" s="18">
        <f t="shared" si="1"/>
        <v>17.058823529411764</v>
      </c>
    </row>
    <row r="42" spans="1:14" ht="17" x14ac:dyDescent="0.25">
      <c r="A42" s="4">
        <v>20</v>
      </c>
      <c r="B42" s="77">
        <v>521</v>
      </c>
      <c r="C42" s="66" t="s">
        <v>24</v>
      </c>
      <c r="D42" s="77" t="s">
        <v>17</v>
      </c>
      <c r="E42" s="53" t="s">
        <v>78</v>
      </c>
      <c r="F42">
        <v>7.9000000000000001E-2</v>
      </c>
      <c r="G42">
        <v>0.219</v>
      </c>
      <c r="H42">
        <v>0.124</v>
      </c>
      <c r="I42">
        <v>7.6</v>
      </c>
      <c r="J42">
        <v>7</v>
      </c>
      <c r="K42" s="17">
        <f>(F42/'Body parameters'!$M42)*100</f>
        <v>0.29477611940298509</v>
      </c>
      <c r="L42" s="17">
        <f>(G42/'Body parameters'!$M42)*100</f>
        <v>0.81716417910447747</v>
      </c>
      <c r="M42" s="17">
        <f>(H42/'Body parameters'!$M42)*100</f>
        <v>0.46268656716417905</v>
      </c>
      <c r="N42" s="18">
        <f t="shared" si="1"/>
        <v>17.714285714285715</v>
      </c>
    </row>
    <row r="43" spans="1:14" x14ac:dyDescent="0.2">
      <c r="A43" s="4">
        <v>21</v>
      </c>
      <c r="B43" s="3">
        <v>45</v>
      </c>
      <c r="C43" s="66" t="s">
        <v>24</v>
      </c>
      <c r="D43" s="53" t="s">
        <v>17</v>
      </c>
      <c r="E43" s="53" t="s">
        <v>81</v>
      </c>
      <c r="F43" s="11">
        <v>7.2999999999999995E-2</v>
      </c>
      <c r="G43">
        <v>0.24</v>
      </c>
      <c r="H43">
        <v>0.151</v>
      </c>
      <c r="I43">
        <v>4.5</v>
      </c>
      <c r="J43">
        <v>4</v>
      </c>
      <c r="K43" s="17">
        <f>(F43/'Body parameters'!$M43)*100</f>
        <v>0.33333333333333337</v>
      </c>
      <c r="L43" s="17">
        <f>(G43/'Body parameters'!$M43)*100</f>
        <v>1.095890410958904</v>
      </c>
      <c r="M43" s="17">
        <f>(H43/'Body parameters'!$M43)*100</f>
        <v>0.68949771689497719</v>
      </c>
      <c r="N43" s="18">
        <f t="shared" si="1"/>
        <v>37.75</v>
      </c>
    </row>
    <row r="44" spans="1:14" x14ac:dyDescent="0.2">
      <c r="A44" s="4">
        <v>22</v>
      </c>
      <c r="B44" s="3">
        <v>46</v>
      </c>
      <c r="C44" s="66" t="s">
        <v>24</v>
      </c>
      <c r="D44" s="53" t="s">
        <v>73</v>
      </c>
      <c r="E44" s="53" t="s">
        <v>81</v>
      </c>
      <c r="F44">
        <v>0.10100000000000001</v>
      </c>
      <c r="G44">
        <v>0.47499999999999998</v>
      </c>
      <c r="H44">
        <v>0.159</v>
      </c>
      <c r="I44">
        <v>7.3</v>
      </c>
      <c r="J44">
        <v>6.8</v>
      </c>
      <c r="K44" s="17">
        <f>(F44/'Body parameters'!$M44)*100</f>
        <v>0.40400000000000003</v>
      </c>
      <c r="L44" s="17">
        <f>(G44/'Body parameters'!$M44)*100</f>
        <v>1.9</v>
      </c>
      <c r="M44" s="17">
        <f>(H44/'Body parameters'!$M44)*100</f>
        <v>0.63600000000000001</v>
      </c>
      <c r="N44" s="18">
        <f t="shared" si="1"/>
        <v>23.382352941176471</v>
      </c>
    </row>
    <row r="45" spans="1:14" x14ac:dyDescent="0.2">
      <c r="A45" s="4">
        <v>23</v>
      </c>
      <c r="B45" s="3">
        <v>14</v>
      </c>
      <c r="C45" s="66" t="s">
        <v>24</v>
      </c>
      <c r="D45" s="53" t="s">
        <v>17</v>
      </c>
      <c r="E45" s="53" t="s">
        <v>79</v>
      </c>
      <c r="F45">
        <v>8.7999999999999995E-2</v>
      </c>
      <c r="G45">
        <v>0.29899999999999999</v>
      </c>
      <c r="H45">
        <v>0.155</v>
      </c>
      <c r="I45">
        <v>5.7</v>
      </c>
      <c r="J45">
        <v>5.3</v>
      </c>
      <c r="K45" s="17">
        <f>(F45/'Body parameters'!$M45)*100</f>
        <v>0.31999999999999995</v>
      </c>
      <c r="L45" s="17">
        <f>(G45/'Body parameters'!$M45)*100</f>
        <v>1.0872727272727272</v>
      </c>
      <c r="M45" s="17">
        <f>(H45/'Body parameters'!$M45)*100</f>
        <v>0.5636363636363636</v>
      </c>
      <c r="N45" s="18">
        <f t="shared" si="1"/>
        <v>29.245283018867926</v>
      </c>
    </row>
    <row r="46" spans="1:14" x14ac:dyDescent="0.2">
      <c r="A46" s="4">
        <v>24</v>
      </c>
      <c r="B46" s="3">
        <v>25</v>
      </c>
      <c r="C46" s="66" t="s">
        <v>24</v>
      </c>
      <c r="D46" s="53" t="s">
        <v>73</v>
      </c>
      <c r="E46" s="53" t="s">
        <v>79</v>
      </c>
      <c r="F46">
        <v>6.3E-2</v>
      </c>
      <c r="G46">
        <v>0.40300000000000002</v>
      </c>
      <c r="H46">
        <v>0.129</v>
      </c>
      <c r="I46">
        <v>5.9</v>
      </c>
      <c r="J46">
        <v>5.4</v>
      </c>
      <c r="K46" s="17">
        <f>(F46/'Body parameters'!$M46)*100</f>
        <v>0.26359832635983266</v>
      </c>
      <c r="L46" s="17">
        <f>(G46/'Body parameters'!$M46)*100</f>
        <v>1.6861924686192471</v>
      </c>
      <c r="M46" s="17">
        <f>(H46/'Body parameters'!$M46)*100</f>
        <v>0.53974895397489553</v>
      </c>
      <c r="N46" s="18">
        <f t="shared" si="1"/>
        <v>23.888888888888886</v>
      </c>
    </row>
    <row r="47" spans="1:14" x14ac:dyDescent="0.2">
      <c r="A47" s="4">
        <v>25</v>
      </c>
      <c r="B47" s="3">
        <v>75</v>
      </c>
      <c r="C47" s="66" t="s">
        <v>24</v>
      </c>
      <c r="D47" s="53" t="s">
        <v>17</v>
      </c>
      <c r="E47" s="53" t="s">
        <v>81</v>
      </c>
      <c r="F47">
        <v>8.2000000000000003E-2</v>
      </c>
      <c r="G47">
        <v>0.39300000000000002</v>
      </c>
      <c r="H47">
        <v>0.14599999999999999</v>
      </c>
      <c r="I47">
        <v>6.1</v>
      </c>
      <c r="J47">
        <v>5.5</v>
      </c>
      <c r="K47" s="17">
        <f>(F47/'Body parameters'!$M47)*100</f>
        <v>0.32539682539682541</v>
      </c>
      <c r="L47" s="17">
        <f>(G47/'Body parameters'!$M47)*100</f>
        <v>1.5595238095238095</v>
      </c>
      <c r="M47" s="17">
        <f>(H47/'Body parameters'!$M47)*100</f>
        <v>0.57936507936507931</v>
      </c>
      <c r="N47" s="18">
        <f t="shared" si="1"/>
        <v>26.545454545454547</v>
      </c>
    </row>
    <row r="48" spans="1:14" x14ac:dyDescent="0.2">
      <c r="A48" s="4">
        <v>26</v>
      </c>
      <c r="B48" s="3">
        <v>83</v>
      </c>
      <c r="C48" s="66" t="s">
        <v>24</v>
      </c>
      <c r="D48" s="53" t="s">
        <v>18</v>
      </c>
      <c r="E48" s="53" t="s">
        <v>81</v>
      </c>
      <c r="F48">
        <v>9.5000000000000001E-2</v>
      </c>
      <c r="G48">
        <v>0.59799999999999998</v>
      </c>
      <c r="H48">
        <v>0.16</v>
      </c>
      <c r="I48">
        <v>8.1</v>
      </c>
      <c r="J48">
        <v>7.1</v>
      </c>
      <c r="K48" s="17">
        <f>(F48/'Body parameters'!$M48)*100</f>
        <v>0.31045751633986929</v>
      </c>
      <c r="L48" s="17">
        <f>(G48/'Body parameters'!$M48)*100</f>
        <v>1.9542483660130716</v>
      </c>
      <c r="M48" s="17">
        <f>(H48/'Body parameters'!$M48)*100</f>
        <v>0.52287581699346397</v>
      </c>
      <c r="N48" s="18">
        <f t="shared" si="1"/>
        <v>22.535211267605636</v>
      </c>
    </row>
    <row r="49" spans="1:14" x14ac:dyDescent="0.2">
      <c r="A49" s="4">
        <v>27</v>
      </c>
      <c r="B49" s="8">
        <v>114</v>
      </c>
      <c r="C49" s="66" t="s">
        <v>24</v>
      </c>
      <c r="D49" s="8" t="s">
        <v>18</v>
      </c>
      <c r="E49" s="53" t="s">
        <v>80</v>
      </c>
      <c r="F49">
        <v>7.3999999999999996E-2</v>
      </c>
      <c r="G49">
        <v>0.32500000000000001</v>
      </c>
      <c r="H49">
        <v>1.2800000000000001E-2</v>
      </c>
      <c r="I49">
        <v>9</v>
      </c>
      <c r="J49">
        <v>8.6</v>
      </c>
      <c r="K49" s="17">
        <f>(F49/'Body parameters'!$M49)*100</f>
        <v>0.30204081632653057</v>
      </c>
      <c r="L49" s="17">
        <f>(G49/'Body parameters'!$M49)*100</f>
        <v>1.3265306122448981</v>
      </c>
      <c r="M49" s="17">
        <f>(H49/'Body parameters'!$M49)*100</f>
        <v>5.2244897959183682E-2</v>
      </c>
      <c r="N49" s="18">
        <f t="shared" si="1"/>
        <v>1.488372093023256</v>
      </c>
    </row>
    <row r="50" spans="1:14" x14ac:dyDescent="0.2">
      <c r="A50" s="4">
        <v>27</v>
      </c>
      <c r="B50" s="8">
        <v>115</v>
      </c>
      <c r="C50" s="66" t="s">
        <v>24</v>
      </c>
      <c r="D50" s="8" t="s">
        <v>18</v>
      </c>
      <c r="E50" s="53" t="s">
        <v>80</v>
      </c>
      <c r="F50">
        <v>9.0999999999999998E-2</v>
      </c>
      <c r="G50">
        <v>0.28599999999999998</v>
      </c>
      <c r="H50">
        <v>0.13200000000000001</v>
      </c>
      <c r="I50">
        <v>9.1</v>
      </c>
      <c r="J50">
        <v>8.6</v>
      </c>
      <c r="K50" s="17">
        <f>(F50/'Body parameters'!$M50)*100</f>
        <v>0.3582677165354331</v>
      </c>
      <c r="L50" s="17">
        <f>(G50/'Body parameters'!$M50)*100</f>
        <v>1.1259842519685039</v>
      </c>
      <c r="M50" s="17">
        <f>(H50/'Body parameters'!$M50)*100</f>
        <v>0.51968503937007882</v>
      </c>
      <c r="N50" s="18">
        <f t="shared" si="1"/>
        <v>15.348837209302326</v>
      </c>
    </row>
    <row r="51" spans="1:14" x14ac:dyDescent="0.2">
      <c r="A51" s="4">
        <v>27</v>
      </c>
      <c r="B51" s="8">
        <v>116</v>
      </c>
      <c r="C51" s="66" t="s">
        <v>24</v>
      </c>
      <c r="D51" s="8" t="s">
        <v>18</v>
      </c>
      <c r="E51" s="53" t="s">
        <v>80</v>
      </c>
      <c r="F51">
        <v>7.1999999999999995E-2</v>
      </c>
      <c r="G51">
        <v>0.28199999999999997</v>
      </c>
      <c r="H51">
        <v>0.129</v>
      </c>
      <c r="I51">
        <v>8.9</v>
      </c>
      <c r="J51">
        <v>8.4</v>
      </c>
      <c r="K51" s="17">
        <f>(F51/'Body parameters'!$M51)*100</f>
        <v>0.3</v>
      </c>
      <c r="L51" s="17">
        <f>(G51/'Body parameters'!$M51)*100</f>
        <v>1.1749999999999998</v>
      </c>
      <c r="M51" s="17">
        <f>(H51/'Body parameters'!$M51)*100</f>
        <v>0.53750000000000009</v>
      </c>
      <c r="N51" s="18">
        <f t="shared" si="1"/>
        <v>15.357142857142856</v>
      </c>
    </row>
    <row r="52" spans="1:14" x14ac:dyDescent="0.2">
      <c r="A52" s="4">
        <v>27</v>
      </c>
      <c r="B52" s="8">
        <v>117</v>
      </c>
      <c r="C52" s="66" t="s">
        <v>24</v>
      </c>
      <c r="D52" s="8" t="s">
        <v>17</v>
      </c>
      <c r="E52" s="53" t="s">
        <v>80</v>
      </c>
      <c r="F52">
        <v>7.3999999999999996E-2</v>
      </c>
      <c r="G52">
        <v>0.28100000000000003</v>
      </c>
      <c r="H52">
        <v>0.16400000000000001</v>
      </c>
      <c r="I52">
        <v>9.4</v>
      </c>
      <c r="J52">
        <v>8.9</v>
      </c>
      <c r="K52" s="17">
        <f>(F52/'Body parameters'!$M52)*100</f>
        <v>0.2781954887218045</v>
      </c>
      <c r="L52" s="17">
        <f>(G52/'Body parameters'!$M52)*100</f>
        <v>1.0563909774436091</v>
      </c>
      <c r="M52" s="17">
        <f>(H52/'Body parameters'!$M52)*100</f>
        <v>0.61654135338345861</v>
      </c>
      <c r="N52" s="18">
        <f t="shared" si="1"/>
        <v>18.426966292134832</v>
      </c>
    </row>
    <row r="53" spans="1:14" x14ac:dyDescent="0.2">
      <c r="A53" s="4">
        <v>27</v>
      </c>
      <c r="B53" s="8">
        <v>118</v>
      </c>
      <c r="C53" s="66" t="s">
        <v>24</v>
      </c>
      <c r="D53" s="8" t="s">
        <v>17</v>
      </c>
      <c r="E53" s="53" t="s">
        <v>80</v>
      </c>
      <c r="F53">
        <v>9.6000000000000002E-2</v>
      </c>
      <c r="G53">
        <v>0.27</v>
      </c>
      <c r="H53">
        <v>0.17699999999999999</v>
      </c>
      <c r="I53">
        <v>10.199999999999999</v>
      </c>
      <c r="J53">
        <v>9.6</v>
      </c>
      <c r="K53" s="17">
        <f>(F53/'Body parameters'!$M53)*100</f>
        <v>0.34657039711191334</v>
      </c>
      <c r="L53" s="17">
        <f>(G53/'Body parameters'!$M53)*100</f>
        <v>0.97472924187725651</v>
      </c>
      <c r="M53" s="17">
        <f>(H53/'Body parameters'!$M53)*100</f>
        <v>0.63898916967509023</v>
      </c>
      <c r="N53" s="18">
        <f t="shared" si="1"/>
        <v>18.4375</v>
      </c>
    </row>
    <row r="54" spans="1:14" x14ac:dyDescent="0.2">
      <c r="A54" s="4">
        <v>28</v>
      </c>
      <c r="B54" s="8">
        <v>87</v>
      </c>
      <c r="C54" s="66" t="s">
        <v>24</v>
      </c>
      <c r="D54" s="8" t="s">
        <v>18</v>
      </c>
      <c r="E54" s="53" t="s">
        <v>81</v>
      </c>
      <c r="F54">
        <v>9.1999999999999998E-2</v>
      </c>
      <c r="G54">
        <v>0.50800000000000001</v>
      </c>
      <c r="H54">
        <v>0.16400000000000001</v>
      </c>
      <c r="I54">
        <v>8.9</v>
      </c>
      <c r="J54">
        <v>8.4</v>
      </c>
      <c r="K54" s="17">
        <f>(F54/'Body parameters'!$M54)*100</f>
        <v>0.31186440677966104</v>
      </c>
      <c r="L54" s="17">
        <f>(G54/'Body parameters'!$M54)*100</f>
        <v>1.7220338983050847</v>
      </c>
      <c r="M54" s="17">
        <f>(H54/'Body parameters'!$M54)*100</f>
        <v>0.55593220338983051</v>
      </c>
      <c r="N54" s="18">
        <f t="shared" si="1"/>
        <v>19.523809523809522</v>
      </c>
    </row>
    <row r="55" spans="1:14" x14ac:dyDescent="0.2">
      <c r="A55" s="4">
        <v>29</v>
      </c>
      <c r="B55" s="8">
        <v>121</v>
      </c>
      <c r="C55" s="66" t="s">
        <v>24</v>
      </c>
      <c r="D55" s="8" t="s">
        <v>18</v>
      </c>
      <c r="E55" s="53" t="s">
        <v>81</v>
      </c>
      <c r="F55">
        <v>8.8999999999999996E-2</v>
      </c>
      <c r="G55">
        <v>0.34399999999999997</v>
      </c>
      <c r="H55">
        <v>0.14799999999999999</v>
      </c>
      <c r="I55">
        <v>7.8</v>
      </c>
      <c r="J55">
        <v>7.3</v>
      </c>
      <c r="K55" s="17">
        <f>(F55/'Body parameters'!$M55)*100</f>
        <v>0.33969465648854963</v>
      </c>
      <c r="L55" s="17">
        <f>(G55/'Body parameters'!$M55)*100</f>
        <v>1.3129770992366412</v>
      </c>
      <c r="M55" s="17">
        <f>(H55/'Body parameters'!$M55)*100</f>
        <v>0.56488549618320616</v>
      </c>
      <c r="N55" s="18">
        <f t="shared" si="1"/>
        <v>20.273972602739725</v>
      </c>
    </row>
    <row r="56" spans="1:14" x14ac:dyDescent="0.2">
      <c r="A56" s="4">
        <v>30</v>
      </c>
      <c r="B56" s="8">
        <v>96</v>
      </c>
      <c r="C56" s="66" t="s">
        <v>24</v>
      </c>
      <c r="D56" s="8" t="s">
        <v>18</v>
      </c>
      <c r="E56" s="53" t="s">
        <v>79</v>
      </c>
      <c r="F56">
        <v>9.1999999999999998E-2</v>
      </c>
      <c r="G56">
        <v>0.55100000000000005</v>
      </c>
      <c r="H56">
        <v>0.121</v>
      </c>
      <c r="I56">
        <v>5.5</v>
      </c>
      <c r="J56">
        <v>5</v>
      </c>
      <c r="K56" s="17">
        <f>(F56/'Body parameters'!$M56)*100</f>
        <v>0.38983050847457623</v>
      </c>
      <c r="L56" s="17">
        <f>(G56/'Body parameters'!$M56)*100</f>
        <v>2.3347457627118642</v>
      </c>
      <c r="M56" s="17">
        <f>(H56/'Body parameters'!$M56)*100</f>
        <v>0.51271186440677963</v>
      </c>
      <c r="N56" s="18">
        <f t="shared" si="1"/>
        <v>24.2</v>
      </c>
    </row>
    <row r="57" spans="1:14" x14ac:dyDescent="0.2">
      <c r="A57" s="4">
        <v>31</v>
      </c>
      <c r="B57" s="8">
        <v>120</v>
      </c>
      <c r="C57" s="66" t="s">
        <v>24</v>
      </c>
      <c r="D57" s="8" t="s">
        <v>18</v>
      </c>
      <c r="E57" s="53" t="s">
        <v>78</v>
      </c>
      <c r="F57">
        <v>6.6000000000000003E-2</v>
      </c>
      <c r="G57">
        <v>0.23</v>
      </c>
      <c r="H57">
        <v>0.104</v>
      </c>
      <c r="I57">
        <v>7.3</v>
      </c>
      <c r="J57">
        <v>6.8</v>
      </c>
      <c r="K57" s="17">
        <f>(F57/'Body parameters'!$M57)*100</f>
        <v>0.25680933852140081</v>
      </c>
      <c r="L57" s="17">
        <f>(G57/'Body parameters'!$M57)*100</f>
        <v>0.89494163424124529</v>
      </c>
      <c r="M57" s="17">
        <f>(H57/'Body parameters'!$M57)*100</f>
        <v>0.40466926070038911</v>
      </c>
      <c r="N57" s="18">
        <f t="shared" si="1"/>
        <v>15.294117647058824</v>
      </c>
    </row>
    <row r="58" spans="1:14" x14ac:dyDescent="0.2">
      <c r="A58" s="4">
        <v>31</v>
      </c>
      <c r="B58" s="8">
        <v>122</v>
      </c>
      <c r="C58" s="66" t="s">
        <v>24</v>
      </c>
      <c r="D58" s="8" t="s">
        <v>18</v>
      </c>
      <c r="E58" s="53" t="s">
        <v>78</v>
      </c>
      <c r="F58">
        <v>6.8000000000000005E-2</v>
      </c>
      <c r="G58">
        <v>0.249</v>
      </c>
      <c r="H58">
        <v>0.126</v>
      </c>
      <c r="I58">
        <v>8.4</v>
      </c>
      <c r="J58">
        <v>7.9</v>
      </c>
      <c r="K58" s="17">
        <f>(F58/'Body parameters'!$M58)*100</f>
        <v>0.2753036437246964</v>
      </c>
      <c r="L58" s="17">
        <f>(G58/'Body parameters'!$M58)*100</f>
        <v>1.0080971659919029</v>
      </c>
      <c r="M58" s="17">
        <f>(H58/'Body parameters'!$M58)*100</f>
        <v>0.51012145748987858</v>
      </c>
      <c r="N58" s="18">
        <f t="shared" si="1"/>
        <v>15.949367088607595</v>
      </c>
    </row>
    <row r="59" spans="1:14" x14ac:dyDescent="0.2">
      <c r="A59" s="4">
        <v>32</v>
      </c>
      <c r="B59" s="8">
        <v>88</v>
      </c>
      <c r="C59" s="66" t="s">
        <v>24</v>
      </c>
      <c r="D59" s="8" t="s">
        <v>17</v>
      </c>
      <c r="E59" s="53" t="s">
        <v>78</v>
      </c>
      <c r="F59">
        <v>6.2E-2</v>
      </c>
      <c r="G59">
        <v>0.28799999999999998</v>
      </c>
      <c r="H59">
        <v>0.13200000000000001</v>
      </c>
      <c r="I59">
        <v>8.1</v>
      </c>
      <c r="J59">
        <v>7.5</v>
      </c>
      <c r="K59" s="17">
        <f>(F59/'Body parameters'!$M59)*100</f>
        <v>0.24505928853754941</v>
      </c>
      <c r="L59" s="17">
        <f>(G59/'Body parameters'!$M59)*100</f>
        <v>1.1383399209486165</v>
      </c>
      <c r="M59" s="17">
        <f>(H59/'Body parameters'!$M59)*100</f>
        <v>0.52173913043478271</v>
      </c>
      <c r="N59" s="18">
        <f t="shared" si="1"/>
        <v>17.600000000000001</v>
      </c>
    </row>
    <row r="60" spans="1:14" x14ac:dyDescent="0.2">
      <c r="A60" s="4">
        <v>33</v>
      </c>
      <c r="B60" s="8">
        <v>84</v>
      </c>
      <c r="C60" s="66" t="s">
        <v>24</v>
      </c>
      <c r="D60" s="8" t="s">
        <v>17</v>
      </c>
      <c r="E60" s="53" t="s">
        <v>78</v>
      </c>
      <c r="F60">
        <v>6.3E-2</v>
      </c>
      <c r="G60">
        <v>0.35699999999999998</v>
      </c>
      <c r="H60">
        <v>0.11600000000000001</v>
      </c>
      <c r="I60">
        <v>8.1999999999999993</v>
      </c>
      <c r="J60">
        <v>7.7</v>
      </c>
      <c r="K60" s="17">
        <f>(F60/'Body parameters'!$M60)*100</f>
        <v>0.25403225806451613</v>
      </c>
      <c r="L60" s="17">
        <f>(G60/'Body parameters'!$M60)*100</f>
        <v>1.439516129032258</v>
      </c>
      <c r="M60" s="17">
        <f>(H60/'Body parameters'!$M60)*100</f>
        <v>0.467741935483871</v>
      </c>
      <c r="N60" s="18">
        <f t="shared" si="1"/>
        <v>15.064935064935064</v>
      </c>
    </row>
    <row r="61" spans="1:14" x14ac:dyDescent="0.2">
      <c r="A61" s="4">
        <v>34</v>
      </c>
      <c r="B61" s="8">
        <v>104</v>
      </c>
      <c r="C61" s="66" t="s">
        <v>24</v>
      </c>
      <c r="D61" s="8" t="s">
        <v>17</v>
      </c>
      <c r="E61" s="53" t="s">
        <v>79</v>
      </c>
      <c r="F61">
        <v>8.6999999999999994E-2</v>
      </c>
      <c r="G61">
        <v>0.24399999999999999</v>
      </c>
      <c r="H61">
        <v>0.153</v>
      </c>
      <c r="I61">
        <v>5.3</v>
      </c>
      <c r="J61">
        <v>4.8</v>
      </c>
      <c r="K61" s="17">
        <f>(F61/'Body parameters'!$M61)*100</f>
        <v>0.38157894736842102</v>
      </c>
      <c r="L61" s="17">
        <f>(G61/'Body parameters'!$M61)*100</f>
        <v>1.0701754385964912</v>
      </c>
      <c r="M61" s="17">
        <f>(H61/'Body parameters'!$M61)*100</f>
        <v>0.67105263157894735</v>
      </c>
      <c r="N61" s="18">
        <f t="shared" si="1"/>
        <v>31.875</v>
      </c>
    </row>
    <row r="62" spans="1:14" x14ac:dyDescent="0.2">
      <c r="A62" s="4">
        <v>35</v>
      </c>
      <c r="B62" s="8">
        <v>128</v>
      </c>
      <c r="C62" s="66" t="s">
        <v>24</v>
      </c>
      <c r="D62" s="8" t="s">
        <v>17</v>
      </c>
      <c r="E62" s="53" t="s">
        <v>79</v>
      </c>
      <c r="F62">
        <v>7.1999999999999995E-2</v>
      </c>
      <c r="G62">
        <v>0.24299999999999999</v>
      </c>
      <c r="H62">
        <v>0.13300000000000001</v>
      </c>
      <c r="I62">
        <v>5.7</v>
      </c>
      <c r="J62">
        <v>5.2</v>
      </c>
      <c r="K62" s="17">
        <f>(F62/'Body parameters'!$M62)*100</f>
        <v>0.30252100840336127</v>
      </c>
      <c r="L62" s="17">
        <f>(G62/'Body parameters'!$M62)*100</f>
        <v>1.0210084033613445</v>
      </c>
      <c r="M62" s="17">
        <f>(H62/'Body parameters'!$M62)*100</f>
        <v>0.55882352941176472</v>
      </c>
      <c r="N62" s="18">
        <f t="shared" si="1"/>
        <v>25.576923076923077</v>
      </c>
    </row>
    <row r="63" spans="1:14" x14ac:dyDescent="0.2">
      <c r="A63" s="4">
        <v>36</v>
      </c>
      <c r="B63" s="8">
        <v>91</v>
      </c>
      <c r="C63" s="8" t="s">
        <v>24</v>
      </c>
      <c r="D63" s="8" t="s">
        <v>18</v>
      </c>
      <c r="E63" s="53" t="s">
        <v>79</v>
      </c>
      <c r="F63">
        <v>0.19400000000000001</v>
      </c>
      <c r="G63">
        <v>0.76600000000000001</v>
      </c>
      <c r="H63">
        <v>0.14499999999999999</v>
      </c>
      <c r="I63">
        <v>5.6</v>
      </c>
      <c r="J63">
        <v>5.0999999999999996</v>
      </c>
      <c r="K63" s="17">
        <f>(F63/'Body parameters'!$M63)*100</f>
        <v>0.82905982905982922</v>
      </c>
      <c r="L63" s="17">
        <f>(G63/'Body parameters'!$M63)*100</f>
        <v>3.2735042735042743</v>
      </c>
      <c r="M63" s="17">
        <f>(H63/'Body parameters'!$M63)*100</f>
        <v>0.61965811965811968</v>
      </c>
      <c r="N63" s="18">
        <f t="shared" si="1"/>
        <v>28.43137254901961</v>
      </c>
    </row>
    <row r="64" spans="1:14" x14ac:dyDescent="0.2">
      <c r="A64" s="4">
        <v>36</v>
      </c>
      <c r="B64" s="8">
        <v>92</v>
      </c>
      <c r="C64" s="8" t="s">
        <v>24</v>
      </c>
      <c r="D64" s="8" t="s">
        <v>18</v>
      </c>
      <c r="E64" s="53" t="s">
        <v>79</v>
      </c>
      <c r="F64">
        <v>0.159</v>
      </c>
      <c r="G64">
        <v>0.58899999999999997</v>
      </c>
      <c r="H64">
        <v>0.14399999999999999</v>
      </c>
      <c r="I64">
        <v>5.3</v>
      </c>
      <c r="J64">
        <v>4.9000000000000004</v>
      </c>
      <c r="K64" s="17">
        <f>(F64/'Body parameters'!$M64)*100</f>
        <v>0.65432098765432101</v>
      </c>
      <c r="L64" s="17">
        <f>(G64/'Body parameters'!$M64)*100</f>
        <v>2.4238683127572016</v>
      </c>
      <c r="M64" s="17">
        <f>(H64/'Body parameters'!$M64)*100</f>
        <v>0.59259259259259256</v>
      </c>
      <c r="N64" s="18">
        <f t="shared" si="1"/>
        <v>29.387755102040813</v>
      </c>
    </row>
    <row r="65" spans="1:5" x14ac:dyDescent="0.2">
      <c r="A65" s="4"/>
      <c r="B65" s="3"/>
      <c r="C65" s="53"/>
      <c r="D65" s="53"/>
      <c r="E65" s="3"/>
    </row>
    <row r="66" spans="1:5" x14ac:dyDescent="0.2">
      <c r="A66" s="4"/>
      <c r="B66" s="3"/>
      <c r="C66" s="53"/>
      <c r="D66" s="53"/>
      <c r="E66" s="3"/>
    </row>
    <row r="67" spans="1:5" x14ac:dyDescent="0.2">
      <c r="A67" s="4"/>
      <c r="B67" s="3"/>
      <c r="C67" s="53"/>
      <c r="D67" s="53"/>
      <c r="E67" s="3"/>
    </row>
    <row r="68" spans="1:5" x14ac:dyDescent="0.2">
      <c r="A68" s="4"/>
      <c r="B68" s="3"/>
      <c r="C68" s="53"/>
      <c r="D68" s="53"/>
      <c r="E68" s="3"/>
    </row>
    <row r="69" spans="1:5" x14ac:dyDescent="0.2">
      <c r="A69" s="4"/>
      <c r="B69" s="3"/>
      <c r="C69" s="53"/>
      <c r="D69" s="53"/>
      <c r="E69" s="3"/>
    </row>
    <row r="70" spans="1:5" x14ac:dyDescent="0.2">
      <c r="A70" s="4"/>
      <c r="B70" s="3"/>
      <c r="C70" s="53"/>
      <c r="D70" s="53"/>
      <c r="E70" s="3"/>
    </row>
    <row r="71" spans="1:5" x14ac:dyDescent="0.2">
      <c r="A71" s="4"/>
      <c r="B71" s="3"/>
      <c r="C71" s="53"/>
      <c r="D71" s="53"/>
      <c r="E71" s="3"/>
    </row>
    <row r="72" spans="1:5" x14ac:dyDescent="0.2">
      <c r="A72" s="4"/>
      <c r="B72" s="3"/>
      <c r="C72" s="53"/>
      <c r="D72" s="53"/>
      <c r="E72" s="3"/>
    </row>
    <row r="73" spans="1:5" x14ac:dyDescent="0.2">
      <c r="A73" s="4"/>
      <c r="B73" s="3"/>
      <c r="C73" s="53"/>
      <c r="D73" s="53"/>
      <c r="E73" s="3"/>
    </row>
    <row r="75" spans="1:5" x14ac:dyDescent="0.2">
      <c r="E75" s="10"/>
    </row>
    <row r="83" spans="1:4" x14ac:dyDescent="0.2">
      <c r="A83" s="12"/>
      <c r="B83" s="10"/>
      <c r="C83" s="10"/>
      <c r="D83" s="10"/>
    </row>
  </sheetData>
  <pageMargins left="0.7" right="0.7" top="0.75" bottom="0.75" header="0.3" footer="0.3"/>
  <pageSetup paperSize="9" orientation="portrait" horizontalDpi="0" verticalDpi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69C1F-06F1-8840-B30A-EE66E5FEE46E}">
  <dimension ref="A1:M46"/>
  <sheetViews>
    <sheetView topLeftCell="A21" workbookViewId="0">
      <selection activeCell="A47" sqref="A47:XFD64"/>
    </sheetView>
  </sheetViews>
  <sheetFormatPr baseColWidth="10" defaultColWidth="11" defaultRowHeight="16" x14ac:dyDescent="0.2"/>
  <cols>
    <col min="7" max="7" width="16" customWidth="1"/>
    <col min="8" max="12" width="13.5" customWidth="1"/>
  </cols>
  <sheetData>
    <row r="1" spans="1:1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9" t="s">
        <v>6</v>
      </c>
      <c r="G1" s="4" t="s">
        <v>5</v>
      </c>
      <c r="H1" s="11" t="s">
        <v>48</v>
      </c>
      <c r="I1" s="11" t="s">
        <v>53</v>
      </c>
      <c r="J1" s="11" t="s">
        <v>57</v>
      </c>
      <c r="K1" s="11" t="s">
        <v>67</v>
      </c>
      <c r="L1" s="11" t="s">
        <v>68</v>
      </c>
    </row>
    <row r="2" spans="1:12" ht="17" x14ac:dyDescent="0.2">
      <c r="A2" s="3" t="s">
        <v>37</v>
      </c>
      <c r="B2" s="4">
        <v>1</v>
      </c>
      <c r="C2" s="54">
        <v>305</v>
      </c>
      <c r="D2" s="54" t="s">
        <v>24</v>
      </c>
      <c r="E2" s="54" t="s">
        <v>17</v>
      </c>
      <c r="F2" s="54" t="s">
        <v>34</v>
      </c>
      <c r="G2" s="53" t="s">
        <v>78</v>
      </c>
      <c r="H2" s="74">
        <v>1</v>
      </c>
      <c r="I2" s="75">
        <v>1</v>
      </c>
      <c r="J2" s="75">
        <v>0</v>
      </c>
      <c r="K2" s="74">
        <v>1</v>
      </c>
      <c r="L2" s="74">
        <v>2</v>
      </c>
    </row>
    <row r="3" spans="1:12" ht="17" x14ac:dyDescent="0.2">
      <c r="A3" s="3" t="s">
        <v>37</v>
      </c>
      <c r="B3" s="4">
        <v>2</v>
      </c>
      <c r="C3" s="54">
        <v>315</v>
      </c>
      <c r="D3" s="54" t="s">
        <v>24</v>
      </c>
      <c r="E3" s="54" t="s">
        <v>17</v>
      </c>
      <c r="F3" s="54" t="s">
        <v>38</v>
      </c>
      <c r="G3" s="53" t="s">
        <v>78</v>
      </c>
      <c r="H3" s="74">
        <v>1</v>
      </c>
      <c r="I3" s="75">
        <v>1</v>
      </c>
      <c r="J3" s="75">
        <v>0</v>
      </c>
      <c r="K3" s="74">
        <v>1</v>
      </c>
      <c r="L3" s="74">
        <v>2</v>
      </c>
    </row>
    <row r="4" spans="1:12" x14ac:dyDescent="0.2">
      <c r="A4" s="3" t="s">
        <v>37</v>
      </c>
      <c r="B4" s="4">
        <v>3</v>
      </c>
      <c r="C4" s="66">
        <v>261</v>
      </c>
      <c r="D4" s="66" t="s">
        <v>24</v>
      </c>
      <c r="E4" s="66" t="s">
        <v>18</v>
      </c>
      <c r="F4" s="67" t="s">
        <v>39</v>
      </c>
      <c r="G4" s="53" t="s">
        <v>78</v>
      </c>
      <c r="H4" s="74">
        <v>1</v>
      </c>
      <c r="I4" s="75">
        <v>1</v>
      </c>
      <c r="J4" s="75">
        <v>0</v>
      </c>
      <c r="K4" s="74">
        <v>1</v>
      </c>
      <c r="L4" s="74">
        <v>2</v>
      </c>
    </row>
    <row r="5" spans="1:12" ht="17" x14ac:dyDescent="0.2">
      <c r="A5" s="3" t="s">
        <v>37</v>
      </c>
      <c r="B5" s="4">
        <v>4</v>
      </c>
      <c r="C5" s="54">
        <v>283</v>
      </c>
      <c r="D5" s="54" t="s">
        <v>24</v>
      </c>
      <c r="E5" s="54" t="s">
        <v>17</v>
      </c>
      <c r="F5" s="54" t="s">
        <v>36</v>
      </c>
      <c r="G5" s="53" t="s">
        <v>79</v>
      </c>
      <c r="H5" s="74">
        <v>3</v>
      </c>
      <c r="I5" s="75">
        <v>3</v>
      </c>
      <c r="J5" s="75">
        <v>4</v>
      </c>
      <c r="K5" s="74">
        <v>4</v>
      </c>
      <c r="L5" s="74">
        <v>40</v>
      </c>
    </row>
    <row r="6" spans="1:12" ht="17" x14ac:dyDescent="0.2">
      <c r="A6" s="3" t="s">
        <v>37</v>
      </c>
      <c r="B6" s="4">
        <v>4</v>
      </c>
      <c r="C6" s="54">
        <v>285</v>
      </c>
      <c r="D6" s="54" t="s">
        <v>24</v>
      </c>
      <c r="E6" s="54" t="s">
        <v>17</v>
      </c>
      <c r="F6" s="54" t="s">
        <v>36</v>
      </c>
      <c r="G6" s="53" t="s">
        <v>79</v>
      </c>
      <c r="H6" s="74">
        <v>3</v>
      </c>
      <c r="I6" s="75">
        <v>3</v>
      </c>
      <c r="J6" s="75">
        <v>4</v>
      </c>
      <c r="K6" s="74">
        <v>3</v>
      </c>
      <c r="L6" s="74">
        <v>30</v>
      </c>
    </row>
    <row r="7" spans="1:12" ht="17" x14ac:dyDescent="0.2">
      <c r="A7" s="3" t="s">
        <v>37</v>
      </c>
      <c r="B7" s="4">
        <v>4</v>
      </c>
      <c r="C7" s="54">
        <v>287</v>
      </c>
      <c r="D7" s="54" t="s">
        <v>24</v>
      </c>
      <c r="E7" s="54" t="s">
        <v>18</v>
      </c>
      <c r="F7" s="54" t="s">
        <v>36</v>
      </c>
      <c r="G7" s="53" t="s">
        <v>79</v>
      </c>
      <c r="H7" s="74">
        <v>3</v>
      </c>
      <c r="I7" s="75">
        <v>2</v>
      </c>
      <c r="J7" s="75">
        <v>4</v>
      </c>
      <c r="K7" s="74">
        <v>4</v>
      </c>
      <c r="L7" s="74">
        <v>36</v>
      </c>
    </row>
    <row r="8" spans="1:12" x14ac:dyDescent="0.2">
      <c r="A8" s="3" t="s">
        <v>37</v>
      </c>
      <c r="B8" s="4">
        <v>5</v>
      </c>
      <c r="C8" s="66">
        <v>265</v>
      </c>
      <c r="D8" s="66" t="s">
        <v>24</v>
      </c>
      <c r="E8" s="66" t="s">
        <v>17</v>
      </c>
      <c r="F8" s="67" t="s">
        <v>35</v>
      </c>
      <c r="G8" s="53" t="s">
        <v>80</v>
      </c>
      <c r="H8" s="74">
        <v>0</v>
      </c>
      <c r="I8" s="75">
        <v>0</v>
      </c>
      <c r="J8" s="75">
        <v>0</v>
      </c>
      <c r="K8" s="74">
        <v>1</v>
      </c>
      <c r="L8" s="74">
        <v>0</v>
      </c>
    </row>
    <row r="9" spans="1:12" x14ac:dyDescent="0.2">
      <c r="A9" s="3" t="s">
        <v>37</v>
      </c>
      <c r="B9" s="4">
        <v>5</v>
      </c>
      <c r="C9" s="66">
        <v>267</v>
      </c>
      <c r="D9" s="66" t="s">
        <v>24</v>
      </c>
      <c r="E9" s="66" t="s">
        <v>18</v>
      </c>
      <c r="F9" s="67" t="s">
        <v>35</v>
      </c>
      <c r="G9" s="53" t="s">
        <v>80</v>
      </c>
      <c r="H9" s="74">
        <v>1</v>
      </c>
      <c r="I9" s="75">
        <v>1</v>
      </c>
      <c r="J9" s="75">
        <v>0</v>
      </c>
      <c r="K9" s="74">
        <v>1</v>
      </c>
      <c r="L9" s="74">
        <v>2</v>
      </c>
    </row>
    <row r="10" spans="1:12" x14ac:dyDescent="0.2">
      <c r="A10" s="3" t="s">
        <v>37</v>
      </c>
      <c r="B10" s="4">
        <v>5</v>
      </c>
      <c r="C10" s="66">
        <v>269</v>
      </c>
      <c r="D10" s="66" t="s">
        <v>24</v>
      </c>
      <c r="E10" s="66" t="s">
        <v>18</v>
      </c>
      <c r="F10" s="67" t="s">
        <v>35</v>
      </c>
      <c r="G10" s="53" t="s">
        <v>80</v>
      </c>
      <c r="H10" s="74">
        <v>0</v>
      </c>
      <c r="I10" s="75">
        <v>0</v>
      </c>
      <c r="J10" s="75">
        <v>0</v>
      </c>
      <c r="K10" s="74">
        <v>1</v>
      </c>
      <c r="L10" s="74">
        <v>0</v>
      </c>
    </row>
    <row r="11" spans="1:12" ht="17" x14ac:dyDescent="0.2">
      <c r="A11" s="3" t="s">
        <v>37</v>
      </c>
      <c r="B11" s="4">
        <v>6</v>
      </c>
      <c r="C11" s="54">
        <v>291</v>
      </c>
      <c r="D11" s="54" t="s">
        <v>24</v>
      </c>
      <c r="E11" s="54" t="s">
        <v>18</v>
      </c>
      <c r="F11" s="54" t="s">
        <v>36</v>
      </c>
      <c r="G11" s="53" t="s">
        <v>81</v>
      </c>
      <c r="H11" s="74">
        <v>2</v>
      </c>
      <c r="I11" s="75">
        <v>2</v>
      </c>
      <c r="J11" s="75">
        <v>2</v>
      </c>
      <c r="K11" s="74">
        <v>3</v>
      </c>
      <c r="L11" s="74">
        <v>18</v>
      </c>
    </row>
    <row r="12" spans="1:12" ht="17" x14ac:dyDescent="0.2">
      <c r="A12" s="3" t="s">
        <v>37</v>
      </c>
      <c r="B12" s="4">
        <v>6</v>
      </c>
      <c r="C12" s="54">
        <v>293</v>
      </c>
      <c r="D12" s="54" t="s">
        <v>24</v>
      </c>
      <c r="E12" s="54" t="s">
        <v>18</v>
      </c>
      <c r="F12" s="54" t="s">
        <v>36</v>
      </c>
      <c r="G12" s="53" t="s">
        <v>81</v>
      </c>
      <c r="H12" s="74">
        <v>2</v>
      </c>
      <c r="I12" s="75">
        <v>2</v>
      </c>
      <c r="J12" s="75">
        <v>3</v>
      </c>
      <c r="K12" s="74">
        <v>3</v>
      </c>
      <c r="L12" s="74">
        <v>21</v>
      </c>
    </row>
    <row r="13" spans="1:12" ht="17" x14ac:dyDescent="0.2">
      <c r="A13" s="3" t="s">
        <v>37</v>
      </c>
      <c r="B13" s="4">
        <v>7</v>
      </c>
      <c r="C13" s="54">
        <v>299</v>
      </c>
      <c r="D13" s="54" t="s">
        <v>24</v>
      </c>
      <c r="E13" s="54" t="s">
        <v>17</v>
      </c>
      <c r="F13" s="54" t="s">
        <v>40</v>
      </c>
      <c r="G13" s="53" t="s">
        <v>81</v>
      </c>
      <c r="H13" s="74">
        <v>3</v>
      </c>
      <c r="I13" s="75">
        <v>3</v>
      </c>
      <c r="J13" s="75">
        <v>4</v>
      </c>
      <c r="K13" s="74">
        <v>4</v>
      </c>
      <c r="L13" s="74">
        <v>40</v>
      </c>
    </row>
    <row r="14" spans="1:12" ht="17" x14ac:dyDescent="0.2">
      <c r="A14" s="3" t="s">
        <v>37</v>
      </c>
      <c r="B14" s="4">
        <v>7</v>
      </c>
      <c r="C14" s="54">
        <v>303</v>
      </c>
      <c r="D14" s="54" t="s">
        <v>24</v>
      </c>
      <c r="E14" s="54" t="s">
        <v>17</v>
      </c>
      <c r="F14" s="54" t="s">
        <v>40</v>
      </c>
      <c r="G14" s="53" t="s">
        <v>81</v>
      </c>
      <c r="H14" s="74">
        <v>3</v>
      </c>
      <c r="I14" s="75">
        <v>2</v>
      </c>
      <c r="J14" s="75">
        <v>3</v>
      </c>
      <c r="K14" s="74">
        <v>4</v>
      </c>
      <c r="L14" s="74">
        <v>32</v>
      </c>
    </row>
    <row r="15" spans="1:12" ht="17" x14ac:dyDescent="0.2">
      <c r="A15" s="3" t="s">
        <v>41</v>
      </c>
      <c r="B15" s="9">
        <v>8</v>
      </c>
      <c r="C15" s="8">
        <v>335</v>
      </c>
      <c r="D15" s="8" t="s">
        <v>24</v>
      </c>
      <c r="E15" s="54" t="s">
        <v>17</v>
      </c>
      <c r="F15" s="8" t="s">
        <v>42</v>
      </c>
      <c r="G15" s="53" t="s">
        <v>81</v>
      </c>
      <c r="H15" s="76">
        <v>3</v>
      </c>
      <c r="I15" s="76">
        <v>3</v>
      </c>
      <c r="J15" s="76">
        <v>4</v>
      </c>
      <c r="K15" s="76">
        <v>4</v>
      </c>
      <c r="L15" s="76">
        <v>40</v>
      </c>
    </row>
    <row r="16" spans="1:12" x14ac:dyDescent="0.2">
      <c r="A16" s="3" t="s">
        <v>41</v>
      </c>
      <c r="B16" s="4">
        <v>8</v>
      </c>
      <c r="C16" s="66">
        <v>337</v>
      </c>
      <c r="D16" s="66" t="s">
        <v>24</v>
      </c>
      <c r="E16" s="66" t="s">
        <v>18</v>
      </c>
      <c r="F16" s="67" t="s">
        <v>42</v>
      </c>
      <c r="G16" s="53" t="s">
        <v>81</v>
      </c>
      <c r="H16" s="76">
        <v>3</v>
      </c>
      <c r="I16" s="76">
        <v>2</v>
      </c>
      <c r="J16" s="76">
        <v>2</v>
      </c>
      <c r="K16" s="76">
        <v>4</v>
      </c>
      <c r="L16" s="76">
        <v>28</v>
      </c>
    </row>
    <row r="17" spans="1:13" ht="17" x14ac:dyDescent="0.2">
      <c r="A17" s="3" t="s">
        <v>41</v>
      </c>
      <c r="B17" s="4">
        <v>9</v>
      </c>
      <c r="C17" s="66">
        <v>359</v>
      </c>
      <c r="D17" s="66" t="s">
        <v>24</v>
      </c>
      <c r="E17" s="54" t="s">
        <v>17</v>
      </c>
      <c r="F17" s="67" t="s">
        <v>43</v>
      </c>
      <c r="G17" s="53" t="s">
        <v>81</v>
      </c>
      <c r="H17" s="76">
        <v>3</v>
      </c>
      <c r="I17" s="76">
        <v>3</v>
      </c>
      <c r="J17" s="76">
        <v>4</v>
      </c>
      <c r="K17" s="76">
        <v>4</v>
      </c>
      <c r="L17" s="76">
        <v>40</v>
      </c>
    </row>
    <row r="18" spans="1:13" ht="17" x14ac:dyDescent="0.2">
      <c r="A18" s="3" t="s">
        <v>41</v>
      </c>
      <c r="B18" s="4">
        <v>9</v>
      </c>
      <c r="C18" s="3">
        <v>361</v>
      </c>
      <c r="D18" s="66" t="s">
        <v>24</v>
      </c>
      <c r="E18" s="54" t="s">
        <v>17</v>
      </c>
      <c r="F18" s="8" t="s">
        <v>43</v>
      </c>
      <c r="G18" s="53" t="s">
        <v>81</v>
      </c>
      <c r="H18" s="74">
        <v>3</v>
      </c>
      <c r="I18" s="75">
        <v>3</v>
      </c>
      <c r="J18" s="75">
        <v>4</v>
      </c>
      <c r="K18" s="74">
        <v>4</v>
      </c>
      <c r="L18" s="74">
        <v>40</v>
      </c>
    </row>
    <row r="19" spans="1:13" x14ac:dyDescent="0.2">
      <c r="A19" s="10" t="s">
        <v>41</v>
      </c>
      <c r="B19" s="12">
        <v>9</v>
      </c>
      <c r="C19" s="10">
        <v>363</v>
      </c>
      <c r="D19" s="72" t="s">
        <v>24</v>
      </c>
      <c r="E19" s="72" t="s">
        <v>18</v>
      </c>
      <c r="F19" s="10" t="s">
        <v>43</v>
      </c>
      <c r="G19" s="73" t="s">
        <v>81</v>
      </c>
      <c r="H19" s="74">
        <v>3</v>
      </c>
      <c r="I19" s="75">
        <v>2</v>
      </c>
      <c r="J19" s="75">
        <v>4</v>
      </c>
      <c r="K19" s="74">
        <v>4</v>
      </c>
      <c r="L19" s="74">
        <v>36</v>
      </c>
    </row>
    <row r="20" spans="1:13" x14ac:dyDescent="0.2">
      <c r="A20" s="3" t="s">
        <v>41</v>
      </c>
      <c r="B20" s="4">
        <v>10</v>
      </c>
      <c r="C20" s="3">
        <v>341</v>
      </c>
      <c r="D20" s="66" t="s">
        <v>24</v>
      </c>
      <c r="E20" s="66" t="s">
        <v>18</v>
      </c>
      <c r="F20" s="8" t="s">
        <v>43</v>
      </c>
      <c r="G20" s="80" t="s">
        <v>80</v>
      </c>
      <c r="H20" s="76">
        <v>0</v>
      </c>
      <c r="I20" s="76">
        <v>0</v>
      </c>
      <c r="J20" s="76">
        <v>0</v>
      </c>
      <c r="K20" s="76">
        <v>1</v>
      </c>
      <c r="L20" s="76">
        <v>0</v>
      </c>
      <c r="M20" s="76"/>
    </row>
    <row r="21" spans="1:13" x14ac:dyDescent="0.2">
      <c r="A21" s="3" t="s">
        <v>41</v>
      </c>
      <c r="B21" s="4">
        <v>11</v>
      </c>
      <c r="C21" s="3">
        <v>343</v>
      </c>
      <c r="D21" s="66" t="s">
        <v>24</v>
      </c>
      <c r="E21" s="66" t="s">
        <v>18</v>
      </c>
      <c r="F21" s="8" t="s">
        <v>43</v>
      </c>
      <c r="G21" s="80" t="s">
        <v>80</v>
      </c>
      <c r="H21" s="74">
        <v>1</v>
      </c>
      <c r="I21" s="75">
        <v>1</v>
      </c>
      <c r="J21" s="75">
        <v>0</v>
      </c>
      <c r="K21" s="74">
        <v>1</v>
      </c>
      <c r="L21" s="74">
        <v>2</v>
      </c>
      <c r="M21" s="76"/>
    </row>
    <row r="22" spans="1:13" ht="17" x14ac:dyDescent="0.2">
      <c r="A22" s="3" t="s">
        <v>41</v>
      </c>
      <c r="B22" s="4">
        <v>11</v>
      </c>
      <c r="C22" s="3">
        <v>347</v>
      </c>
      <c r="D22" s="66" t="s">
        <v>24</v>
      </c>
      <c r="E22" s="54" t="s">
        <v>17</v>
      </c>
      <c r="F22" s="8" t="s">
        <v>43</v>
      </c>
      <c r="G22" s="80" t="s">
        <v>80</v>
      </c>
      <c r="H22" s="76">
        <v>0</v>
      </c>
      <c r="I22" s="76">
        <v>0</v>
      </c>
      <c r="J22" s="76">
        <v>0</v>
      </c>
      <c r="K22" s="76">
        <v>1</v>
      </c>
      <c r="L22" s="76">
        <v>0</v>
      </c>
      <c r="M22" s="76"/>
    </row>
    <row r="23" spans="1:13" ht="17" x14ac:dyDescent="0.2">
      <c r="A23" s="3" t="s">
        <v>41</v>
      </c>
      <c r="B23" s="4">
        <v>11</v>
      </c>
      <c r="C23" s="3">
        <v>349</v>
      </c>
      <c r="D23" s="66" t="s">
        <v>24</v>
      </c>
      <c r="E23" s="54" t="s">
        <v>17</v>
      </c>
      <c r="F23" s="8" t="s">
        <v>43</v>
      </c>
      <c r="G23" s="80" t="s">
        <v>80</v>
      </c>
      <c r="H23" s="76">
        <v>0</v>
      </c>
      <c r="I23" s="76">
        <v>0</v>
      </c>
      <c r="J23" s="76">
        <v>0</v>
      </c>
      <c r="K23" s="76">
        <v>1</v>
      </c>
      <c r="L23" s="76">
        <v>0</v>
      </c>
      <c r="M23" s="76"/>
    </row>
    <row r="24" spans="1:13" ht="17" x14ac:dyDescent="0.2">
      <c r="A24" s="3" t="s">
        <v>41</v>
      </c>
      <c r="B24" s="4">
        <v>12</v>
      </c>
      <c r="C24" s="3">
        <v>345</v>
      </c>
      <c r="D24" s="66" t="s">
        <v>24</v>
      </c>
      <c r="E24" s="54" t="s">
        <v>17</v>
      </c>
      <c r="F24" s="8" t="s">
        <v>43</v>
      </c>
      <c r="G24" s="80" t="s">
        <v>79</v>
      </c>
      <c r="H24" s="76">
        <v>2</v>
      </c>
      <c r="I24" s="76">
        <v>2</v>
      </c>
      <c r="J24" s="76">
        <v>2</v>
      </c>
      <c r="K24" s="76">
        <v>4</v>
      </c>
      <c r="L24" s="76">
        <v>24</v>
      </c>
      <c r="M24" s="76"/>
    </row>
    <row r="25" spans="1:13" x14ac:dyDescent="0.2">
      <c r="A25" s="3" t="s">
        <v>41</v>
      </c>
      <c r="B25" s="4">
        <v>13</v>
      </c>
      <c r="C25" s="3">
        <v>367</v>
      </c>
      <c r="D25" s="66" t="s">
        <v>24</v>
      </c>
      <c r="E25" s="66" t="s">
        <v>18</v>
      </c>
      <c r="F25" s="8" t="s">
        <v>44</v>
      </c>
      <c r="G25" s="80" t="s">
        <v>79</v>
      </c>
      <c r="H25" s="76">
        <v>3</v>
      </c>
      <c r="I25" s="76">
        <v>3</v>
      </c>
      <c r="J25" s="76">
        <v>4</v>
      </c>
      <c r="K25" s="76">
        <v>4</v>
      </c>
      <c r="L25" s="76">
        <v>40</v>
      </c>
      <c r="M25" s="76"/>
    </row>
    <row r="26" spans="1:13" x14ac:dyDescent="0.2">
      <c r="A26" s="3" t="s">
        <v>41</v>
      </c>
      <c r="B26" s="4">
        <v>13</v>
      </c>
      <c r="C26" s="3">
        <v>369</v>
      </c>
      <c r="D26" s="66" t="s">
        <v>24</v>
      </c>
      <c r="E26" s="66" t="s">
        <v>18</v>
      </c>
      <c r="F26" s="8" t="s">
        <v>44</v>
      </c>
      <c r="G26" s="80" t="s">
        <v>79</v>
      </c>
      <c r="H26" s="74">
        <v>3</v>
      </c>
      <c r="I26" s="75">
        <v>3</v>
      </c>
      <c r="J26" s="75">
        <v>3</v>
      </c>
      <c r="K26" s="74">
        <v>4</v>
      </c>
      <c r="L26" s="74">
        <v>36</v>
      </c>
      <c r="M26" s="76"/>
    </row>
    <row r="27" spans="1:13" x14ac:dyDescent="0.2">
      <c r="A27" s="3" t="s">
        <v>41</v>
      </c>
      <c r="B27" s="4">
        <v>13</v>
      </c>
      <c r="C27" s="3">
        <v>371</v>
      </c>
      <c r="D27" s="66" t="s">
        <v>24</v>
      </c>
      <c r="E27" s="66" t="s">
        <v>18</v>
      </c>
      <c r="F27" s="53" t="s">
        <v>44</v>
      </c>
      <c r="G27" s="80" t="s">
        <v>79</v>
      </c>
      <c r="H27" s="76">
        <v>3</v>
      </c>
      <c r="I27" s="76">
        <v>3</v>
      </c>
      <c r="J27" s="76">
        <v>2</v>
      </c>
      <c r="K27" s="76">
        <v>4</v>
      </c>
      <c r="L27" s="76">
        <v>32</v>
      </c>
      <c r="M27" s="76"/>
    </row>
    <row r="28" spans="1:13" x14ac:dyDescent="0.2">
      <c r="A28" s="3" t="s">
        <v>41</v>
      </c>
      <c r="B28" s="4">
        <v>13</v>
      </c>
      <c r="C28" s="3">
        <v>373</v>
      </c>
      <c r="D28" s="66" t="s">
        <v>24</v>
      </c>
      <c r="E28" s="66" t="s">
        <v>18</v>
      </c>
      <c r="F28" s="53" t="s">
        <v>44</v>
      </c>
      <c r="G28" s="80" t="s">
        <v>79</v>
      </c>
      <c r="H28" s="76">
        <v>3</v>
      </c>
      <c r="I28" s="76">
        <v>3</v>
      </c>
      <c r="J28" s="76">
        <v>4</v>
      </c>
      <c r="K28" s="76">
        <v>4</v>
      </c>
      <c r="L28" s="76">
        <v>40</v>
      </c>
      <c r="M28" s="76"/>
    </row>
    <row r="29" spans="1:13" ht="17" x14ac:dyDescent="0.25">
      <c r="A29" s="3" t="s">
        <v>69</v>
      </c>
      <c r="B29" s="4">
        <v>14</v>
      </c>
      <c r="C29" s="77">
        <v>481</v>
      </c>
      <c r="D29" s="66" t="s">
        <v>24</v>
      </c>
      <c r="E29" s="77" t="s">
        <v>17</v>
      </c>
      <c r="F29" s="77" t="s">
        <v>70</v>
      </c>
      <c r="G29" s="80" t="s">
        <v>79</v>
      </c>
      <c r="H29" s="76">
        <v>3</v>
      </c>
      <c r="I29" s="76">
        <v>3</v>
      </c>
      <c r="J29" s="76">
        <v>3</v>
      </c>
      <c r="K29" s="76">
        <v>4</v>
      </c>
      <c r="L29" s="76">
        <v>36</v>
      </c>
      <c r="M29" s="76"/>
    </row>
    <row r="30" spans="1:13" ht="17" x14ac:dyDescent="0.25">
      <c r="A30" s="3" t="s">
        <v>69</v>
      </c>
      <c r="B30" s="4">
        <v>14</v>
      </c>
      <c r="C30" s="77">
        <v>483</v>
      </c>
      <c r="D30" s="66" t="s">
        <v>24</v>
      </c>
      <c r="E30" s="77" t="s">
        <v>17</v>
      </c>
      <c r="F30" s="77" t="s">
        <v>70</v>
      </c>
      <c r="G30" s="80" t="s">
        <v>79</v>
      </c>
      <c r="H30" s="76">
        <v>3</v>
      </c>
      <c r="I30" s="76">
        <v>2</v>
      </c>
      <c r="J30" s="76">
        <v>3</v>
      </c>
      <c r="K30" s="76">
        <v>4</v>
      </c>
      <c r="L30" s="76">
        <v>32</v>
      </c>
      <c r="M30" s="76"/>
    </row>
    <row r="31" spans="1:13" ht="17" x14ac:dyDescent="0.25">
      <c r="A31" s="3" t="s">
        <v>69</v>
      </c>
      <c r="B31" s="4">
        <v>15</v>
      </c>
      <c r="C31" s="77">
        <v>485</v>
      </c>
      <c r="D31" s="66" t="s">
        <v>24</v>
      </c>
      <c r="E31" s="77" t="s">
        <v>17</v>
      </c>
      <c r="F31" s="77" t="s">
        <v>71</v>
      </c>
      <c r="G31" s="80" t="s">
        <v>81</v>
      </c>
      <c r="H31" s="76">
        <v>3</v>
      </c>
      <c r="I31" s="76">
        <v>2</v>
      </c>
      <c r="J31" s="76">
        <v>3</v>
      </c>
      <c r="K31" s="76">
        <v>4</v>
      </c>
      <c r="L31" s="76">
        <v>32</v>
      </c>
      <c r="M31" s="76"/>
    </row>
    <row r="32" spans="1:13" ht="17" x14ac:dyDescent="0.25">
      <c r="A32" s="3" t="s">
        <v>69</v>
      </c>
      <c r="B32" s="4">
        <v>16</v>
      </c>
      <c r="C32" s="77">
        <v>487</v>
      </c>
      <c r="D32" s="66" t="s">
        <v>24</v>
      </c>
      <c r="E32" s="77" t="s">
        <v>18</v>
      </c>
      <c r="F32" s="77" t="s">
        <v>71</v>
      </c>
      <c r="G32" s="80" t="s">
        <v>78</v>
      </c>
      <c r="H32" s="76">
        <v>1</v>
      </c>
      <c r="I32" s="76">
        <v>0</v>
      </c>
      <c r="J32" s="76">
        <v>0</v>
      </c>
      <c r="K32" s="76">
        <v>1</v>
      </c>
      <c r="L32" s="76">
        <v>1</v>
      </c>
      <c r="M32" s="76"/>
    </row>
    <row r="33" spans="1:13" ht="17" x14ac:dyDescent="0.25">
      <c r="A33" s="3" t="s">
        <v>69</v>
      </c>
      <c r="B33" s="4">
        <v>16</v>
      </c>
      <c r="C33" s="77">
        <v>491</v>
      </c>
      <c r="D33" s="66" t="s">
        <v>24</v>
      </c>
      <c r="E33" s="77" t="s">
        <v>18</v>
      </c>
      <c r="F33" s="77" t="s">
        <v>71</v>
      </c>
      <c r="G33" s="80" t="s">
        <v>78</v>
      </c>
      <c r="H33" s="76">
        <v>1</v>
      </c>
      <c r="I33" s="76">
        <v>1</v>
      </c>
      <c r="J33" s="76">
        <v>0</v>
      </c>
      <c r="K33" s="76">
        <v>1</v>
      </c>
      <c r="L33" s="76">
        <v>2</v>
      </c>
      <c r="M33" s="76"/>
    </row>
    <row r="34" spans="1:13" ht="17" x14ac:dyDescent="0.25">
      <c r="A34" s="3" t="s">
        <v>69</v>
      </c>
      <c r="B34" s="4">
        <v>17</v>
      </c>
      <c r="C34" s="77">
        <v>493</v>
      </c>
      <c r="D34" s="66" t="s">
        <v>24</v>
      </c>
      <c r="E34" s="77" t="s">
        <v>18</v>
      </c>
      <c r="F34" s="77" t="s">
        <v>71</v>
      </c>
      <c r="G34" s="80" t="s">
        <v>80</v>
      </c>
      <c r="H34" s="76">
        <v>0</v>
      </c>
      <c r="I34" s="76">
        <v>0</v>
      </c>
      <c r="J34" s="76">
        <v>0</v>
      </c>
      <c r="K34" s="76">
        <v>1</v>
      </c>
      <c r="L34" s="76">
        <v>0</v>
      </c>
      <c r="M34" s="76"/>
    </row>
    <row r="35" spans="1:13" ht="17" x14ac:dyDescent="0.25">
      <c r="A35" s="3" t="s">
        <v>69</v>
      </c>
      <c r="B35" s="4">
        <v>17</v>
      </c>
      <c r="C35" s="77">
        <v>495</v>
      </c>
      <c r="D35" s="66" t="s">
        <v>24</v>
      </c>
      <c r="E35" s="77" t="s">
        <v>17</v>
      </c>
      <c r="F35" s="77" t="s">
        <v>71</v>
      </c>
      <c r="G35" s="80" t="s">
        <v>80</v>
      </c>
      <c r="H35" s="76">
        <v>0</v>
      </c>
      <c r="I35" s="76">
        <v>0</v>
      </c>
      <c r="J35" s="76">
        <v>0</v>
      </c>
      <c r="K35" s="76">
        <v>1</v>
      </c>
      <c r="L35" s="76">
        <v>0</v>
      </c>
      <c r="M35" s="76"/>
    </row>
    <row r="36" spans="1:13" ht="17" x14ac:dyDescent="0.25">
      <c r="A36" s="3" t="s">
        <v>69</v>
      </c>
      <c r="B36" s="4">
        <v>17</v>
      </c>
      <c r="C36" s="77">
        <v>499</v>
      </c>
      <c r="D36" s="66" t="s">
        <v>24</v>
      </c>
      <c r="E36" s="77" t="s">
        <v>17</v>
      </c>
      <c r="F36" s="77" t="s">
        <v>71</v>
      </c>
      <c r="G36" s="80" t="s">
        <v>80</v>
      </c>
      <c r="H36" s="76">
        <v>1</v>
      </c>
      <c r="I36" s="76">
        <v>1</v>
      </c>
      <c r="J36" s="76">
        <v>0</v>
      </c>
      <c r="K36" s="76">
        <v>1</v>
      </c>
      <c r="L36" s="76">
        <v>2</v>
      </c>
      <c r="M36" s="76"/>
    </row>
    <row r="37" spans="1:13" ht="17" x14ac:dyDescent="0.25">
      <c r="A37" s="3" t="s">
        <v>69</v>
      </c>
      <c r="B37" s="4">
        <v>18</v>
      </c>
      <c r="C37" s="77">
        <v>503</v>
      </c>
      <c r="D37" s="66" t="s">
        <v>24</v>
      </c>
      <c r="E37" s="77" t="s">
        <v>17</v>
      </c>
      <c r="F37" s="77" t="s">
        <v>71</v>
      </c>
      <c r="G37" s="80" t="s">
        <v>78</v>
      </c>
      <c r="H37" s="76">
        <v>1</v>
      </c>
      <c r="I37" s="76">
        <v>1</v>
      </c>
      <c r="J37" s="76">
        <v>0</v>
      </c>
      <c r="K37" s="76">
        <v>1</v>
      </c>
      <c r="L37" s="76">
        <v>2</v>
      </c>
      <c r="M37" s="76"/>
    </row>
    <row r="38" spans="1:13" ht="17" x14ac:dyDescent="0.25">
      <c r="A38" s="3" t="s">
        <v>69</v>
      </c>
      <c r="B38" s="4">
        <v>19</v>
      </c>
      <c r="C38" s="77">
        <v>509</v>
      </c>
      <c r="D38" s="66" t="s">
        <v>24</v>
      </c>
      <c r="E38" s="77" t="s">
        <v>17</v>
      </c>
      <c r="F38" s="77" t="s">
        <v>71</v>
      </c>
      <c r="G38" s="80" t="s">
        <v>78</v>
      </c>
      <c r="H38" s="76">
        <v>0</v>
      </c>
      <c r="I38" s="76">
        <v>0</v>
      </c>
      <c r="J38" s="76">
        <v>0</v>
      </c>
      <c r="K38" s="76">
        <v>1</v>
      </c>
      <c r="L38" s="76">
        <v>0</v>
      </c>
      <c r="M38" s="76"/>
    </row>
    <row r="39" spans="1:13" ht="17" x14ac:dyDescent="0.25">
      <c r="A39" s="3" t="s">
        <v>69</v>
      </c>
      <c r="B39" s="4">
        <v>19</v>
      </c>
      <c r="C39" s="77">
        <v>511</v>
      </c>
      <c r="D39" s="66" t="s">
        <v>24</v>
      </c>
      <c r="E39" s="77" t="s">
        <v>18</v>
      </c>
      <c r="F39" s="77" t="s">
        <v>71</v>
      </c>
      <c r="G39" s="80" t="s">
        <v>78</v>
      </c>
      <c r="H39" s="76">
        <v>0</v>
      </c>
      <c r="I39" s="76">
        <v>0</v>
      </c>
      <c r="J39" s="76">
        <v>0</v>
      </c>
      <c r="K39" s="76">
        <v>1</v>
      </c>
      <c r="L39" s="76">
        <v>0</v>
      </c>
      <c r="M39" s="76"/>
    </row>
    <row r="40" spans="1:13" ht="17" x14ac:dyDescent="0.25">
      <c r="A40" s="3" t="s">
        <v>69</v>
      </c>
      <c r="B40" s="4">
        <v>20</v>
      </c>
      <c r="C40" s="77">
        <v>515</v>
      </c>
      <c r="D40" s="66" t="s">
        <v>24</v>
      </c>
      <c r="E40" s="77" t="s">
        <v>18</v>
      </c>
      <c r="F40" s="77" t="s">
        <v>72</v>
      </c>
      <c r="G40" s="80" t="s">
        <v>78</v>
      </c>
      <c r="H40" s="76">
        <v>1</v>
      </c>
      <c r="I40" s="76">
        <v>0</v>
      </c>
      <c r="J40" s="76">
        <v>0</v>
      </c>
      <c r="K40" s="76">
        <v>1</v>
      </c>
      <c r="L40" s="76">
        <v>1</v>
      </c>
      <c r="M40" s="76"/>
    </row>
    <row r="41" spans="1:13" ht="17" x14ac:dyDescent="0.25">
      <c r="A41" s="3" t="s">
        <v>69</v>
      </c>
      <c r="B41" s="4">
        <v>20</v>
      </c>
      <c r="C41" s="77">
        <v>519</v>
      </c>
      <c r="D41" s="66" t="s">
        <v>24</v>
      </c>
      <c r="E41" s="77" t="s">
        <v>18</v>
      </c>
      <c r="F41" s="77" t="s">
        <v>72</v>
      </c>
      <c r="G41" s="80" t="s">
        <v>78</v>
      </c>
      <c r="H41" s="76">
        <v>1</v>
      </c>
      <c r="I41" s="76">
        <v>1</v>
      </c>
      <c r="J41" s="76">
        <v>0</v>
      </c>
      <c r="K41" s="76">
        <v>1</v>
      </c>
      <c r="L41" s="76">
        <v>2</v>
      </c>
      <c r="M41" s="76"/>
    </row>
    <row r="42" spans="1:13" ht="17" x14ac:dyDescent="0.25">
      <c r="A42" s="3" t="s">
        <v>69</v>
      </c>
      <c r="B42" s="4">
        <v>20</v>
      </c>
      <c r="C42" s="77">
        <v>521</v>
      </c>
      <c r="D42" s="66" t="s">
        <v>24</v>
      </c>
      <c r="E42" s="77" t="s">
        <v>17</v>
      </c>
      <c r="F42" s="77" t="s">
        <v>72</v>
      </c>
      <c r="G42" s="80" t="s">
        <v>78</v>
      </c>
      <c r="H42" s="76">
        <v>0</v>
      </c>
      <c r="I42" s="76">
        <v>0</v>
      </c>
      <c r="J42" s="76">
        <v>0</v>
      </c>
      <c r="K42" s="76">
        <v>1</v>
      </c>
      <c r="L42" s="76">
        <v>0</v>
      </c>
      <c r="M42" s="76"/>
    </row>
    <row r="43" spans="1:13" x14ac:dyDescent="0.2">
      <c r="A43" s="3" t="s">
        <v>74</v>
      </c>
      <c r="B43" s="4">
        <v>21</v>
      </c>
      <c r="C43" s="3">
        <v>45</v>
      </c>
      <c r="D43" s="66" t="s">
        <v>24</v>
      </c>
      <c r="E43" s="53" t="s">
        <v>17</v>
      </c>
      <c r="F43" s="53"/>
      <c r="G43" s="80" t="s">
        <v>81</v>
      </c>
      <c r="H43" s="76">
        <v>3</v>
      </c>
      <c r="I43" s="76">
        <v>3</v>
      </c>
      <c r="J43" s="76">
        <v>4</v>
      </c>
      <c r="K43" s="76">
        <v>4</v>
      </c>
      <c r="L43" s="76">
        <v>40</v>
      </c>
      <c r="M43" s="76"/>
    </row>
    <row r="44" spans="1:13" x14ac:dyDescent="0.2">
      <c r="A44" s="3" t="s">
        <v>74</v>
      </c>
      <c r="B44" s="4">
        <v>22</v>
      </c>
      <c r="C44" s="3">
        <v>46</v>
      </c>
      <c r="D44" s="66" t="s">
        <v>24</v>
      </c>
      <c r="E44" s="53" t="s">
        <v>73</v>
      </c>
      <c r="F44" s="53"/>
      <c r="G44" s="80" t="s">
        <v>81</v>
      </c>
      <c r="H44" s="76">
        <v>2</v>
      </c>
      <c r="I44" s="76">
        <v>2</v>
      </c>
      <c r="J44" s="76">
        <v>2</v>
      </c>
      <c r="K44" s="76">
        <v>3</v>
      </c>
      <c r="L44" s="76">
        <v>18</v>
      </c>
      <c r="M44" s="76"/>
    </row>
    <row r="45" spans="1:13" x14ac:dyDescent="0.2">
      <c r="A45" s="3" t="s">
        <v>74</v>
      </c>
      <c r="B45" s="4">
        <v>23</v>
      </c>
      <c r="C45" s="3">
        <v>14</v>
      </c>
      <c r="D45" s="66" t="s">
        <v>24</v>
      </c>
      <c r="E45" s="53" t="s">
        <v>17</v>
      </c>
      <c r="F45" s="53"/>
      <c r="G45" s="80" t="s">
        <v>79</v>
      </c>
      <c r="H45" s="76">
        <v>3</v>
      </c>
      <c r="I45" s="76">
        <v>2</v>
      </c>
      <c r="J45" s="76">
        <v>3</v>
      </c>
      <c r="K45" s="76">
        <v>4</v>
      </c>
      <c r="L45" s="76">
        <v>32</v>
      </c>
      <c r="M45" s="76"/>
    </row>
    <row r="46" spans="1:13" x14ac:dyDescent="0.2">
      <c r="A46" s="3" t="s">
        <v>74</v>
      </c>
      <c r="B46" s="4">
        <v>24</v>
      </c>
      <c r="C46" s="3">
        <v>25</v>
      </c>
      <c r="D46" s="66" t="s">
        <v>24</v>
      </c>
      <c r="E46" s="53" t="s">
        <v>73</v>
      </c>
      <c r="F46" s="53"/>
      <c r="G46" s="80" t="s">
        <v>79</v>
      </c>
      <c r="H46" s="76">
        <v>3</v>
      </c>
      <c r="I46" s="76">
        <v>2</v>
      </c>
      <c r="J46" s="76">
        <v>3</v>
      </c>
      <c r="K46" s="76">
        <v>4</v>
      </c>
      <c r="L46" s="76">
        <v>32</v>
      </c>
      <c r="M46" s="76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05009-29E4-0745-B61D-46F74C2D0868}">
  <dimension ref="A1:AO163"/>
  <sheetViews>
    <sheetView zoomScale="75" workbookViewId="0">
      <pane xSplit="5" ySplit="1" topLeftCell="F43" activePane="bottomRight" state="frozen"/>
      <selection pane="topRight" activeCell="H1" sqref="H1"/>
      <selection pane="bottomLeft" activeCell="A2" sqref="A2"/>
      <selection pane="bottomRight" activeCell="O80" sqref="O80"/>
    </sheetView>
  </sheetViews>
  <sheetFormatPr baseColWidth="10" defaultColWidth="11" defaultRowHeight="16" x14ac:dyDescent="0.2"/>
  <cols>
    <col min="1" max="1" width="15.33203125" style="13" bestFit="1" customWidth="1"/>
    <col min="2" max="2" width="11.6640625" style="11" customWidth="1"/>
    <col min="3" max="3" width="14.83203125" style="11" bestFit="1" customWidth="1"/>
    <col min="4" max="4" width="12.6640625" style="11" bestFit="1" customWidth="1"/>
    <col min="5" max="5" width="18" style="11" bestFit="1" customWidth="1"/>
    <col min="6" max="6" width="9.33203125" bestFit="1" customWidth="1"/>
    <col min="7" max="7" width="15.33203125" style="30" bestFit="1" customWidth="1"/>
    <col min="8" max="8" width="5.83203125" bestFit="1" customWidth="1"/>
    <col min="9" max="10" width="15.33203125" customWidth="1"/>
    <col min="11" max="11" width="10.6640625" bestFit="1" customWidth="1"/>
    <col min="12" max="12" width="9.33203125" bestFit="1" customWidth="1"/>
    <col min="13" max="13" width="15.33203125" bestFit="1" customWidth="1"/>
    <col min="14" max="14" width="5.83203125" bestFit="1" customWidth="1"/>
    <col min="15" max="16" width="15.33203125" customWidth="1"/>
    <col min="17" max="17" width="10.6640625" bestFit="1" customWidth="1"/>
    <col min="18" max="18" width="9.33203125" bestFit="1" customWidth="1"/>
    <col min="19" max="19" width="15.33203125" bestFit="1" customWidth="1"/>
    <col min="20" max="20" width="5.83203125" bestFit="1" customWidth="1"/>
    <col min="21" max="22" width="15.33203125" customWidth="1"/>
    <col min="23" max="23" width="10.6640625" bestFit="1" customWidth="1"/>
    <col min="24" max="24" width="9.33203125" bestFit="1" customWidth="1"/>
    <col min="25" max="25" width="15.33203125" bestFit="1" customWidth="1"/>
    <col min="26" max="26" width="5.83203125" bestFit="1" customWidth="1"/>
    <col min="27" max="28" width="15.33203125" customWidth="1"/>
    <col min="29" max="29" width="10.6640625" bestFit="1" customWidth="1"/>
    <col min="30" max="30" width="9.33203125" bestFit="1" customWidth="1"/>
    <col min="31" max="31" width="15.33203125" bestFit="1" customWidth="1"/>
    <col min="32" max="32" width="5.83203125" bestFit="1" customWidth="1"/>
    <col min="33" max="34" width="15.33203125" customWidth="1"/>
    <col min="35" max="35" width="10.6640625" bestFit="1" customWidth="1"/>
    <col min="36" max="36" width="9.33203125" bestFit="1" customWidth="1"/>
    <col min="37" max="37" width="15.33203125" bestFit="1" customWidth="1"/>
    <col min="38" max="38" width="5.83203125" bestFit="1" customWidth="1"/>
    <col min="39" max="40" width="15.33203125" customWidth="1"/>
    <col min="41" max="41" width="10.6640625" bestFit="1" customWidth="1"/>
  </cols>
  <sheetData>
    <row r="1" spans="1:41" s="26" customFormat="1" ht="17" thickBot="1" x14ac:dyDescent="0.25">
      <c r="A1" s="27"/>
      <c r="B1" s="28"/>
      <c r="C1" s="28"/>
      <c r="D1" s="28"/>
      <c r="E1" s="28"/>
      <c r="F1" s="83" t="s">
        <v>19</v>
      </c>
      <c r="G1" s="84"/>
      <c r="H1" s="84"/>
      <c r="I1" s="84"/>
      <c r="J1" s="84"/>
      <c r="K1" s="85"/>
      <c r="L1" s="86" t="s">
        <v>20</v>
      </c>
      <c r="M1" s="87"/>
      <c r="N1" s="87"/>
      <c r="O1" s="87"/>
      <c r="P1" s="87"/>
      <c r="Q1" s="88"/>
      <c r="R1" s="89" t="s">
        <v>21</v>
      </c>
      <c r="S1" s="90"/>
      <c r="T1" s="90"/>
      <c r="U1" s="90"/>
      <c r="V1" s="90"/>
      <c r="W1" s="91"/>
      <c r="X1" s="89" t="s">
        <v>22</v>
      </c>
      <c r="Y1" s="90"/>
      <c r="Z1" s="90"/>
      <c r="AA1" s="90"/>
      <c r="AB1" s="90"/>
      <c r="AC1" s="91"/>
      <c r="AD1" s="89" t="s">
        <v>23</v>
      </c>
      <c r="AE1" s="90"/>
      <c r="AF1" s="90"/>
      <c r="AG1" s="90"/>
      <c r="AH1" s="90"/>
      <c r="AI1" s="91"/>
      <c r="AJ1" s="81" t="s">
        <v>25</v>
      </c>
      <c r="AK1" s="82"/>
      <c r="AL1" s="82"/>
      <c r="AM1" s="82"/>
      <c r="AN1" s="82"/>
      <c r="AO1" s="82"/>
    </row>
    <row r="2" spans="1:41" ht="17" thickBo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2" t="s">
        <v>28</v>
      </c>
      <c r="G2" s="33" t="s">
        <v>26</v>
      </c>
      <c r="H2" s="34" t="s">
        <v>27</v>
      </c>
      <c r="I2" s="35" t="s">
        <v>29</v>
      </c>
      <c r="J2" s="36" t="s">
        <v>30</v>
      </c>
      <c r="K2" s="37" t="s">
        <v>31</v>
      </c>
      <c r="L2" s="32" t="s">
        <v>28</v>
      </c>
      <c r="M2" s="38" t="s">
        <v>26</v>
      </c>
      <c r="N2" s="39" t="s">
        <v>27</v>
      </c>
      <c r="O2" s="35" t="s">
        <v>29</v>
      </c>
      <c r="P2" s="36" t="s">
        <v>30</v>
      </c>
      <c r="Q2" s="37" t="s">
        <v>31</v>
      </c>
      <c r="R2" s="32" t="s">
        <v>28</v>
      </c>
      <c r="S2" s="38" t="s">
        <v>26</v>
      </c>
      <c r="T2" s="39" t="s">
        <v>27</v>
      </c>
      <c r="U2" s="35" t="s">
        <v>29</v>
      </c>
      <c r="V2" s="36" t="s">
        <v>30</v>
      </c>
      <c r="W2" s="37" t="s">
        <v>31</v>
      </c>
      <c r="X2" s="32" t="s">
        <v>28</v>
      </c>
      <c r="Y2" s="38" t="s">
        <v>26</v>
      </c>
      <c r="Z2" s="39" t="s">
        <v>27</v>
      </c>
      <c r="AA2" s="35" t="s">
        <v>29</v>
      </c>
      <c r="AB2" s="36" t="s">
        <v>30</v>
      </c>
      <c r="AC2" s="37" t="s">
        <v>31</v>
      </c>
      <c r="AD2" s="32" t="s">
        <v>28</v>
      </c>
      <c r="AE2" s="38" t="s">
        <v>26</v>
      </c>
      <c r="AF2" s="39" t="s">
        <v>27</v>
      </c>
      <c r="AG2" s="35" t="s">
        <v>29</v>
      </c>
      <c r="AH2" s="36" t="s">
        <v>30</v>
      </c>
      <c r="AI2" s="37" t="s">
        <v>31</v>
      </c>
      <c r="AJ2" s="32" t="s">
        <v>28</v>
      </c>
      <c r="AK2" s="38" t="s">
        <v>26</v>
      </c>
      <c r="AL2" s="39" t="s">
        <v>27</v>
      </c>
      <c r="AM2" s="35" t="s">
        <v>29</v>
      </c>
      <c r="AN2" s="36" t="s">
        <v>30</v>
      </c>
      <c r="AO2" s="37" t="s">
        <v>31</v>
      </c>
    </row>
    <row r="3" spans="1:41" ht="18" thickBot="1" x14ac:dyDescent="0.25">
      <c r="A3" s="4">
        <v>1</v>
      </c>
      <c r="B3" s="51">
        <v>305</v>
      </c>
      <c r="C3" s="52" t="s">
        <v>24</v>
      </c>
      <c r="D3" s="52" t="s">
        <v>17</v>
      </c>
      <c r="E3" s="53" t="s">
        <v>78</v>
      </c>
      <c r="F3" s="20" cm="1">
        <f t="array" ref="F3:F65">WeightPct!F2:F64</f>
        <v>0</v>
      </c>
      <c r="G3" s="40" t="s">
        <v>32</v>
      </c>
      <c r="H3" s="19">
        <v>0</v>
      </c>
      <c r="I3" s="41">
        <f>IF(F3&lt;=-15,4,(IF(F3&lt;-10,3,(IF(F3&lt;-4,2,(IF(F3&lt;=-1,1,IF(F3&gt;-1,0,0))))))))</f>
        <v>0</v>
      </c>
      <c r="J3" s="42">
        <f>IF(G3="D",4,(IF(G3="L",2,(IF(G3="M",1,0)))))</f>
        <v>0</v>
      </c>
      <c r="K3" s="43">
        <f>H3+I3+J3</f>
        <v>0</v>
      </c>
      <c r="L3" s="20" cm="1">
        <f t="array" ref="L3:L65">WeightPct!G2:G64</f>
        <v>-0.4201680672268967</v>
      </c>
      <c r="M3" s="19" t="s">
        <v>32</v>
      </c>
      <c r="N3" s="19">
        <v>0</v>
      </c>
      <c r="O3" s="41">
        <f>IF(L3&lt;=-15,4,(IF(L3&lt;-10,3,(IF(L3&lt;-4,2,(IF(L3&lt;=-1,1,IF(L3&gt;-1,0,0))))))))</f>
        <v>0</v>
      </c>
      <c r="P3" s="42">
        <f>IF(M3="D",4,(IF(M3="L",2,(IF(M3="M",1,0)))))</f>
        <v>0</v>
      </c>
      <c r="Q3" s="43">
        <f>N3+O3+P3</f>
        <v>0</v>
      </c>
      <c r="R3" s="20" cm="1">
        <f t="array" ref="R3:R65">WeightPct!H2:H64</f>
        <v>1.2605042016806753</v>
      </c>
      <c r="S3" s="19" t="s">
        <v>32</v>
      </c>
      <c r="T3" s="19">
        <v>0</v>
      </c>
      <c r="U3" s="41">
        <f>IF(R3&lt;=-15,4,(IF(R3&lt;-10,3,(IF(R3&lt;-4,2,(IF(R3&lt;=-1,1,IF(R3&gt;-1,0,0))))))))</f>
        <v>0</v>
      </c>
      <c r="V3" s="42">
        <f>IF(S3="D",4,(IF(S3="L",2,(IF(S3="M",1,0)))))</f>
        <v>0</v>
      </c>
      <c r="W3" s="43">
        <f>T3+U3+V3</f>
        <v>0</v>
      </c>
      <c r="X3" s="20" cm="1">
        <f t="array" ref="X3:X65">WeightPct!I2:I64</f>
        <v>0</v>
      </c>
      <c r="Y3" s="44" t="s">
        <v>32</v>
      </c>
      <c r="Z3" s="19">
        <v>0</v>
      </c>
      <c r="AA3" s="41">
        <f>IF(X3&lt;=-15,4,(IF(X3&lt;-10,3,(IF(X3&lt;-4,2,(IF(X3&lt;=-1,1,IF(X3&gt;-1,0,0))))))))</f>
        <v>0</v>
      </c>
      <c r="AB3" s="42">
        <f>IF(Y3="D",4,(IF(Y3="L",2,(IF(Y3="M",1,0)))))</f>
        <v>0</v>
      </c>
      <c r="AC3" s="43">
        <f>Z3+AA3+AB3</f>
        <v>0</v>
      </c>
      <c r="AD3" s="20" cm="1">
        <f t="array" ref="AD3:AD65">WeightPct!J2:J64</f>
        <v>1.6806722689075571</v>
      </c>
      <c r="AE3" s="44" t="s">
        <v>32</v>
      </c>
      <c r="AF3" s="45">
        <v>0</v>
      </c>
      <c r="AG3" s="41">
        <f>IF(AD3&lt;=-15,4,(IF(AD3&lt;-10,3,(IF(AD3&lt;-4,2,(IF(AD3&lt;=-1,1,IF(AD3&gt;-1,0,0))))))))</f>
        <v>0</v>
      </c>
      <c r="AH3" s="42">
        <f>IF(AE3="D",4,(IF(AE3="L",2,(IF(AE3="M",1,0)))))</f>
        <v>0</v>
      </c>
      <c r="AI3" s="43">
        <f>AF3+AG3+AH3</f>
        <v>0</v>
      </c>
      <c r="AJ3" s="20" cm="1">
        <f t="array" ref="AJ3:AJ65">WeightPct!K2:K64</f>
        <v>2.5210084033613356</v>
      </c>
      <c r="AK3" s="44" t="s">
        <v>32</v>
      </c>
      <c r="AL3" s="45">
        <v>0</v>
      </c>
      <c r="AM3" s="41">
        <f>IF(AJ3&lt;=-15,4,(IF(AJ3&lt;-10,3,(IF(AJ3&lt;-4,2,(IF(AJ3&lt;=-1,1,IF(AJ3&gt;-1,0,0))))))))</f>
        <v>0</v>
      </c>
      <c r="AN3" s="42">
        <f>IF(AK3="D",4,(IF(AK3="L",2,(IF(AK3="M",1,0)))))</f>
        <v>0</v>
      </c>
      <c r="AO3" s="43">
        <f>AL3+AM3+AN3</f>
        <v>0</v>
      </c>
    </row>
    <row r="4" spans="1:41" ht="18" thickBot="1" x14ac:dyDescent="0.25">
      <c r="A4" s="4">
        <v>2</v>
      </c>
      <c r="B4" s="55">
        <v>315</v>
      </c>
      <c r="C4" s="56" t="s">
        <v>24</v>
      </c>
      <c r="D4" s="56" t="s">
        <v>17</v>
      </c>
      <c r="E4" s="53" t="s">
        <v>78</v>
      </c>
      <c r="F4" s="21">
        <v>0</v>
      </c>
      <c r="G4" s="30" t="s">
        <v>32</v>
      </c>
      <c r="H4">
        <v>0</v>
      </c>
      <c r="I4" s="25">
        <f t="shared" ref="I4:I15" si="0">IF(F4&lt;=-15,4,(IF(F4&lt;-10,3,(IF(F4&lt;-4,2,(IF(F4&lt;=-1,1,IF(F4&gt;-1,0,0))))))))</f>
        <v>0</v>
      </c>
      <c r="J4" s="23">
        <f t="shared" ref="J4:J15" si="1">IF(G4="D",4,(IF(G4="L",2,(IF(G4="M",1,0)))))</f>
        <v>0</v>
      </c>
      <c r="K4" s="24">
        <f t="shared" ref="K4:K15" si="2">H4+I4+J4</f>
        <v>0</v>
      </c>
      <c r="L4" s="21">
        <v>3.6144578313253102</v>
      </c>
      <c r="M4" t="s">
        <v>24</v>
      </c>
      <c r="N4">
        <v>0</v>
      </c>
      <c r="O4" s="25">
        <f t="shared" ref="O4:O15" si="3">IF(L4&lt;=-15,4,(IF(L4&lt;-10,3,(IF(L4&lt;-4,2,(IF(L4&lt;=-1,1,IF(L4&gt;-1,0,0))))))))</f>
        <v>0</v>
      </c>
      <c r="P4" s="23">
        <f t="shared" ref="P4" si="4">IF(M4="D",4,(IF(M4="L",2,(IF(M4="M",1,0)))))</f>
        <v>1</v>
      </c>
      <c r="Q4" s="24">
        <f t="shared" ref="Q4:Q15" si="5">N4+O4+P4</f>
        <v>1</v>
      </c>
      <c r="R4" s="21">
        <v>2.8112449799196906</v>
      </c>
      <c r="S4" t="s">
        <v>32</v>
      </c>
      <c r="T4">
        <v>0</v>
      </c>
      <c r="U4" s="25">
        <f t="shared" ref="U4:U15" si="6">IF(R4&lt;=-15,4,(IF(R4&lt;-10,3,(IF(R4&lt;-4,2,(IF(R4&lt;=-1,1,IF(R4&gt;-1,0,0))))))))</f>
        <v>0</v>
      </c>
      <c r="V4" s="23">
        <f t="shared" ref="V4:V15" si="7">IF(S4="D",4,(IF(S4="L",2,(IF(S4="M",1,0)))))</f>
        <v>0</v>
      </c>
      <c r="W4" s="24">
        <f t="shared" ref="W4:W15" si="8">T4+U4+V4</f>
        <v>0</v>
      </c>
      <c r="X4" s="21">
        <v>1.6064257028112534</v>
      </c>
      <c r="Y4" s="46" t="s">
        <v>32</v>
      </c>
      <c r="Z4">
        <v>0</v>
      </c>
      <c r="AA4" s="25">
        <f t="shared" ref="AA4:AA15" si="9">IF(X4&lt;=-15,4,(IF(X4&lt;-10,3,(IF(X4&lt;-4,2,(IF(X4&lt;=-1,1,IF(X4&gt;-1,0,0))))))))</f>
        <v>0</v>
      </c>
      <c r="AB4" s="23">
        <f t="shared" ref="AB4:AB15" si="10">IF(Y4="D",4,(IF(Y4="L",2,(IF(Y4="M",1,0)))))</f>
        <v>0</v>
      </c>
      <c r="AC4" s="24">
        <f t="shared" ref="AC4:AC15" si="11">Z4+AA4+AB4</f>
        <v>0</v>
      </c>
      <c r="AD4" s="21">
        <v>2.8112449799196906</v>
      </c>
      <c r="AE4" s="46" t="s">
        <v>32</v>
      </c>
      <c r="AF4" s="29">
        <v>0</v>
      </c>
      <c r="AG4" s="25">
        <f t="shared" ref="AG4:AG15" si="12">IF(AD4&lt;=-15,4,(IF(AD4&lt;-10,3,(IF(AD4&lt;-4,2,(IF(AD4&lt;=-1,1,IF(AD4&gt;-1,0,0))))))))</f>
        <v>0</v>
      </c>
      <c r="AH4" s="23">
        <f t="shared" ref="AH4:AH15" si="13">IF(AE4="D",4,(IF(AE4="L",2,(IF(AE4="M",1,0)))))</f>
        <v>0</v>
      </c>
      <c r="AI4" s="24">
        <f t="shared" ref="AI4:AI15" si="14">AF4+AG4+AH4</f>
        <v>0</v>
      </c>
      <c r="AJ4" s="21">
        <v>3.6144578313253102</v>
      </c>
      <c r="AK4" s="46" t="s">
        <v>32</v>
      </c>
      <c r="AL4" s="29">
        <v>0</v>
      </c>
      <c r="AM4" s="25">
        <f t="shared" ref="AM4:AM15" si="15">IF(AJ4&lt;=-15,4,(IF(AJ4&lt;-10,3,(IF(AJ4&lt;-4,2,(IF(AJ4&lt;=-1,1,IF(AJ4&gt;-1,0,0))))))))</f>
        <v>0</v>
      </c>
      <c r="AN4" s="23">
        <f t="shared" ref="AN4:AN15" si="16">IF(AK4="D",4,(IF(AK4="L",2,(IF(AK4="M",1,0)))))</f>
        <v>0</v>
      </c>
      <c r="AO4" s="24">
        <f t="shared" ref="AO4:AO15" si="17">AL4+AM4+AN4</f>
        <v>0</v>
      </c>
    </row>
    <row r="5" spans="1:41" ht="17" thickBot="1" x14ac:dyDescent="0.25">
      <c r="A5" s="4">
        <v>3</v>
      </c>
      <c r="B5" s="57">
        <v>261</v>
      </c>
      <c r="C5" s="58" t="s">
        <v>24</v>
      </c>
      <c r="D5" s="58" t="s">
        <v>18</v>
      </c>
      <c r="E5" s="53" t="s">
        <v>78</v>
      </c>
      <c r="F5" s="21">
        <v>0</v>
      </c>
      <c r="G5" s="30" t="s">
        <v>32</v>
      </c>
      <c r="H5">
        <v>0</v>
      </c>
      <c r="I5" s="25">
        <f t="shared" si="0"/>
        <v>0</v>
      </c>
      <c r="J5" s="23">
        <f t="shared" si="1"/>
        <v>0</v>
      </c>
      <c r="K5" s="24">
        <f t="shared" si="2"/>
        <v>0</v>
      </c>
      <c r="L5" s="21">
        <v>-0.31847133757961105</v>
      </c>
      <c r="M5" t="s">
        <v>32</v>
      </c>
      <c r="N5">
        <v>0</v>
      </c>
      <c r="O5" s="25">
        <f t="shared" si="3"/>
        <v>0</v>
      </c>
      <c r="P5" s="23">
        <f t="shared" ref="P5:P15" si="18">IF(M5="D",4,(IF(M5="L",2,(IF(M5="M",1,0)))))</f>
        <v>0</v>
      </c>
      <c r="Q5" s="24">
        <f t="shared" si="5"/>
        <v>0</v>
      </c>
      <c r="R5" s="21">
        <v>-0.31847133757961105</v>
      </c>
      <c r="S5" t="s">
        <v>32</v>
      </c>
      <c r="T5">
        <v>0</v>
      </c>
      <c r="U5" s="25">
        <f t="shared" si="6"/>
        <v>0</v>
      </c>
      <c r="V5" s="23">
        <f t="shared" si="7"/>
        <v>0</v>
      </c>
      <c r="W5" s="24">
        <f t="shared" si="8"/>
        <v>0</v>
      </c>
      <c r="X5" s="21">
        <v>1.9108280254777117</v>
      </c>
      <c r="Y5" s="46" t="s">
        <v>32</v>
      </c>
      <c r="Z5">
        <v>0</v>
      </c>
      <c r="AA5" s="25">
        <f t="shared" si="9"/>
        <v>0</v>
      </c>
      <c r="AB5" s="23">
        <f t="shared" si="10"/>
        <v>0</v>
      </c>
      <c r="AC5" s="24">
        <f t="shared" si="11"/>
        <v>0</v>
      </c>
      <c r="AD5" s="21">
        <v>-0.31847133757961105</v>
      </c>
      <c r="AE5" s="46" t="s">
        <v>32</v>
      </c>
      <c r="AF5" s="29">
        <v>0</v>
      </c>
      <c r="AG5" s="25">
        <f t="shared" si="12"/>
        <v>0</v>
      </c>
      <c r="AH5" s="23">
        <f t="shared" si="13"/>
        <v>0</v>
      </c>
      <c r="AI5" s="24">
        <f t="shared" si="14"/>
        <v>0</v>
      </c>
      <c r="AJ5" s="21">
        <v>0.95541401273885584</v>
      </c>
      <c r="AK5" s="46" t="s">
        <v>32</v>
      </c>
      <c r="AL5" s="29">
        <v>0</v>
      </c>
      <c r="AM5" s="25">
        <f t="shared" si="15"/>
        <v>0</v>
      </c>
      <c r="AN5" s="23">
        <f t="shared" si="16"/>
        <v>0</v>
      </c>
      <c r="AO5" s="24">
        <f t="shared" si="17"/>
        <v>0</v>
      </c>
    </row>
    <row r="6" spans="1:41" ht="17" x14ac:dyDescent="0.2">
      <c r="A6" s="4">
        <v>4</v>
      </c>
      <c r="B6" s="59">
        <v>283</v>
      </c>
      <c r="C6" s="60" t="s">
        <v>24</v>
      </c>
      <c r="D6" s="60" t="s">
        <v>17</v>
      </c>
      <c r="E6" s="53" t="s">
        <v>79</v>
      </c>
      <c r="F6" s="21">
        <v>0</v>
      </c>
      <c r="G6" s="30" t="s">
        <v>32</v>
      </c>
      <c r="H6">
        <v>0</v>
      </c>
      <c r="I6" s="25">
        <f t="shared" si="0"/>
        <v>0</v>
      </c>
      <c r="J6" s="23">
        <f t="shared" si="1"/>
        <v>0</v>
      </c>
      <c r="K6" s="24">
        <f t="shared" si="2"/>
        <v>0</v>
      </c>
      <c r="L6" s="21">
        <v>-2.047781569965875</v>
      </c>
      <c r="M6" t="s">
        <v>16</v>
      </c>
      <c r="N6">
        <v>0</v>
      </c>
      <c r="O6" s="25">
        <f t="shared" si="3"/>
        <v>1</v>
      </c>
      <c r="P6" s="23">
        <f t="shared" si="18"/>
        <v>4</v>
      </c>
      <c r="Q6" s="24">
        <f t="shared" si="5"/>
        <v>5</v>
      </c>
      <c r="R6" s="21">
        <v>-5.1194539249146755</v>
      </c>
      <c r="S6" t="s">
        <v>33</v>
      </c>
      <c r="T6">
        <v>0</v>
      </c>
      <c r="U6" s="25">
        <f t="shared" si="6"/>
        <v>2</v>
      </c>
      <c r="V6" s="23">
        <f t="shared" si="7"/>
        <v>2</v>
      </c>
      <c r="W6" s="24">
        <f t="shared" si="8"/>
        <v>4</v>
      </c>
      <c r="X6" s="21">
        <v>-5.1194539249146755</v>
      </c>
      <c r="Y6" s="46"/>
      <c r="AA6" s="25">
        <f t="shared" si="9"/>
        <v>2</v>
      </c>
      <c r="AB6" s="23">
        <f t="shared" si="10"/>
        <v>0</v>
      </c>
      <c r="AC6" s="24">
        <f t="shared" si="11"/>
        <v>2</v>
      </c>
      <c r="AD6" s="21">
        <v>-18.771331058020476</v>
      </c>
      <c r="AE6" s="46" t="s">
        <v>16</v>
      </c>
      <c r="AF6" s="22">
        <v>4</v>
      </c>
      <c r="AG6" s="25">
        <f t="shared" si="12"/>
        <v>4</v>
      </c>
      <c r="AH6" s="23">
        <f t="shared" si="13"/>
        <v>4</v>
      </c>
      <c r="AI6" s="24">
        <f t="shared" si="14"/>
        <v>12</v>
      </c>
      <c r="AJ6" s="21">
        <v>0</v>
      </c>
      <c r="AK6" s="46"/>
      <c r="AL6" s="22"/>
      <c r="AM6" s="25">
        <f t="shared" si="15"/>
        <v>0</v>
      </c>
      <c r="AN6" s="23">
        <f t="shared" si="16"/>
        <v>0</v>
      </c>
      <c r="AO6" s="49">
        <v>12</v>
      </c>
    </row>
    <row r="7" spans="1:41" ht="17" x14ac:dyDescent="0.2">
      <c r="A7" s="4">
        <v>4</v>
      </c>
      <c r="B7" s="61">
        <v>285</v>
      </c>
      <c r="C7" s="62" t="s">
        <v>24</v>
      </c>
      <c r="D7" s="62" t="s">
        <v>17</v>
      </c>
      <c r="E7" s="53" t="s">
        <v>79</v>
      </c>
      <c r="F7" s="21">
        <v>0</v>
      </c>
      <c r="G7" s="30" t="s">
        <v>32</v>
      </c>
      <c r="H7">
        <v>0</v>
      </c>
      <c r="I7" s="25">
        <f t="shared" si="0"/>
        <v>0</v>
      </c>
      <c r="J7" s="23">
        <f t="shared" si="1"/>
        <v>0</v>
      </c>
      <c r="K7" s="24">
        <f t="shared" si="2"/>
        <v>0</v>
      </c>
      <c r="L7" s="21">
        <v>-1.8315018315018317</v>
      </c>
      <c r="M7" t="s">
        <v>33</v>
      </c>
      <c r="N7">
        <v>0</v>
      </c>
      <c r="O7" s="25">
        <f t="shared" si="3"/>
        <v>1</v>
      </c>
      <c r="P7" s="23">
        <f t="shared" si="18"/>
        <v>2</v>
      </c>
      <c r="Q7" s="24">
        <f t="shared" si="5"/>
        <v>3</v>
      </c>
      <c r="R7" s="21">
        <v>-5.1282051282051357</v>
      </c>
      <c r="S7" t="s">
        <v>33</v>
      </c>
      <c r="T7">
        <v>0</v>
      </c>
      <c r="U7" s="25">
        <f t="shared" si="6"/>
        <v>2</v>
      </c>
      <c r="V7" s="23">
        <f t="shared" si="7"/>
        <v>2</v>
      </c>
      <c r="W7" s="24">
        <f t="shared" si="8"/>
        <v>4</v>
      </c>
      <c r="X7" s="21">
        <v>-2.5641025641025617</v>
      </c>
      <c r="Y7" s="46" t="s">
        <v>33</v>
      </c>
      <c r="Z7">
        <v>1</v>
      </c>
      <c r="AA7" s="25">
        <f t="shared" si="9"/>
        <v>1</v>
      </c>
      <c r="AB7" s="23">
        <f t="shared" si="10"/>
        <v>2</v>
      </c>
      <c r="AC7" s="24">
        <f t="shared" si="11"/>
        <v>4</v>
      </c>
      <c r="AD7" s="21">
        <v>-3.6630036630036633</v>
      </c>
      <c r="AE7" s="46" t="s">
        <v>33</v>
      </c>
      <c r="AF7" s="22">
        <v>1</v>
      </c>
      <c r="AG7" s="25">
        <f t="shared" si="12"/>
        <v>1</v>
      </c>
      <c r="AH7" s="23">
        <f t="shared" si="13"/>
        <v>2</v>
      </c>
      <c r="AI7" s="24">
        <f t="shared" si="14"/>
        <v>4</v>
      </c>
      <c r="AJ7" s="21">
        <v>-13.919413919413923</v>
      </c>
      <c r="AK7" s="46" t="s">
        <v>16</v>
      </c>
      <c r="AL7" s="22">
        <v>4</v>
      </c>
      <c r="AM7" s="25">
        <f t="shared" si="15"/>
        <v>3</v>
      </c>
      <c r="AN7" s="23">
        <f t="shared" si="16"/>
        <v>4</v>
      </c>
      <c r="AO7" s="24">
        <f t="shared" si="17"/>
        <v>11</v>
      </c>
    </row>
    <row r="8" spans="1:41" ht="18" thickBot="1" x14ac:dyDescent="0.25">
      <c r="A8" s="4">
        <v>4</v>
      </c>
      <c r="B8" s="55">
        <v>287</v>
      </c>
      <c r="C8" s="56" t="s">
        <v>24</v>
      </c>
      <c r="D8" s="56" t="s">
        <v>18</v>
      </c>
      <c r="E8" s="53" t="s">
        <v>79</v>
      </c>
      <c r="F8" s="21">
        <v>0</v>
      </c>
      <c r="G8" s="30" t="s">
        <v>24</v>
      </c>
      <c r="H8">
        <v>0</v>
      </c>
      <c r="I8" s="25">
        <f t="shared" si="0"/>
        <v>0</v>
      </c>
      <c r="J8" s="23">
        <f t="shared" si="1"/>
        <v>1</v>
      </c>
      <c r="K8" s="24">
        <f t="shared" si="2"/>
        <v>1</v>
      </c>
      <c r="L8" s="21">
        <v>-1.2578616352201324</v>
      </c>
      <c r="M8" t="s">
        <v>16</v>
      </c>
      <c r="N8">
        <v>0</v>
      </c>
      <c r="O8" s="25">
        <f t="shared" si="3"/>
        <v>1</v>
      </c>
      <c r="P8" s="23">
        <f t="shared" si="18"/>
        <v>4</v>
      </c>
      <c r="Q8" s="24">
        <f t="shared" si="5"/>
        <v>5</v>
      </c>
      <c r="R8" s="21">
        <v>-1.8867924528301931</v>
      </c>
      <c r="S8" t="s">
        <v>33</v>
      </c>
      <c r="T8">
        <v>0</v>
      </c>
      <c r="U8" s="25">
        <f t="shared" si="6"/>
        <v>1</v>
      </c>
      <c r="V8" s="23">
        <f t="shared" si="7"/>
        <v>2</v>
      </c>
      <c r="W8" s="24">
        <f t="shared" si="8"/>
        <v>3</v>
      </c>
      <c r="X8" s="21">
        <v>-2.8301886792452895</v>
      </c>
      <c r="Y8" s="46" t="s">
        <v>33</v>
      </c>
      <c r="Z8">
        <v>0</v>
      </c>
      <c r="AA8" s="25">
        <f t="shared" si="9"/>
        <v>1</v>
      </c>
      <c r="AB8" s="23">
        <f t="shared" si="10"/>
        <v>2</v>
      </c>
      <c r="AC8" s="24">
        <f t="shared" si="11"/>
        <v>3</v>
      </c>
      <c r="AD8" s="21">
        <v>-5.0314465408805074</v>
      </c>
      <c r="AE8" s="46" t="s">
        <v>33</v>
      </c>
      <c r="AF8" s="22">
        <v>1</v>
      </c>
      <c r="AG8" s="25">
        <f t="shared" si="12"/>
        <v>2</v>
      </c>
      <c r="AH8" s="23">
        <f t="shared" si="13"/>
        <v>2</v>
      </c>
      <c r="AI8" s="24">
        <f t="shared" si="14"/>
        <v>5</v>
      </c>
      <c r="AJ8" s="21">
        <v>-10.691823899371075</v>
      </c>
      <c r="AK8" s="46" t="s">
        <v>16</v>
      </c>
      <c r="AL8" s="22">
        <v>4</v>
      </c>
      <c r="AM8" s="25">
        <f t="shared" si="15"/>
        <v>3</v>
      </c>
      <c r="AN8" s="23">
        <f t="shared" si="16"/>
        <v>4</v>
      </c>
      <c r="AO8" s="24">
        <f t="shared" si="17"/>
        <v>11</v>
      </c>
    </row>
    <row r="9" spans="1:41" x14ac:dyDescent="0.2">
      <c r="A9" s="4">
        <v>5</v>
      </c>
      <c r="B9" s="63">
        <v>265</v>
      </c>
      <c r="C9" s="64" t="s">
        <v>24</v>
      </c>
      <c r="D9" s="64" t="s">
        <v>17</v>
      </c>
      <c r="E9" s="53" t="s">
        <v>80</v>
      </c>
      <c r="F9" s="21">
        <v>0</v>
      </c>
      <c r="G9" s="30" t="s">
        <v>32</v>
      </c>
      <c r="H9">
        <v>0</v>
      </c>
      <c r="I9" s="25">
        <f t="shared" si="0"/>
        <v>0</v>
      </c>
      <c r="J9" s="23">
        <f t="shared" si="1"/>
        <v>0</v>
      </c>
      <c r="K9" s="24">
        <f t="shared" si="2"/>
        <v>0</v>
      </c>
      <c r="L9" s="21">
        <v>-0.59347181008902916</v>
      </c>
      <c r="M9" t="s">
        <v>32</v>
      </c>
      <c r="N9">
        <v>0</v>
      </c>
      <c r="O9" s="25">
        <f t="shared" si="3"/>
        <v>0</v>
      </c>
      <c r="P9" s="23">
        <f t="shared" si="18"/>
        <v>0</v>
      </c>
      <c r="Q9" s="24">
        <f t="shared" si="5"/>
        <v>0</v>
      </c>
      <c r="R9" s="21">
        <v>-0.29673590504451458</v>
      </c>
      <c r="S9" t="s">
        <v>32</v>
      </c>
      <c r="T9">
        <v>0</v>
      </c>
      <c r="U9" s="25">
        <f t="shared" si="6"/>
        <v>0</v>
      </c>
      <c r="V9" s="23">
        <f t="shared" si="7"/>
        <v>0</v>
      </c>
      <c r="W9" s="24">
        <f t="shared" si="8"/>
        <v>0</v>
      </c>
      <c r="X9" s="21">
        <v>-1.4836795252225519</v>
      </c>
      <c r="Y9" s="46" t="s">
        <v>32</v>
      </c>
      <c r="Z9">
        <v>0</v>
      </c>
      <c r="AA9" s="25">
        <f t="shared" si="9"/>
        <v>1</v>
      </c>
      <c r="AB9" s="23">
        <f t="shared" si="10"/>
        <v>0</v>
      </c>
      <c r="AC9" s="24">
        <f t="shared" si="11"/>
        <v>1</v>
      </c>
      <c r="AD9" s="21">
        <v>-1.1869436201780583</v>
      </c>
      <c r="AE9" s="46" t="s">
        <v>32</v>
      </c>
      <c r="AF9" s="22">
        <v>0</v>
      </c>
      <c r="AG9" s="25">
        <f t="shared" si="12"/>
        <v>1</v>
      </c>
      <c r="AH9" s="23">
        <f t="shared" si="13"/>
        <v>0</v>
      </c>
      <c r="AI9" s="24">
        <f t="shared" si="14"/>
        <v>1</v>
      </c>
      <c r="AJ9" s="21">
        <v>-1.4836795252225519</v>
      </c>
      <c r="AK9" s="46" t="s">
        <v>32</v>
      </c>
      <c r="AL9" s="22">
        <v>0</v>
      </c>
      <c r="AM9" s="25">
        <f t="shared" si="15"/>
        <v>1</v>
      </c>
      <c r="AN9" s="23">
        <f t="shared" si="16"/>
        <v>0</v>
      </c>
      <c r="AO9" s="24">
        <f t="shared" si="17"/>
        <v>1</v>
      </c>
    </row>
    <row r="10" spans="1:41" x14ac:dyDescent="0.2">
      <c r="A10" s="4">
        <v>5</v>
      </c>
      <c r="B10" s="65">
        <v>267</v>
      </c>
      <c r="C10" s="66" t="s">
        <v>24</v>
      </c>
      <c r="D10" s="66" t="s">
        <v>18</v>
      </c>
      <c r="E10" s="53" t="s">
        <v>80</v>
      </c>
      <c r="F10" s="21">
        <v>0</v>
      </c>
      <c r="G10" s="30" t="s">
        <v>32</v>
      </c>
      <c r="H10">
        <v>0</v>
      </c>
      <c r="I10" s="25">
        <f t="shared" si="0"/>
        <v>0</v>
      </c>
      <c r="J10" s="23">
        <f t="shared" si="1"/>
        <v>0</v>
      </c>
      <c r="K10" s="24">
        <f t="shared" si="2"/>
        <v>0</v>
      </c>
      <c r="L10" s="21">
        <v>-0.60606060606061463</v>
      </c>
      <c r="M10" s="46" t="s">
        <v>32</v>
      </c>
      <c r="N10">
        <v>0</v>
      </c>
      <c r="O10" s="25">
        <f t="shared" si="3"/>
        <v>0</v>
      </c>
      <c r="P10" s="23">
        <f t="shared" si="18"/>
        <v>0</v>
      </c>
      <c r="Q10" s="24">
        <f t="shared" si="5"/>
        <v>0</v>
      </c>
      <c r="R10" s="21">
        <v>0.90909090909090051</v>
      </c>
      <c r="S10" s="46" t="s">
        <v>32</v>
      </c>
      <c r="T10">
        <v>0</v>
      </c>
      <c r="U10" s="25">
        <f t="shared" si="6"/>
        <v>0</v>
      </c>
      <c r="V10" s="23">
        <f t="shared" si="7"/>
        <v>0</v>
      </c>
      <c r="W10" s="24">
        <f t="shared" si="8"/>
        <v>0</v>
      </c>
      <c r="X10" s="21">
        <v>-0.30303030303030731</v>
      </c>
      <c r="Y10" s="46" t="s">
        <v>32</v>
      </c>
      <c r="Z10">
        <v>0</v>
      </c>
      <c r="AA10" s="25">
        <f t="shared" si="9"/>
        <v>0</v>
      </c>
      <c r="AB10" s="23">
        <f t="shared" si="10"/>
        <v>0</v>
      </c>
      <c r="AC10" s="24">
        <f t="shared" si="11"/>
        <v>0</v>
      </c>
      <c r="AD10" s="21">
        <v>-1.5151515151515151</v>
      </c>
      <c r="AE10" s="46" t="s">
        <v>32</v>
      </c>
      <c r="AF10" s="29">
        <v>0</v>
      </c>
      <c r="AG10" s="25">
        <f t="shared" si="12"/>
        <v>1</v>
      </c>
      <c r="AH10" s="23">
        <f t="shared" si="13"/>
        <v>0</v>
      </c>
      <c r="AI10" s="24">
        <f t="shared" si="14"/>
        <v>1</v>
      </c>
      <c r="AJ10" s="21">
        <v>-0.60606060606061463</v>
      </c>
      <c r="AK10" s="46" t="s">
        <v>32</v>
      </c>
      <c r="AL10" s="29">
        <v>1</v>
      </c>
      <c r="AM10" s="25">
        <f t="shared" si="15"/>
        <v>0</v>
      </c>
      <c r="AN10" s="23">
        <f t="shared" si="16"/>
        <v>0</v>
      </c>
      <c r="AO10" s="24">
        <f t="shared" si="17"/>
        <v>1</v>
      </c>
    </row>
    <row r="11" spans="1:41" ht="17" thickBot="1" x14ac:dyDescent="0.25">
      <c r="A11" s="4">
        <v>5</v>
      </c>
      <c r="B11" s="68">
        <v>269</v>
      </c>
      <c r="C11" s="69" t="s">
        <v>24</v>
      </c>
      <c r="D11" s="69" t="s">
        <v>18</v>
      </c>
      <c r="E11" s="53" t="s">
        <v>80</v>
      </c>
      <c r="F11" s="21">
        <v>0</v>
      </c>
      <c r="G11" s="30" t="s">
        <v>32</v>
      </c>
      <c r="H11">
        <v>0</v>
      </c>
      <c r="I11" s="25">
        <f t="shared" si="0"/>
        <v>0</v>
      </c>
      <c r="J11" s="23">
        <f t="shared" si="1"/>
        <v>0</v>
      </c>
      <c r="K11" s="24">
        <f t="shared" si="2"/>
        <v>0</v>
      </c>
      <c r="L11" s="21">
        <v>0.57803468208091247</v>
      </c>
      <c r="M11" s="46" t="s">
        <v>32</v>
      </c>
      <c r="N11">
        <v>0</v>
      </c>
      <c r="O11" s="25">
        <f t="shared" si="3"/>
        <v>0</v>
      </c>
      <c r="P11" s="23">
        <f t="shared" si="18"/>
        <v>0</v>
      </c>
      <c r="Q11" s="24">
        <f t="shared" si="5"/>
        <v>0</v>
      </c>
      <c r="R11" s="21">
        <v>0</v>
      </c>
      <c r="S11" s="46" t="s">
        <v>32</v>
      </c>
      <c r="T11">
        <v>0</v>
      </c>
      <c r="U11" s="25">
        <f t="shared" si="6"/>
        <v>0</v>
      </c>
      <c r="V11" s="23">
        <f t="shared" si="7"/>
        <v>0</v>
      </c>
      <c r="W11" s="24">
        <f t="shared" si="8"/>
        <v>0</v>
      </c>
      <c r="X11" s="21">
        <v>0.57803468208091247</v>
      </c>
      <c r="Y11" s="46" t="s">
        <v>32</v>
      </c>
      <c r="Z11">
        <v>0</v>
      </c>
      <c r="AA11" s="25">
        <f t="shared" si="9"/>
        <v>0</v>
      </c>
      <c r="AB11" s="23">
        <f t="shared" si="10"/>
        <v>0</v>
      </c>
      <c r="AC11" s="24">
        <f t="shared" si="11"/>
        <v>0</v>
      </c>
      <c r="AD11" s="21">
        <v>-0.86705202312139951</v>
      </c>
      <c r="AE11" s="46" t="s">
        <v>32</v>
      </c>
      <c r="AF11" s="29">
        <v>0</v>
      </c>
      <c r="AG11" s="25">
        <f t="shared" si="12"/>
        <v>0</v>
      </c>
      <c r="AH11" s="23">
        <f t="shared" si="13"/>
        <v>0</v>
      </c>
      <c r="AI11" s="24">
        <f t="shared" si="14"/>
        <v>0</v>
      </c>
      <c r="AJ11" s="21">
        <v>0</v>
      </c>
      <c r="AK11" s="46" t="s">
        <v>32</v>
      </c>
      <c r="AL11" s="29">
        <v>0</v>
      </c>
      <c r="AM11" s="25">
        <f t="shared" si="15"/>
        <v>0</v>
      </c>
      <c r="AN11" s="23">
        <f t="shared" si="16"/>
        <v>0</v>
      </c>
      <c r="AO11" s="24">
        <f t="shared" si="17"/>
        <v>0</v>
      </c>
    </row>
    <row r="12" spans="1:41" ht="17" x14ac:dyDescent="0.2">
      <c r="A12" s="4">
        <v>6</v>
      </c>
      <c r="B12" s="59">
        <v>291</v>
      </c>
      <c r="C12" s="60" t="s">
        <v>24</v>
      </c>
      <c r="D12" s="60" t="s">
        <v>18</v>
      </c>
      <c r="E12" s="53" t="s">
        <v>81</v>
      </c>
      <c r="F12" s="21">
        <v>0</v>
      </c>
      <c r="G12" s="30" t="s">
        <v>24</v>
      </c>
      <c r="H12">
        <v>0</v>
      </c>
      <c r="I12" s="25">
        <f t="shared" si="0"/>
        <v>0</v>
      </c>
      <c r="J12" s="23">
        <f t="shared" si="1"/>
        <v>1</v>
      </c>
      <c r="K12" s="24">
        <f t="shared" si="2"/>
        <v>1</v>
      </c>
      <c r="L12" s="21">
        <v>-0.35211267605633051</v>
      </c>
      <c r="M12" s="46" t="s">
        <v>33</v>
      </c>
      <c r="N12">
        <v>0</v>
      </c>
      <c r="O12" s="25">
        <f t="shared" si="3"/>
        <v>0</v>
      </c>
      <c r="P12" s="23">
        <f t="shared" si="18"/>
        <v>2</v>
      </c>
      <c r="Q12" s="24">
        <f t="shared" si="5"/>
        <v>2</v>
      </c>
      <c r="R12" s="21">
        <v>0.70422535211268611</v>
      </c>
      <c r="S12" s="46" t="s">
        <v>33</v>
      </c>
      <c r="T12">
        <v>0</v>
      </c>
      <c r="U12" s="25">
        <f t="shared" si="6"/>
        <v>0</v>
      </c>
      <c r="V12" s="23">
        <f t="shared" si="7"/>
        <v>2</v>
      </c>
      <c r="W12" s="24">
        <f t="shared" si="8"/>
        <v>2</v>
      </c>
      <c r="X12" s="21">
        <v>1.4084507042253596</v>
      </c>
      <c r="Y12" s="46" t="s">
        <v>33</v>
      </c>
      <c r="Z12">
        <v>1</v>
      </c>
      <c r="AA12" s="25">
        <f t="shared" si="9"/>
        <v>0</v>
      </c>
      <c r="AB12" s="23">
        <f t="shared" si="10"/>
        <v>2</v>
      </c>
      <c r="AC12" s="24">
        <f t="shared" si="11"/>
        <v>3</v>
      </c>
      <c r="AD12" s="21">
        <v>-1.0563380281690042</v>
      </c>
      <c r="AE12" s="46" t="s">
        <v>33</v>
      </c>
      <c r="AF12" s="29">
        <v>0</v>
      </c>
      <c r="AG12" s="25">
        <f t="shared" si="12"/>
        <v>1</v>
      </c>
      <c r="AH12" s="23">
        <f t="shared" si="13"/>
        <v>2</v>
      </c>
      <c r="AI12" s="24">
        <f t="shared" si="14"/>
        <v>3</v>
      </c>
      <c r="AJ12" s="21">
        <v>-2.8169014084506943</v>
      </c>
      <c r="AK12" s="46" t="s">
        <v>33</v>
      </c>
      <c r="AL12" s="29">
        <v>1</v>
      </c>
      <c r="AM12" s="25">
        <f t="shared" si="15"/>
        <v>1</v>
      </c>
      <c r="AN12" s="23">
        <f t="shared" si="16"/>
        <v>2</v>
      </c>
      <c r="AO12" s="24">
        <f t="shared" si="17"/>
        <v>4</v>
      </c>
    </row>
    <row r="13" spans="1:41" ht="18" thickBot="1" x14ac:dyDescent="0.25">
      <c r="A13" s="4">
        <v>6</v>
      </c>
      <c r="B13" s="55">
        <v>293</v>
      </c>
      <c r="C13" s="56" t="s">
        <v>24</v>
      </c>
      <c r="D13" s="56" t="s">
        <v>18</v>
      </c>
      <c r="E13" s="53" t="s">
        <v>81</v>
      </c>
      <c r="F13" s="21">
        <v>0</v>
      </c>
      <c r="G13" s="30" t="s">
        <v>32</v>
      </c>
      <c r="H13">
        <v>0</v>
      </c>
      <c r="I13" s="25">
        <f t="shared" si="0"/>
        <v>0</v>
      </c>
      <c r="J13" s="23">
        <f t="shared" si="1"/>
        <v>0</v>
      </c>
      <c r="K13" s="24">
        <f t="shared" si="2"/>
        <v>0</v>
      </c>
      <c r="L13" s="21">
        <v>0</v>
      </c>
      <c r="M13" s="46" t="s">
        <v>33</v>
      </c>
      <c r="N13">
        <v>0</v>
      </c>
      <c r="O13" s="25">
        <f t="shared" si="3"/>
        <v>0</v>
      </c>
      <c r="P13" s="23">
        <f t="shared" si="18"/>
        <v>2</v>
      </c>
      <c r="Q13" s="24">
        <f t="shared" si="5"/>
        <v>2</v>
      </c>
      <c r="R13" s="21">
        <v>0</v>
      </c>
      <c r="S13" s="46" t="s">
        <v>33</v>
      </c>
      <c r="T13">
        <v>0</v>
      </c>
      <c r="U13" s="25">
        <f t="shared" si="6"/>
        <v>0</v>
      </c>
      <c r="V13" s="23">
        <f t="shared" si="7"/>
        <v>2</v>
      </c>
      <c r="W13" s="24">
        <f t="shared" si="8"/>
        <v>2</v>
      </c>
      <c r="X13" s="21">
        <v>1.346801346801354</v>
      </c>
      <c r="Y13" s="46" t="s">
        <v>33</v>
      </c>
      <c r="Z13">
        <v>1</v>
      </c>
      <c r="AA13" s="25">
        <f t="shared" si="9"/>
        <v>0</v>
      </c>
      <c r="AB13" s="23">
        <f t="shared" si="10"/>
        <v>2</v>
      </c>
      <c r="AC13" s="24">
        <f t="shared" si="11"/>
        <v>3</v>
      </c>
      <c r="AD13" s="21">
        <v>-2.0202020202020132</v>
      </c>
      <c r="AE13" s="46" t="s">
        <v>33</v>
      </c>
      <c r="AF13" s="29">
        <v>2</v>
      </c>
      <c r="AG13" s="25">
        <f t="shared" si="12"/>
        <v>1</v>
      </c>
      <c r="AH13" s="23">
        <f t="shared" si="13"/>
        <v>2</v>
      </c>
      <c r="AI13" s="24">
        <f t="shared" si="14"/>
        <v>5</v>
      </c>
      <c r="AJ13" s="21">
        <v>-8.080808080808076</v>
      </c>
      <c r="AK13" s="46" t="s">
        <v>33</v>
      </c>
      <c r="AL13" s="29">
        <v>2</v>
      </c>
      <c r="AM13" s="25">
        <f t="shared" si="15"/>
        <v>2</v>
      </c>
      <c r="AN13" s="23">
        <f t="shared" si="16"/>
        <v>2</v>
      </c>
      <c r="AO13" s="24">
        <f t="shared" si="17"/>
        <v>6</v>
      </c>
    </row>
    <row r="14" spans="1:41" ht="17" x14ac:dyDescent="0.2">
      <c r="A14" s="4">
        <v>7</v>
      </c>
      <c r="B14" s="59">
        <v>299</v>
      </c>
      <c r="C14" s="60" t="s">
        <v>24</v>
      </c>
      <c r="D14" s="60" t="s">
        <v>17</v>
      </c>
      <c r="E14" s="53" t="s">
        <v>81</v>
      </c>
      <c r="F14" s="21">
        <v>0</v>
      </c>
      <c r="G14" s="30" t="s">
        <v>32</v>
      </c>
      <c r="H14">
        <v>0</v>
      </c>
      <c r="I14" s="25">
        <f t="shared" si="0"/>
        <v>0</v>
      </c>
      <c r="J14" s="23">
        <f t="shared" si="1"/>
        <v>0</v>
      </c>
      <c r="K14" s="24">
        <f t="shared" si="2"/>
        <v>0</v>
      </c>
      <c r="L14" s="21">
        <v>-2.1052631578947421</v>
      </c>
      <c r="M14" s="46" t="s">
        <v>24</v>
      </c>
      <c r="N14">
        <v>0</v>
      </c>
      <c r="O14" s="25">
        <f t="shared" si="3"/>
        <v>1</v>
      </c>
      <c r="P14" s="23">
        <f t="shared" si="18"/>
        <v>1</v>
      </c>
      <c r="Q14" s="24">
        <f t="shared" si="5"/>
        <v>2</v>
      </c>
      <c r="R14" s="21">
        <v>-2.1052631578947421</v>
      </c>
      <c r="S14" s="46" t="s">
        <v>33</v>
      </c>
      <c r="T14">
        <v>0</v>
      </c>
      <c r="U14" s="25">
        <f t="shared" si="6"/>
        <v>1</v>
      </c>
      <c r="V14" s="23">
        <f t="shared" si="7"/>
        <v>2</v>
      </c>
      <c r="W14" s="24">
        <f t="shared" si="8"/>
        <v>3</v>
      </c>
      <c r="X14" s="21">
        <v>-1.4035087719298196</v>
      </c>
      <c r="Y14" s="46" t="s">
        <v>33</v>
      </c>
      <c r="Z14">
        <v>1</v>
      </c>
      <c r="AA14" s="25">
        <f t="shared" si="9"/>
        <v>1</v>
      </c>
      <c r="AB14" s="23">
        <f t="shared" si="10"/>
        <v>2</v>
      </c>
      <c r="AC14" s="24">
        <f t="shared" si="11"/>
        <v>4</v>
      </c>
      <c r="AD14" s="21">
        <v>-10.175438596491224</v>
      </c>
      <c r="AE14" s="46" t="s">
        <v>33</v>
      </c>
      <c r="AF14" s="22">
        <v>2</v>
      </c>
      <c r="AG14" s="25">
        <f t="shared" si="12"/>
        <v>3</v>
      </c>
      <c r="AH14" s="23">
        <f t="shared" si="13"/>
        <v>2</v>
      </c>
      <c r="AI14" s="24">
        <f t="shared" si="14"/>
        <v>7</v>
      </c>
      <c r="AJ14" s="21">
        <v>-18.596491228070178</v>
      </c>
      <c r="AK14" s="46" t="s">
        <v>16</v>
      </c>
      <c r="AL14" s="22">
        <v>1</v>
      </c>
      <c r="AM14" s="25">
        <f t="shared" si="15"/>
        <v>4</v>
      </c>
      <c r="AN14" s="23">
        <f t="shared" si="16"/>
        <v>4</v>
      </c>
      <c r="AO14" s="24">
        <f t="shared" si="17"/>
        <v>9</v>
      </c>
    </row>
    <row r="15" spans="1:41" ht="18" thickBot="1" x14ac:dyDescent="0.25">
      <c r="A15" s="4">
        <v>7</v>
      </c>
      <c r="B15" s="55">
        <v>303</v>
      </c>
      <c r="C15" s="56" t="s">
        <v>24</v>
      </c>
      <c r="D15" s="56" t="s">
        <v>17</v>
      </c>
      <c r="E15" s="53" t="s">
        <v>81</v>
      </c>
      <c r="F15" s="21">
        <v>0</v>
      </c>
      <c r="G15" s="30" t="s">
        <v>32</v>
      </c>
      <c r="H15">
        <v>0</v>
      </c>
      <c r="I15" s="25">
        <f t="shared" si="0"/>
        <v>0</v>
      </c>
      <c r="J15" s="23">
        <f t="shared" si="1"/>
        <v>0</v>
      </c>
      <c r="K15" s="24">
        <f t="shared" si="2"/>
        <v>0</v>
      </c>
      <c r="L15" s="21">
        <v>-0.36900369003690559</v>
      </c>
      <c r="M15" s="46" t="s">
        <v>24</v>
      </c>
      <c r="N15">
        <v>0</v>
      </c>
      <c r="O15" s="25">
        <f t="shared" si="3"/>
        <v>0</v>
      </c>
      <c r="P15" s="23">
        <f t="shared" si="18"/>
        <v>1</v>
      </c>
      <c r="Q15" s="24">
        <f t="shared" si="5"/>
        <v>1</v>
      </c>
      <c r="R15" s="21">
        <v>0.73800738007379807</v>
      </c>
      <c r="S15" s="46" t="s">
        <v>24</v>
      </c>
      <c r="T15">
        <v>0</v>
      </c>
      <c r="U15" s="25">
        <f t="shared" si="6"/>
        <v>0</v>
      </c>
      <c r="V15" s="23">
        <f t="shared" si="7"/>
        <v>1</v>
      </c>
      <c r="W15" s="24">
        <f t="shared" si="8"/>
        <v>1</v>
      </c>
      <c r="X15" s="21">
        <v>2.5830258302583</v>
      </c>
      <c r="Y15" s="46" t="s">
        <v>33</v>
      </c>
      <c r="Z15">
        <v>1</v>
      </c>
      <c r="AA15" s="25">
        <f t="shared" si="9"/>
        <v>0</v>
      </c>
      <c r="AB15" s="23">
        <f t="shared" si="10"/>
        <v>2</v>
      </c>
      <c r="AC15" s="24">
        <f t="shared" si="11"/>
        <v>3</v>
      </c>
      <c r="AD15" s="21">
        <v>5.904059040590397</v>
      </c>
      <c r="AE15" s="46" t="s">
        <v>33</v>
      </c>
      <c r="AF15" s="22">
        <v>2</v>
      </c>
      <c r="AG15" s="25">
        <f t="shared" si="12"/>
        <v>0</v>
      </c>
      <c r="AH15" s="23">
        <f t="shared" si="13"/>
        <v>2</v>
      </c>
      <c r="AI15" s="24">
        <f t="shared" si="14"/>
        <v>4</v>
      </c>
      <c r="AJ15" s="21">
        <v>0</v>
      </c>
      <c r="AK15" s="46" t="s">
        <v>33</v>
      </c>
      <c r="AL15" s="22">
        <v>2</v>
      </c>
      <c r="AM15" s="25">
        <f t="shared" si="15"/>
        <v>0</v>
      </c>
      <c r="AN15" s="23">
        <f t="shared" si="16"/>
        <v>2</v>
      </c>
      <c r="AO15" s="24">
        <f t="shared" si="17"/>
        <v>4</v>
      </c>
    </row>
    <row r="16" spans="1:41" ht="17" x14ac:dyDescent="0.2">
      <c r="A16" s="9">
        <v>8</v>
      </c>
      <c r="B16" s="8">
        <v>335</v>
      </c>
      <c r="C16" s="8" t="s">
        <v>24</v>
      </c>
      <c r="D16" s="62" t="s">
        <v>17</v>
      </c>
      <c r="E16" s="53" t="s">
        <v>81</v>
      </c>
      <c r="F16">
        <v>0</v>
      </c>
      <c r="G16" s="30" t="s">
        <v>32</v>
      </c>
      <c r="H16">
        <v>0</v>
      </c>
      <c r="I16" s="25">
        <f t="shared" ref="I16:I29" si="19">IF(F16&lt;=-15,4,(IF(F16&lt;-10,3,(IF(F16&lt;-4,2,(IF(F16&lt;=-1,1,IF(F16&gt;-1,0,0))))))))</f>
        <v>0</v>
      </c>
      <c r="J16" s="23">
        <f t="shared" ref="J16:J29" si="20">IF(G16="D",4,(IF(G16="L",2,(IF(G16="M",1,0)))))</f>
        <v>0</v>
      </c>
      <c r="K16" s="24">
        <f t="shared" ref="K16:K29" si="21">H16+I16+J16</f>
        <v>0</v>
      </c>
      <c r="L16">
        <v>-0.65146579804560034</v>
      </c>
      <c r="M16" s="46" t="s">
        <v>33</v>
      </c>
      <c r="N16">
        <v>0</v>
      </c>
      <c r="O16" s="25">
        <f t="shared" ref="O16:O29" si="22">IF(L16&lt;=-15,4,(IF(L16&lt;-10,3,(IF(L16&lt;-4,2,(IF(L16&lt;=-1,1,IF(L16&gt;-1,0,0))))))))</f>
        <v>0</v>
      </c>
      <c r="P16" s="23">
        <f t="shared" ref="P16:P29" si="23">IF(M16="D",4,(IF(M16="L",2,(IF(M16="M",1,0)))))</f>
        <v>2</v>
      </c>
      <c r="Q16" s="24">
        <f t="shared" ref="Q16:Q29" si="24">N16+O16+P16</f>
        <v>2</v>
      </c>
      <c r="R16">
        <v>0.97719869706840623</v>
      </c>
      <c r="S16" s="46" t="s">
        <v>24</v>
      </c>
      <c r="T16">
        <v>0</v>
      </c>
      <c r="U16" s="25">
        <f t="shared" ref="U16:U29" si="25">IF(R16&lt;=-15,4,(IF(R16&lt;-10,3,(IF(R16&lt;-4,2,(IF(R16&lt;=-1,1,IF(R16&gt;-1,0,0))))))))</f>
        <v>0</v>
      </c>
      <c r="V16" s="23">
        <f t="shared" ref="V16:V29" si="26">IF(S16="D",4,(IF(S16="L",2,(IF(S16="M",1,0)))))</f>
        <v>1</v>
      </c>
      <c r="W16" s="24">
        <f t="shared" ref="W16:W29" si="27">T16+U16+V16</f>
        <v>1</v>
      </c>
      <c r="X16">
        <v>0</v>
      </c>
      <c r="Y16" s="46" t="s">
        <v>33</v>
      </c>
      <c r="Z16">
        <v>1</v>
      </c>
      <c r="AA16" s="25">
        <f t="shared" ref="AA16:AA29" si="28">IF(X16&lt;=-15,4,(IF(X16&lt;-10,3,(IF(X16&lt;-4,2,(IF(X16&lt;=-1,1,IF(X16&gt;-1,0,0))))))))</f>
        <v>0</v>
      </c>
      <c r="AB16" s="23">
        <f t="shared" ref="AB16:AB29" si="29">IF(Y16="D",4,(IF(Y16="L",2,(IF(Y16="M",1,0)))))</f>
        <v>2</v>
      </c>
      <c r="AC16" s="24">
        <f t="shared" ref="AC16:AC29" si="30">Z16+AA16+AB16</f>
        <v>3</v>
      </c>
      <c r="AD16">
        <v>-4.2345276872964197</v>
      </c>
      <c r="AE16" s="46" t="s">
        <v>33</v>
      </c>
      <c r="AF16" s="29">
        <v>2</v>
      </c>
      <c r="AG16" s="25">
        <f t="shared" ref="AG16:AG29" si="31">IF(AD16&lt;=-15,4,(IF(AD16&lt;-10,3,(IF(AD16&lt;-4,2,(IF(AD16&lt;=-1,1,IF(AD16&gt;-1,0,0))))))))</f>
        <v>2</v>
      </c>
      <c r="AH16" s="23">
        <f t="shared" ref="AH16:AH29" si="32">IF(AE16="D",4,(IF(AE16="L",2,(IF(AE16="M",1,0)))))</f>
        <v>2</v>
      </c>
      <c r="AI16" s="24">
        <f t="shared" ref="AI16:AI29" si="33">AF16+AG16+AH16</f>
        <v>6</v>
      </c>
      <c r="AJ16">
        <v>-9.4462540716612331</v>
      </c>
      <c r="AK16" s="46" t="s">
        <v>16</v>
      </c>
      <c r="AL16" s="29">
        <v>3</v>
      </c>
      <c r="AM16" s="25">
        <f t="shared" ref="AM16:AM29" si="34">IF(AJ16&lt;=-15,4,(IF(AJ16&lt;-10,3,(IF(AJ16&lt;-4,2,(IF(AJ16&lt;=-1,1,IF(AJ16&gt;-1,0,0))))))))</f>
        <v>2</v>
      </c>
      <c r="AN16" s="23">
        <f t="shared" ref="AN16:AN29" si="35">IF(AK16="D",4,(IF(AK16="L",2,(IF(AK16="M",1,0)))))</f>
        <v>4</v>
      </c>
      <c r="AO16" s="24">
        <f t="shared" ref="AO16:AO29" si="36">AL16+AM16+AN16</f>
        <v>9</v>
      </c>
    </row>
    <row r="17" spans="1:41" x14ac:dyDescent="0.2">
      <c r="A17" s="4">
        <v>8</v>
      </c>
      <c r="B17" s="66">
        <v>337</v>
      </c>
      <c r="C17" s="66" t="s">
        <v>24</v>
      </c>
      <c r="D17" s="66" t="s">
        <v>18</v>
      </c>
      <c r="E17" s="53" t="s">
        <v>81</v>
      </c>
      <c r="F17">
        <v>0</v>
      </c>
      <c r="G17" s="30" t="s">
        <v>32</v>
      </c>
      <c r="H17">
        <v>0</v>
      </c>
      <c r="I17" s="25">
        <f t="shared" si="19"/>
        <v>0</v>
      </c>
      <c r="J17" s="23">
        <f t="shared" si="20"/>
        <v>0</v>
      </c>
      <c r="K17" s="24">
        <f t="shared" si="21"/>
        <v>0</v>
      </c>
      <c r="L17">
        <v>1.2944983818770297</v>
      </c>
      <c r="M17" s="46" t="s">
        <v>32</v>
      </c>
      <c r="N17" s="46">
        <v>0</v>
      </c>
      <c r="O17" s="25">
        <f t="shared" si="22"/>
        <v>0</v>
      </c>
      <c r="P17" s="23">
        <f t="shared" si="23"/>
        <v>0</v>
      </c>
      <c r="Q17" s="24">
        <f t="shared" si="24"/>
        <v>0</v>
      </c>
      <c r="R17">
        <v>1.6181229773462786</v>
      </c>
      <c r="S17" s="46" t="s">
        <v>24</v>
      </c>
      <c r="T17">
        <v>0</v>
      </c>
      <c r="U17" s="25">
        <f t="shared" si="25"/>
        <v>0</v>
      </c>
      <c r="V17" s="23">
        <f t="shared" si="26"/>
        <v>1</v>
      </c>
      <c r="W17" s="24">
        <f t="shared" si="27"/>
        <v>1</v>
      </c>
      <c r="X17">
        <v>0.64724919093852051</v>
      </c>
      <c r="Y17" s="46" t="s">
        <v>33</v>
      </c>
      <c r="Z17">
        <v>0</v>
      </c>
      <c r="AA17" s="25">
        <f t="shared" si="28"/>
        <v>0</v>
      </c>
      <c r="AB17" s="23">
        <f t="shared" si="29"/>
        <v>2</v>
      </c>
      <c r="AC17" s="24">
        <f t="shared" si="30"/>
        <v>2</v>
      </c>
      <c r="AD17">
        <v>-0.64724919093850897</v>
      </c>
      <c r="AE17" s="46" t="s">
        <v>33</v>
      </c>
      <c r="AF17" s="29">
        <v>2</v>
      </c>
      <c r="AG17" s="25">
        <f t="shared" si="31"/>
        <v>0</v>
      </c>
      <c r="AH17" s="23">
        <f t="shared" si="32"/>
        <v>2</v>
      </c>
      <c r="AI17" s="24">
        <f t="shared" si="33"/>
        <v>4</v>
      </c>
      <c r="AJ17">
        <v>-2.2653721682847872</v>
      </c>
      <c r="AK17" s="46" t="s">
        <v>16</v>
      </c>
      <c r="AL17" s="29">
        <v>2</v>
      </c>
      <c r="AM17" s="25">
        <f t="shared" si="34"/>
        <v>1</v>
      </c>
      <c r="AN17" s="23">
        <f t="shared" si="35"/>
        <v>4</v>
      </c>
      <c r="AO17" s="24">
        <f t="shared" si="36"/>
        <v>7</v>
      </c>
    </row>
    <row r="18" spans="1:41" ht="17" x14ac:dyDescent="0.2">
      <c r="A18" s="4">
        <v>9</v>
      </c>
      <c r="B18" s="66">
        <v>359</v>
      </c>
      <c r="C18" s="66" t="s">
        <v>24</v>
      </c>
      <c r="D18" s="62" t="s">
        <v>17</v>
      </c>
      <c r="E18" s="53" t="s">
        <v>81</v>
      </c>
      <c r="F18">
        <v>0</v>
      </c>
      <c r="G18" s="30" t="s">
        <v>32</v>
      </c>
      <c r="H18">
        <v>0</v>
      </c>
      <c r="I18" s="25">
        <f t="shared" si="19"/>
        <v>0</v>
      </c>
      <c r="J18" s="23">
        <f t="shared" si="20"/>
        <v>0</v>
      </c>
      <c r="K18" s="24">
        <f t="shared" si="21"/>
        <v>0</v>
      </c>
      <c r="L18">
        <v>1.7421602787456445</v>
      </c>
      <c r="M18" s="46" t="s">
        <v>33</v>
      </c>
      <c r="N18">
        <v>1</v>
      </c>
      <c r="O18" s="25">
        <f t="shared" si="22"/>
        <v>0</v>
      </c>
      <c r="P18" s="23">
        <f t="shared" si="23"/>
        <v>2</v>
      </c>
      <c r="Q18" s="24">
        <f t="shared" si="24"/>
        <v>3</v>
      </c>
      <c r="R18">
        <v>1.0452961672473893</v>
      </c>
      <c r="S18" s="46" t="s">
        <v>24</v>
      </c>
      <c r="T18">
        <v>0</v>
      </c>
      <c r="U18" s="25">
        <f t="shared" si="25"/>
        <v>0</v>
      </c>
      <c r="V18" s="23">
        <f t="shared" si="26"/>
        <v>1</v>
      </c>
      <c r="W18" s="24">
        <f t="shared" si="27"/>
        <v>1</v>
      </c>
      <c r="X18">
        <v>1.3937282229965231</v>
      </c>
      <c r="Y18" s="46" t="s">
        <v>33</v>
      </c>
      <c r="Z18">
        <v>0</v>
      </c>
      <c r="AA18" s="25">
        <f t="shared" si="28"/>
        <v>0</v>
      </c>
      <c r="AB18" s="23">
        <f t="shared" si="29"/>
        <v>2</v>
      </c>
      <c r="AC18" s="24">
        <f t="shared" si="30"/>
        <v>2</v>
      </c>
      <c r="AD18">
        <v>1.0452961672473893</v>
      </c>
      <c r="AE18" s="46" t="s">
        <v>33</v>
      </c>
      <c r="AF18" s="29">
        <v>2</v>
      </c>
      <c r="AG18" s="25">
        <f t="shared" si="31"/>
        <v>0</v>
      </c>
      <c r="AH18" s="23">
        <f t="shared" si="32"/>
        <v>2</v>
      </c>
      <c r="AI18" s="24">
        <f t="shared" si="33"/>
        <v>4</v>
      </c>
      <c r="AJ18">
        <v>-11.498257839721257</v>
      </c>
      <c r="AK18" s="46" t="s">
        <v>16</v>
      </c>
      <c r="AL18" s="29">
        <v>3</v>
      </c>
      <c r="AM18" s="25">
        <f t="shared" si="34"/>
        <v>3</v>
      </c>
      <c r="AN18" s="23">
        <f t="shared" si="35"/>
        <v>4</v>
      </c>
      <c r="AO18" s="24">
        <f t="shared" si="36"/>
        <v>10</v>
      </c>
    </row>
    <row r="19" spans="1:41" ht="17" x14ac:dyDescent="0.2">
      <c r="A19" s="4">
        <v>9</v>
      </c>
      <c r="B19" s="3">
        <v>361</v>
      </c>
      <c r="C19" s="66" t="s">
        <v>24</v>
      </c>
      <c r="D19" s="62" t="s">
        <v>17</v>
      </c>
      <c r="E19" s="53" t="s">
        <v>81</v>
      </c>
      <c r="F19">
        <v>0</v>
      </c>
      <c r="G19" s="30" t="s">
        <v>32</v>
      </c>
      <c r="H19">
        <v>0</v>
      </c>
      <c r="I19" s="25">
        <f t="shared" si="19"/>
        <v>0</v>
      </c>
      <c r="J19" s="23">
        <f t="shared" si="20"/>
        <v>0</v>
      </c>
      <c r="K19" s="24">
        <f t="shared" si="21"/>
        <v>0</v>
      </c>
      <c r="L19">
        <v>2.2222222222222312</v>
      </c>
      <c r="M19" s="46" t="s">
        <v>24</v>
      </c>
      <c r="N19">
        <v>1</v>
      </c>
      <c r="O19" s="25">
        <f t="shared" si="22"/>
        <v>0</v>
      </c>
      <c r="P19" s="23">
        <f t="shared" si="23"/>
        <v>1</v>
      </c>
      <c r="Q19" s="24">
        <f t="shared" si="24"/>
        <v>2</v>
      </c>
      <c r="R19">
        <v>0.31746031746032199</v>
      </c>
      <c r="S19" s="46" t="s">
        <v>33</v>
      </c>
      <c r="T19">
        <v>0</v>
      </c>
      <c r="U19" s="25">
        <f t="shared" si="25"/>
        <v>0</v>
      </c>
      <c r="V19" s="23">
        <f t="shared" si="26"/>
        <v>2</v>
      </c>
      <c r="W19" s="24">
        <f t="shared" si="27"/>
        <v>2</v>
      </c>
      <c r="X19">
        <v>-2.5396825396825422</v>
      </c>
      <c r="Y19" s="46" t="s">
        <v>33</v>
      </c>
      <c r="Z19">
        <v>0</v>
      </c>
      <c r="AA19" s="25">
        <f t="shared" si="28"/>
        <v>1</v>
      </c>
      <c r="AB19" s="23">
        <f t="shared" si="29"/>
        <v>2</v>
      </c>
      <c r="AC19" s="24">
        <f t="shared" si="30"/>
        <v>3</v>
      </c>
      <c r="AD19">
        <v>-4.1269841269841292</v>
      </c>
      <c r="AE19" s="46" t="s">
        <v>33</v>
      </c>
      <c r="AF19" s="29">
        <v>2</v>
      </c>
      <c r="AG19" s="25">
        <f t="shared" si="31"/>
        <v>2</v>
      </c>
      <c r="AH19" s="23">
        <f t="shared" si="32"/>
        <v>2</v>
      </c>
      <c r="AI19" s="24">
        <f t="shared" si="33"/>
        <v>6</v>
      </c>
      <c r="AJ19">
        <v>-13.015873015873019</v>
      </c>
      <c r="AK19" s="46" t="s">
        <v>33</v>
      </c>
      <c r="AL19" s="29">
        <v>3</v>
      </c>
      <c r="AM19" s="25">
        <f t="shared" si="34"/>
        <v>3</v>
      </c>
      <c r="AN19" s="23">
        <f t="shared" si="35"/>
        <v>2</v>
      </c>
      <c r="AO19" s="24">
        <f t="shared" si="36"/>
        <v>8</v>
      </c>
    </row>
    <row r="20" spans="1:41" x14ac:dyDescent="0.2">
      <c r="A20" s="4">
        <v>9</v>
      </c>
      <c r="B20" s="3">
        <v>363</v>
      </c>
      <c r="C20" s="66" t="s">
        <v>24</v>
      </c>
      <c r="D20" s="66" t="s">
        <v>18</v>
      </c>
      <c r="E20" s="53" t="s">
        <v>81</v>
      </c>
      <c r="F20">
        <v>0</v>
      </c>
      <c r="G20" s="30" t="s">
        <v>32</v>
      </c>
      <c r="H20">
        <v>0</v>
      </c>
      <c r="I20" s="25">
        <f t="shared" si="19"/>
        <v>0</v>
      </c>
      <c r="J20" s="23">
        <f t="shared" si="20"/>
        <v>0</v>
      </c>
      <c r="K20" s="24">
        <f t="shared" si="21"/>
        <v>0</v>
      </c>
      <c r="L20">
        <v>0.8902077151335227</v>
      </c>
      <c r="M20" s="46" t="s">
        <v>24</v>
      </c>
      <c r="N20">
        <v>0</v>
      </c>
      <c r="O20" s="25">
        <f t="shared" si="22"/>
        <v>0</v>
      </c>
      <c r="P20" s="23">
        <f t="shared" si="23"/>
        <v>1</v>
      </c>
      <c r="Q20" s="24">
        <f t="shared" si="24"/>
        <v>1</v>
      </c>
      <c r="R20">
        <v>0.29673590504449349</v>
      </c>
      <c r="S20" s="46" t="s">
        <v>33</v>
      </c>
      <c r="T20">
        <v>0</v>
      </c>
      <c r="U20" s="25">
        <f t="shared" si="25"/>
        <v>0</v>
      </c>
      <c r="V20" s="23">
        <f t="shared" si="26"/>
        <v>2</v>
      </c>
      <c r="W20" s="24">
        <f t="shared" si="27"/>
        <v>2</v>
      </c>
      <c r="X20">
        <v>-2.6706231454006102</v>
      </c>
      <c r="Y20" s="46" t="s">
        <v>24</v>
      </c>
      <c r="Z20">
        <v>1</v>
      </c>
      <c r="AA20" s="25">
        <f t="shared" si="28"/>
        <v>1</v>
      </c>
      <c r="AB20" s="23">
        <f t="shared" si="29"/>
        <v>1</v>
      </c>
      <c r="AC20" s="24">
        <f t="shared" si="30"/>
        <v>3</v>
      </c>
      <c r="AD20">
        <v>-10.385756676557873</v>
      </c>
      <c r="AE20" s="46" t="s">
        <v>16</v>
      </c>
      <c r="AF20" s="29">
        <v>3</v>
      </c>
      <c r="AG20" s="25">
        <f t="shared" si="31"/>
        <v>3</v>
      </c>
      <c r="AH20" s="23">
        <f t="shared" si="32"/>
        <v>4</v>
      </c>
      <c r="AI20" s="24">
        <f t="shared" si="33"/>
        <v>10</v>
      </c>
      <c r="AJ20">
        <v>-21.958456973293771</v>
      </c>
      <c r="AK20" s="46" t="s">
        <v>16</v>
      </c>
      <c r="AL20" s="29">
        <v>4</v>
      </c>
      <c r="AM20" s="25">
        <f t="shared" si="34"/>
        <v>4</v>
      </c>
      <c r="AN20" s="23">
        <f t="shared" si="35"/>
        <v>4</v>
      </c>
      <c r="AO20" s="24">
        <f t="shared" si="36"/>
        <v>12</v>
      </c>
    </row>
    <row r="21" spans="1:41" x14ac:dyDescent="0.2">
      <c r="A21" s="4">
        <v>10</v>
      </c>
      <c r="B21" s="3">
        <v>341</v>
      </c>
      <c r="C21" s="66" t="s">
        <v>24</v>
      </c>
      <c r="D21" s="66" t="s">
        <v>18</v>
      </c>
      <c r="E21" s="53" t="s">
        <v>80</v>
      </c>
      <c r="F21">
        <v>0</v>
      </c>
      <c r="G21" s="30" t="s">
        <v>32</v>
      </c>
      <c r="H21">
        <v>0</v>
      </c>
      <c r="I21" s="25">
        <f t="shared" si="19"/>
        <v>0</v>
      </c>
      <c r="J21" s="23">
        <f t="shared" si="20"/>
        <v>0</v>
      </c>
      <c r="K21" s="24">
        <f t="shared" si="21"/>
        <v>0</v>
      </c>
      <c r="L21">
        <v>0</v>
      </c>
      <c r="M21" s="46" t="s">
        <v>32</v>
      </c>
      <c r="N21">
        <v>0</v>
      </c>
      <c r="O21" s="25">
        <f t="shared" si="22"/>
        <v>0</v>
      </c>
      <c r="P21" s="23">
        <f t="shared" si="23"/>
        <v>0</v>
      </c>
      <c r="Q21" s="24">
        <f t="shared" si="24"/>
        <v>0</v>
      </c>
      <c r="R21">
        <v>-1.9607843137254901</v>
      </c>
      <c r="S21" s="46" t="s">
        <v>32</v>
      </c>
      <c r="T21">
        <v>0</v>
      </c>
      <c r="U21" s="25">
        <f t="shared" si="25"/>
        <v>1</v>
      </c>
      <c r="V21" s="23">
        <f t="shared" si="26"/>
        <v>0</v>
      </c>
      <c r="W21" s="24">
        <f t="shared" si="27"/>
        <v>1</v>
      </c>
      <c r="X21">
        <v>-2.3529411764705936</v>
      </c>
      <c r="Y21" s="46" t="s">
        <v>32</v>
      </c>
      <c r="Z21">
        <v>0</v>
      </c>
      <c r="AA21" s="25">
        <f t="shared" si="28"/>
        <v>1</v>
      </c>
      <c r="AB21" s="23">
        <f t="shared" si="29"/>
        <v>0</v>
      </c>
      <c r="AC21" s="24">
        <f t="shared" si="30"/>
        <v>1</v>
      </c>
      <c r="AD21">
        <v>-2.7450980392156836</v>
      </c>
      <c r="AE21" s="46" t="s">
        <v>32</v>
      </c>
      <c r="AF21" s="29">
        <v>0</v>
      </c>
      <c r="AG21" s="25">
        <f t="shared" si="31"/>
        <v>1</v>
      </c>
      <c r="AH21" s="23">
        <f t="shared" si="32"/>
        <v>0</v>
      </c>
      <c r="AI21" s="24">
        <f t="shared" si="33"/>
        <v>1</v>
      </c>
      <c r="AJ21">
        <v>-2.3529411764705936</v>
      </c>
      <c r="AK21" s="46" t="s">
        <v>32</v>
      </c>
      <c r="AL21" s="29">
        <v>0</v>
      </c>
      <c r="AM21" s="25">
        <f t="shared" si="34"/>
        <v>1</v>
      </c>
      <c r="AN21" s="23">
        <f t="shared" si="35"/>
        <v>0</v>
      </c>
      <c r="AO21" s="24">
        <f t="shared" si="36"/>
        <v>1</v>
      </c>
    </row>
    <row r="22" spans="1:41" x14ac:dyDescent="0.2">
      <c r="A22" s="4">
        <v>11</v>
      </c>
      <c r="B22" s="3">
        <v>343</v>
      </c>
      <c r="C22" s="66" t="s">
        <v>24</v>
      </c>
      <c r="D22" s="66" t="s">
        <v>18</v>
      </c>
      <c r="E22" s="53" t="s">
        <v>80</v>
      </c>
      <c r="F22">
        <v>0</v>
      </c>
      <c r="G22" s="30" t="s">
        <v>32</v>
      </c>
      <c r="H22">
        <v>0</v>
      </c>
      <c r="I22" s="25">
        <f t="shared" si="19"/>
        <v>0</v>
      </c>
      <c r="J22" s="23">
        <f t="shared" si="20"/>
        <v>0</v>
      </c>
      <c r="K22" s="24">
        <f t="shared" si="21"/>
        <v>0</v>
      </c>
      <c r="L22">
        <v>2.9197080291970829</v>
      </c>
      <c r="M22" s="46" t="s">
        <v>32</v>
      </c>
      <c r="N22">
        <v>0</v>
      </c>
      <c r="O22" s="25">
        <f t="shared" si="22"/>
        <v>0</v>
      </c>
      <c r="P22" s="23">
        <f t="shared" si="23"/>
        <v>0</v>
      </c>
      <c r="Q22" s="24">
        <f t="shared" si="24"/>
        <v>0</v>
      </c>
      <c r="R22">
        <v>2.9197080291970829</v>
      </c>
      <c r="S22" s="46" t="s">
        <v>32</v>
      </c>
      <c r="T22">
        <v>0</v>
      </c>
      <c r="U22" s="25">
        <f t="shared" si="25"/>
        <v>0</v>
      </c>
      <c r="V22" s="23">
        <f t="shared" si="26"/>
        <v>0</v>
      </c>
      <c r="W22" s="24">
        <f t="shared" si="27"/>
        <v>0</v>
      </c>
      <c r="X22">
        <v>1.0948905109489078</v>
      </c>
      <c r="Y22" s="46" t="s">
        <v>32</v>
      </c>
      <c r="Z22">
        <v>0</v>
      </c>
      <c r="AA22" s="25">
        <f t="shared" si="28"/>
        <v>0</v>
      </c>
      <c r="AB22" s="23">
        <f t="shared" si="29"/>
        <v>0</v>
      </c>
      <c r="AC22" s="24">
        <f t="shared" si="30"/>
        <v>0</v>
      </c>
      <c r="AD22">
        <v>1.0948905109489078</v>
      </c>
      <c r="AE22" s="46" t="s">
        <v>32</v>
      </c>
      <c r="AF22" s="29">
        <v>0</v>
      </c>
      <c r="AG22" s="25">
        <f t="shared" si="31"/>
        <v>0</v>
      </c>
      <c r="AH22" s="23">
        <f t="shared" si="32"/>
        <v>0</v>
      </c>
      <c r="AI22" s="24">
        <f t="shared" si="33"/>
        <v>0</v>
      </c>
      <c r="AJ22">
        <v>-1.8248175182481754</v>
      </c>
      <c r="AK22" s="46" t="s">
        <v>32</v>
      </c>
      <c r="AL22" s="29">
        <v>0</v>
      </c>
      <c r="AM22" s="25">
        <f t="shared" si="34"/>
        <v>1</v>
      </c>
      <c r="AN22" s="23">
        <f t="shared" si="35"/>
        <v>0</v>
      </c>
      <c r="AO22" s="24">
        <f t="shared" si="36"/>
        <v>1</v>
      </c>
    </row>
    <row r="23" spans="1:41" ht="17" x14ac:dyDescent="0.2">
      <c r="A23" s="4">
        <v>11</v>
      </c>
      <c r="B23" s="3">
        <v>347</v>
      </c>
      <c r="C23" s="66" t="s">
        <v>24</v>
      </c>
      <c r="D23" s="62" t="s">
        <v>17</v>
      </c>
      <c r="E23" s="53" t="s">
        <v>80</v>
      </c>
      <c r="F23">
        <v>0</v>
      </c>
      <c r="G23" s="30" t="s">
        <v>32</v>
      </c>
      <c r="H23">
        <v>0</v>
      </c>
      <c r="I23" s="25">
        <f t="shared" si="19"/>
        <v>0</v>
      </c>
      <c r="J23" s="23">
        <f t="shared" si="20"/>
        <v>0</v>
      </c>
      <c r="K23" s="24">
        <f t="shared" si="21"/>
        <v>0</v>
      </c>
      <c r="L23">
        <v>-1.6949152542372881</v>
      </c>
      <c r="M23" s="46" t="s">
        <v>32</v>
      </c>
      <c r="N23">
        <v>0</v>
      </c>
      <c r="O23" s="25">
        <f t="shared" si="22"/>
        <v>1</v>
      </c>
      <c r="P23" s="23">
        <f t="shared" si="23"/>
        <v>0</v>
      </c>
      <c r="Q23" s="24">
        <f t="shared" si="24"/>
        <v>1</v>
      </c>
      <c r="R23">
        <v>-2.3728813559322011</v>
      </c>
      <c r="S23" s="46" t="s">
        <v>32</v>
      </c>
      <c r="T23">
        <v>0</v>
      </c>
      <c r="U23" s="25">
        <f t="shared" si="25"/>
        <v>1</v>
      </c>
      <c r="V23" s="23">
        <f t="shared" si="26"/>
        <v>0</v>
      </c>
      <c r="W23" s="24">
        <f t="shared" si="27"/>
        <v>1</v>
      </c>
      <c r="X23">
        <v>-2.3728813559322011</v>
      </c>
      <c r="Y23" s="46" t="s">
        <v>32</v>
      </c>
      <c r="Z23">
        <v>0</v>
      </c>
      <c r="AA23" s="25">
        <f t="shared" si="28"/>
        <v>1</v>
      </c>
      <c r="AB23" s="23">
        <f t="shared" si="29"/>
        <v>0</v>
      </c>
      <c r="AC23" s="24">
        <f t="shared" si="30"/>
        <v>1</v>
      </c>
      <c r="AD23">
        <v>-3.0508474576271141</v>
      </c>
      <c r="AE23" s="46" t="s">
        <v>32</v>
      </c>
      <c r="AF23" s="29">
        <v>0</v>
      </c>
      <c r="AG23" s="25">
        <f t="shared" si="31"/>
        <v>1</v>
      </c>
      <c r="AH23" s="23">
        <f t="shared" si="32"/>
        <v>0</v>
      </c>
      <c r="AI23" s="24">
        <f t="shared" si="33"/>
        <v>1</v>
      </c>
      <c r="AJ23">
        <v>-2.7118644067796636</v>
      </c>
      <c r="AK23" s="46" t="s">
        <v>32</v>
      </c>
      <c r="AL23" s="29">
        <v>0</v>
      </c>
      <c r="AM23" s="25">
        <f t="shared" si="34"/>
        <v>1</v>
      </c>
      <c r="AN23" s="23">
        <f t="shared" si="35"/>
        <v>0</v>
      </c>
      <c r="AO23" s="24">
        <f t="shared" si="36"/>
        <v>1</v>
      </c>
    </row>
    <row r="24" spans="1:41" ht="17" x14ac:dyDescent="0.2">
      <c r="A24" s="4">
        <v>11</v>
      </c>
      <c r="B24" s="3">
        <v>349</v>
      </c>
      <c r="C24" s="66" t="s">
        <v>24</v>
      </c>
      <c r="D24" s="62" t="s">
        <v>17</v>
      </c>
      <c r="E24" s="53" t="s">
        <v>80</v>
      </c>
      <c r="F24">
        <v>0</v>
      </c>
      <c r="G24" s="30" t="s">
        <v>32</v>
      </c>
      <c r="H24">
        <v>0</v>
      </c>
      <c r="I24" s="25">
        <f t="shared" si="19"/>
        <v>0</v>
      </c>
      <c r="J24" s="23">
        <f t="shared" si="20"/>
        <v>0</v>
      </c>
      <c r="K24" s="24">
        <f t="shared" si="21"/>
        <v>0</v>
      </c>
      <c r="L24">
        <v>1.0344827586206922</v>
      </c>
      <c r="M24" s="46" t="s">
        <v>32</v>
      </c>
      <c r="N24">
        <v>0</v>
      </c>
      <c r="O24" s="25">
        <f t="shared" si="22"/>
        <v>0</v>
      </c>
      <c r="P24" s="23">
        <f t="shared" si="23"/>
        <v>0</v>
      </c>
      <c r="Q24" s="24">
        <f t="shared" si="24"/>
        <v>0</v>
      </c>
      <c r="R24">
        <v>2.4137931034482736</v>
      </c>
      <c r="S24" s="46" t="s">
        <v>32</v>
      </c>
      <c r="T24">
        <v>0</v>
      </c>
      <c r="U24" s="25">
        <f t="shared" si="25"/>
        <v>0</v>
      </c>
      <c r="V24" s="23">
        <f t="shared" si="26"/>
        <v>0</v>
      </c>
      <c r="W24" s="24">
        <f t="shared" si="27"/>
        <v>0</v>
      </c>
      <c r="X24">
        <v>0</v>
      </c>
      <c r="Y24" s="46" t="s">
        <v>32</v>
      </c>
      <c r="Z24">
        <v>0</v>
      </c>
      <c r="AA24" s="25">
        <f t="shared" si="28"/>
        <v>0</v>
      </c>
      <c r="AB24" s="23">
        <f t="shared" si="29"/>
        <v>0</v>
      </c>
      <c r="AC24" s="24">
        <f t="shared" si="30"/>
        <v>0</v>
      </c>
      <c r="AD24">
        <v>1.0344827586206922</v>
      </c>
      <c r="AE24" s="46" t="s">
        <v>32</v>
      </c>
      <c r="AF24" s="31">
        <v>0</v>
      </c>
      <c r="AG24" s="25">
        <f t="shared" si="31"/>
        <v>0</v>
      </c>
      <c r="AH24" s="23">
        <f t="shared" si="32"/>
        <v>0</v>
      </c>
      <c r="AI24" s="24">
        <f t="shared" si="33"/>
        <v>0</v>
      </c>
      <c r="AJ24" s="31">
        <v>1.0344827586206922</v>
      </c>
      <c r="AK24" s="31" t="s">
        <v>32</v>
      </c>
      <c r="AL24" s="31">
        <v>0</v>
      </c>
      <c r="AM24" s="25">
        <f t="shared" si="34"/>
        <v>0</v>
      </c>
      <c r="AN24" s="23">
        <f t="shared" si="35"/>
        <v>0</v>
      </c>
      <c r="AO24" s="24">
        <f t="shared" si="36"/>
        <v>0</v>
      </c>
    </row>
    <row r="25" spans="1:41" ht="17" x14ac:dyDescent="0.2">
      <c r="A25" s="4">
        <v>12</v>
      </c>
      <c r="B25" s="3">
        <v>345</v>
      </c>
      <c r="C25" s="66" t="s">
        <v>24</v>
      </c>
      <c r="D25" s="62" t="s">
        <v>17</v>
      </c>
      <c r="E25" s="53" t="s">
        <v>79</v>
      </c>
      <c r="F25">
        <v>0</v>
      </c>
      <c r="G25" s="30" t="s">
        <v>32</v>
      </c>
      <c r="H25">
        <v>0</v>
      </c>
      <c r="I25" s="25">
        <f t="shared" si="19"/>
        <v>0</v>
      </c>
      <c r="J25" s="23">
        <f t="shared" si="20"/>
        <v>0</v>
      </c>
      <c r="K25" s="24">
        <f t="shared" si="21"/>
        <v>0</v>
      </c>
      <c r="L25">
        <v>0.39370078740158043</v>
      </c>
      <c r="M25" s="46" t="s">
        <v>33</v>
      </c>
      <c r="N25">
        <v>0</v>
      </c>
      <c r="O25" s="25">
        <f t="shared" si="22"/>
        <v>0</v>
      </c>
      <c r="P25" s="23">
        <f t="shared" si="23"/>
        <v>2</v>
      </c>
      <c r="Q25" s="24">
        <f t="shared" si="24"/>
        <v>2</v>
      </c>
      <c r="R25">
        <v>1.9685039370078741</v>
      </c>
      <c r="S25" s="46" t="s">
        <v>24</v>
      </c>
      <c r="T25">
        <v>0</v>
      </c>
      <c r="U25" s="25">
        <f t="shared" si="25"/>
        <v>0</v>
      </c>
      <c r="V25" s="23">
        <f t="shared" si="26"/>
        <v>1</v>
      </c>
      <c r="W25" s="24">
        <f t="shared" si="27"/>
        <v>1</v>
      </c>
      <c r="X25">
        <v>-0.39370078740156644</v>
      </c>
      <c r="Y25" s="46" t="s">
        <v>24</v>
      </c>
      <c r="Z25">
        <v>2</v>
      </c>
      <c r="AA25" s="25">
        <f t="shared" si="28"/>
        <v>0</v>
      </c>
      <c r="AB25" s="23">
        <f t="shared" si="29"/>
        <v>1</v>
      </c>
      <c r="AC25" s="24">
        <f t="shared" si="30"/>
        <v>3</v>
      </c>
      <c r="AD25">
        <v>-1.1811023622047132</v>
      </c>
      <c r="AE25" s="46" t="s">
        <v>33</v>
      </c>
      <c r="AF25" s="46">
        <v>2</v>
      </c>
      <c r="AG25" s="25">
        <f t="shared" si="31"/>
        <v>1</v>
      </c>
      <c r="AH25" s="23">
        <f t="shared" si="32"/>
        <v>2</v>
      </c>
      <c r="AI25" s="24">
        <f t="shared" si="33"/>
        <v>5</v>
      </c>
      <c r="AJ25">
        <v>-2.3622047244094406</v>
      </c>
      <c r="AK25" s="46" t="s">
        <v>16</v>
      </c>
      <c r="AL25" s="46">
        <v>3</v>
      </c>
      <c r="AM25" s="25">
        <f t="shared" si="34"/>
        <v>1</v>
      </c>
      <c r="AN25" s="23">
        <f t="shared" si="35"/>
        <v>4</v>
      </c>
      <c r="AO25" s="24">
        <f t="shared" si="36"/>
        <v>8</v>
      </c>
    </row>
    <row r="26" spans="1:41" x14ac:dyDescent="0.2">
      <c r="A26" s="4">
        <v>13</v>
      </c>
      <c r="B26" s="3">
        <v>367</v>
      </c>
      <c r="C26" s="66" t="s">
        <v>24</v>
      </c>
      <c r="D26" s="66" t="s">
        <v>18</v>
      </c>
      <c r="E26" s="53" t="s">
        <v>79</v>
      </c>
      <c r="F26">
        <v>0</v>
      </c>
      <c r="G26" s="30" t="s">
        <v>32</v>
      </c>
      <c r="H26">
        <v>0</v>
      </c>
      <c r="I26" s="25">
        <f t="shared" si="19"/>
        <v>0</v>
      </c>
      <c r="J26" s="23">
        <f t="shared" si="20"/>
        <v>0</v>
      </c>
      <c r="K26" s="24">
        <f t="shared" si="21"/>
        <v>0</v>
      </c>
      <c r="L26">
        <v>-1.639344262295082</v>
      </c>
      <c r="M26" s="46" t="s">
        <v>33</v>
      </c>
      <c r="N26">
        <v>0</v>
      </c>
      <c r="O26" s="25">
        <f t="shared" si="22"/>
        <v>1</v>
      </c>
      <c r="P26" s="23">
        <f t="shared" si="23"/>
        <v>2</v>
      </c>
      <c r="Q26" s="24">
        <f t="shared" si="24"/>
        <v>3</v>
      </c>
      <c r="R26">
        <v>-0.65573770491803041</v>
      </c>
      <c r="S26" s="46" t="s">
        <v>24</v>
      </c>
      <c r="T26">
        <v>0</v>
      </c>
      <c r="U26" s="25">
        <f t="shared" si="25"/>
        <v>0</v>
      </c>
      <c r="V26" s="23">
        <f t="shared" si="26"/>
        <v>1</v>
      </c>
      <c r="W26" s="24">
        <f t="shared" si="27"/>
        <v>1</v>
      </c>
      <c r="X26">
        <v>-1.3114754098360608</v>
      </c>
      <c r="Y26" s="46" t="s">
        <v>33</v>
      </c>
      <c r="Z26">
        <v>1</v>
      </c>
      <c r="AA26" s="25">
        <f t="shared" si="28"/>
        <v>1</v>
      </c>
      <c r="AB26" s="23">
        <f t="shared" si="29"/>
        <v>2</v>
      </c>
      <c r="AC26" s="24">
        <f t="shared" si="30"/>
        <v>4</v>
      </c>
      <c r="AD26">
        <v>-2.9508196721311428</v>
      </c>
      <c r="AE26" s="46" t="s">
        <v>33</v>
      </c>
      <c r="AF26" s="46">
        <v>2</v>
      </c>
      <c r="AG26" s="25">
        <f t="shared" si="31"/>
        <v>1</v>
      </c>
      <c r="AH26" s="23">
        <f t="shared" si="32"/>
        <v>2</v>
      </c>
      <c r="AI26" s="24">
        <f t="shared" si="33"/>
        <v>5</v>
      </c>
      <c r="AJ26">
        <v>-11.803278688524594</v>
      </c>
      <c r="AK26" s="46" t="s">
        <v>16</v>
      </c>
      <c r="AL26" s="46">
        <v>4</v>
      </c>
      <c r="AM26" s="25">
        <f t="shared" si="34"/>
        <v>3</v>
      </c>
      <c r="AN26" s="23">
        <f t="shared" si="35"/>
        <v>4</v>
      </c>
      <c r="AO26" s="24">
        <f t="shared" si="36"/>
        <v>11</v>
      </c>
    </row>
    <row r="27" spans="1:41" x14ac:dyDescent="0.2">
      <c r="A27" s="4">
        <v>13</v>
      </c>
      <c r="B27" s="3">
        <v>369</v>
      </c>
      <c r="C27" s="66" t="s">
        <v>24</v>
      </c>
      <c r="D27" s="66" t="s">
        <v>18</v>
      </c>
      <c r="E27" s="53" t="s">
        <v>79</v>
      </c>
      <c r="F27">
        <v>0</v>
      </c>
      <c r="G27" s="30" t="s">
        <v>32</v>
      </c>
      <c r="H27">
        <v>0</v>
      </c>
      <c r="I27" s="25">
        <f t="shared" si="19"/>
        <v>0</v>
      </c>
      <c r="J27" s="23">
        <f t="shared" si="20"/>
        <v>0</v>
      </c>
      <c r="K27" s="24">
        <f t="shared" si="21"/>
        <v>0</v>
      </c>
      <c r="L27">
        <v>-2.7210884353741402</v>
      </c>
      <c r="M27" s="46" t="s">
        <v>24</v>
      </c>
      <c r="N27">
        <v>0</v>
      </c>
      <c r="O27" s="25">
        <f t="shared" si="22"/>
        <v>1</v>
      </c>
      <c r="P27" s="23">
        <f t="shared" si="23"/>
        <v>1</v>
      </c>
      <c r="Q27" s="24">
        <f t="shared" si="24"/>
        <v>2</v>
      </c>
      <c r="R27">
        <v>-0.34013605442176142</v>
      </c>
      <c r="S27" s="46" t="s">
        <v>24</v>
      </c>
      <c r="T27">
        <v>0</v>
      </c>
      <c r="U27" s="25">
        <f t="shared" si="25"/>
        <v>0</v>
      </c>
      <c r="V27" s="23">
        <f t="shared" si="26"/>
        <v>1</v>
      </c>
      <c r="W27" s="24">
        <f t="shared" si="27"/>
        <v>1</v>
      </c>
      <c r="X27">
        <v>1.7006802721088436</v>
      </c>
      <c r="Y27" s="46" t="s">
        <v>33</v>
      </c>
      <c r="Z27">
        <v>2</v>
      </c>
      <c r="AA27" s="25">
        <f t="shared" si="28"/>
        <v>0</v>
      </c>
      <c r="AB27" s="23">
        <f t="shared" si="29"/>
        <v>2</v>
      </c>
      <c r="AC27" s="24">
        <f t="shared" si="30"/>
        <v>4</v>
      </c>
      <c r="AD27">
        <v>-1.7006802721088436</v>
      </c>
      <c r="AE27" s="46" t="s">
        <v>16</v>
      </c>
      <c r="AF27" s="46">
        <v>3</v>
      </c>
      <c r="AG27" s="25">
        <f t="shared" si="31"/>
        <v>1</v>
      </c>
      <c r="AH27" s="23">
        <f t="shared" si="32"/>
        <v>4</v>
      </c>
      <c r="AI27" s="24">
        <f t="shared" si="33"/>
        <v>8</v>
      </c>
      <c r="AJ27">
        <v>-7.8231292517006707</v>
      </c>
      <c r="AK27" s="46" t="s">
        <v>16</v>
      </c>
      <c r="AL27" s="46">
        <v>4</v>
      </c>
      <c r="AM27" s="25">
        <f t="shared" si="34"/>
        <v>2</v>
      </c>
      <c r="AN27" s="23">
        <f t="shared" si="35"/>
        <v>4</v>
      </c>
      <c r="AO27" s="24">
        <f t="shared" si="36"/>
        <v>10</v>
      </c>
    </row>
    <row r="28" spans="1:41" x14ac:dyDescent="0.2">
      <c r="A28" s="4">
        <v>13</v>
      </c>
      <c r="B28" s="3">
        <v>371</v>
      </c>
      <c r="C28" s="66" t="s">
        <v>24</v>
      </c>
      <c r="D28" s="66" t="s">
        <v>18</v>
      </c>
      <c r="E28" s="53" t="s">
        <v>79</v>
      </c>
      <c r="F28">
        <v>0</v>
      </c>
      <c r="G28" s="47" t="s">
        <v>32</v>
      </c>
      <c r="H28">
        <v>0</v>
      </c>
      <c r="I28" s="25">
        <f t="shared" si="19"/>
        <v>0</v>
      </c>
      <c r="J28" s="23">
        <f t="shared" si="20"/>
        <v>0</v>
      </c>
      <c r="K28" s="24">
        <f t="shared" si="21"/>
        <v>0</v>
      </c>
      <c r="L28">
        <v>0</v>
      </c>
      <c r="M28" s="46" t="s">
        <v>24</v>
      </c>
      <c r="N28">
        <v>0</v>
      </c>
      <c r="O28" s="25">
        <f t="shared" si="22"/>
        <v>0</v>
      </c>
      <c r="P28" s="23">
        <f t="shared" si="23"/>
        <v>1</v>
      </c>
      <c r="Q28" s="24">
        <f t="shared" si="24"/>
        <v>1</v>
      </c>
      <c r="R28">
        <v>1.639344262295082</v>
      </c>
      <c r="S28" s="46" t="s">
        <v>33</v>
      </c>
      <c r="T28">
        <v>1</v>
      </c>
      <c r="U28" s="25">
        <f t="shared" si="25"/>
        <v>0</v>
      </c>
      <c r="V28" s="23">
        <f t="shared" si="26"/>
        <v>2</v>
      </c>
      <c r="W28" s="24">
        <f t="shared" si="27"/>
        <v>3</v>
      </c>
      <c r="X28">
        <v>0.98360655737705149</v>
      </c>
      <c r="Y28" s="46" t="s">
        <v>33</v>
      </c>
      <c r="Z28">
        <v>1</v>
      </c>
      <c r="AA28" s="25">
        <f t="shared" si="28"/>
        <v>0</v>
      </c>
      <c r="AB28" s="23">
        <f t="shared" si="29"/>
        <v>2</v>
      </c>
      <c r="AC28" s="24">
        <f t="shared" si="30"/>
        <v>3</v>
      </c>
      <c r="AD28">
        <v>-0.65573770491803041</v>
      </c>
      <c r="AE28" s="46" t="s">
        <v>33</v>
      </c>
      <c r="AF28" s="46">
        <v>2</v>
      </c>
      <c r="AG28" s="25">
        <f t="shared" si="31"/>
        <v>0</v>
      </c>
      <c r="AH28" s="23">
        <f t="shared" si="32"/>
        <v>2</v>
      </c>
      <c r="AI28" s="24">
        <f t="shared" si="33"/>
        <v>4</v>
      </c>
      <c r="AJ28">
        <v>-3.9344262295081944</v>
      </c>
      <c r="AK28" s="46" t="s">
        <v>33</v>
      </c>
      <c r="AL28" s="46">
        <v>3</v>
      </c>
      <c r="AM28" s="25">
        <f t="shared" si="34"/>
        <v>1</v>
      </c>
      <c r="AN28" s="23">
        <f t="shared" si="35"/>
        <v>2</v>
      </c>
      <c r="AO28" s="24">
        <f t="shared" si="36"/>
        <v>6</v>
      </c>
    </row>
    <row r="29" spans="1:41" x14ac:dyDescent="0.2">
      <c r="A29" s="4">
        <v>13</v>
      </c>
      <c r="B29" s="3">
        <v>373</v>
      </c>
      <c r="C29" s="66" t="s">
        <v>24</v>
      </c>
      <c r="D29" s="66" t="s">
        <v>18</v>
      </c>
      <c r="E29" s="53" t="s">
        <v>79</v>
      </c>
      <c r="F29">
        <v>0</v>
      </c>
      <c r="G29" s="47" t="s">
        <v>32</v>
      </c>
      <c r="H29">
        <v>0</v>
      </c>
      <c r="I29" s="25">
        <f t="shared" si="19"/>
        <v>0</v>
      </c>
      <c r="J29" s="23">
        <f t="shared" si="20"/>
        <v>0</v>
      </c>
      <c r="K29" s="24">
        <f t="shared" si="21"/>
        <v>0</v>
      </c>
      <c r="L29">
        <v>-0.77821011673151474</v>
      </c>
      <c r="M29" s="46" t="s">
        <v>24</v>
      </c>
      <c r="N29">
        <v>0</v>
      </c>
      <c r="O29" s="25">
        <f t="shared" si="22"/>
        <v>0</v>
      </c>
      <c r="P29" s="23">
        <f t="shared" si="23"/>
        <v>1</v>
      </c>
      <c r="Q29" s="24">
        <f t="shared" si="24"/>
        <v>1</v>
      </c>
      <c r="R29">
        <v>1.167315175097279</v>
      </c>
      <c r="S29" s="46" t="s">
        <v>33</v>
      </c>
      <c r="T29">
        <v>1</v>
      </c>
      <c r="U29" s="25">
        <f t="shared" si="25"/>
        <v>0</v>
      </c>
      <c r="V29" s="23">
        <f t="shared" si="26"/>
        <v>2</v>
      </c>
      <c r="W29" s="24">
        <f t="shared" si="27"/>
        <v>3</v>
      </c>
      <c r="X29">
        <v>3.1128404669260727</v>
      </c>
      <c r="Y29" s="46" t="s">
        <v>24</v>
      </c>
      <c r="Z29">
        <v>2</v>
      </c>
      <c r="AA29" s="25">
        <f t="shared" si="28"/>
        <v>0</v>
      </c>
      <c r="AB29" s="23">
        <f t="shared" si="29"/>
        <v>1</v>
      </c>
      <c r="AC29" s="24">
        <f t="shared" si="30"/>
        <v>3</v>
      </c>
      <c r="AD29">
        <v>0.38910505836576431</v>
      </c>
      <c r="AE29" s="46" t="s">
        <v>33</v>
      </c>
      <c r="AF29" s="46">
        <v>2</v>
      </c>
      <c r="AG29" s="25">
        <f t="shared" si="31"/>
        <v>0</v>
      </c>
      <c r="AH29" s="23">
        <f t="shared" si="32"/>
        <v>2</v>
      </c>
      <c r="AI29" s="24">
        <f t="shared" si="33"/>
        <v>4</v>
      </c>
      <c r="AJ29">
        <v>-4.2801556420233382</v>
      </c>
      <c r="AK29" s="46" t="s">
        <v>16</v>
      </c>
      <c r="AL29" s="46">
        <v>4</v>
      </c>
      <c r="AM29" s="25">
        <f t="shared" si="34"/>
        <v>2</v>
      </c>
      <c r="AN29" s="23">
        <f t="shared" si="35"/>
        <v>4</v>
      </c>
      <c r="AO29" s="24">
        <f t="shared" si="36"/>
        <v>10</v>
      </c>
    </row>
    <row r="30" spans="1:41" ht="15" customHeight="1" x14ac:dyDescent="0.25">
      <c r="A30" s="4">
        <v>14</v>
      </c>
      <c r="B30" s="77">
        <v>481</v>
      </c>
      <c r="C30" s="66" t="s">
        <v>24</v>
      </c>
      <c r="D30" s="77" t="s">
        <v>17</v>
      </c>
      <c r="E30" s="53" t="s">
        <v>79</v>
      </c>
      <c r="F30">
        <v>0</v>
      </c>
      <c r="G30" s="30" t="s">
        <v>24</v>
      </c>
      <c r="H30">
        <v>0</v>
      </c>
      <c r="I30" s="25">
        <f t="shared" ref="I30:I43" si="37">IF(F30&lt;=-15,4,(IF(F30&lt;-10,3,(IF(F30&lt;-4,2,(IF(F30&lt;=-1,1,IF(F30&gt;-1,0,0))))))))</f>
        <v>0</v>
      </c>
      <c r="J30" s="23">
        <f t="shared" ref="J30:J43" si="38">IF(G30="D",4,(IF(G30="L",2,(IF(G30="M",1,0)))))</f>
        <v>1</v>
      </c>
      <c r="K30" s="24">
        <f t="shared" ref="K30:K43" si="39">H30+I30+J30</f>
        <v>1</v>
      </c>
      <c r="L30">
        <v>-1.0135135135135158</v>
      </c>
      <c r="M30" s="46" t="s">
        <v>33</v>
      </c>
      <c r="N30">
        <v>0</v>
      </c>
      <c r="O30" s="25">
        <f t="shared" ref="O30:O43" si="40">IF(L30&lt;=-15,4,(IF(L30&lt;-10,3,(IF(L30&lt;-4,2,(IF(L30&lt;=-1,1,IF(L30&gt;-1,0,0))))))))</f>
        <v>1</v>
      </c>
      <c r="P30" s="23">
        <f t="shared" ref="P30:P43" si="41">IF(M30="D",4,(IF(M30="L",2,(IF(M30="M",1,0)))))</f>
        <v>2</v>
      </c>
      <c r="Q30" s="24">
        <f t="shared" ref="Q30:Q43" si="42">N30+O30+P30</f>
        <v>3</v>
      </c>
      <c r="R30">
        <v>-2.3648648648648742</v>
      </c>
      <c r="S30" s="46" t="s">
        <v>33</v>
      </c>
      <c r="T30">
        <v>0</v>
      </c>
      <c r="U30" s="25">
        <f t="shared" ref="U30:U43" si="43">IF(R30&lt;=-15,4,(IF(R30&lt;-10,3,(IF(R30&lt;-4,2,(IF(R30&lt;=-1,1,IF(R30&gt;-1,0,0))))))))</f>
        <v>1</v>
      </c>
      <c r="V30" s="23">
        <f t="shared" ref="V30:V43" si="44">IF(S30="D",4,(IF(S30="L",2,(IF(S30="M",1,0)))))</f>
        <v>2</v>
      </c>
      <c r="W30" s="24">
        <f t="shared" ref="W30:W43" si="45">T30+U30+V30</f>
        <v>3</v>
      </c>
      <c r="X30">
        <v>-3.0405405405405475</v>
      </c>
      <c r="Y30" s="46" t="s">
        <v>33</v>
      </c>
      <c r="Z30">
        <v>1</v>
      </c>
      <c r="AA30" s="25">
        <f t="shared" ref="AA30:AA43" si="46">IF(X30&lt;=-15,4,(IF(X30&lt;-10,3,(IF(X30&lt;-4,2,(IF(X30&lt;=-1,1,IF(X30&gt;-1,0,0))))))))</f>
        <v>1</v>
      </c>
      <c r="AB30" s="23">
        <f t="shared" ref="AB30:AB43" si="47">IF(Y30="D",4,(IF(Y30="L",2,(IF(Y30="M",1,0)))))</f>
        <v>2</v>
      </c>
      <c r="AC30" s="24">
        <f t="shared" ref="AC30:AC43" si="48">Z30+AA30+AB30</f>
        <v>4</v>
      </c>
      <c r="AD30">
        <v>-9.4594594594594614</v>
      </c>
      <c r="AE30" s="46" t="s">
        <v>16</v>
      </c>
      <c r="AF30" s="46">
        <v>3</v>
      </c>
      <c r="AG30" s="25">
        <f t="shared" ref="AG30:AG43" si="49">IF(AD30&lt;=-15,4,(IF(AD30&lt;-10,3,(IF(AD30&lt;-4,2,(IF(AD30&lt;=-1,1,IF(AD30&gt;-1,0,0))))))))</f>
        <v>2</v>
      </c>
      <c r="AH30" s="23">
        <f t="shared" ref="AH30:AH43" si="50">IF(AE30="D",4,(IF(AE30="L",2,(IF(AE30="M",1,0)))))</f>
        <v>4</v>
      </c>
      <c r="AI30" s="24">
        <f t="shared" ref="AI30:AI43" si="51">AF30+AG30+AH30</f>
        <v>9</v>
      </c>
      <c r="AJ30">
        <v>-16.55405405405406</v>
      </c>
      <c r="AK30" s="46" t="s">
        <v>16</v>
      </c>
      <c r="AL30" s="46">
        <v>3</v>
      </c>
      <c r="AM30" s="25">
        <f t="shared" ref="AM30:AM43" si="52">IF(AJ30&lt;=-15,4,(IF(AJ30&lt;-10,3,(IF(AJ30&lt;-4,2,(IF(AJ30&lt;=-1,1,IF(AJ30&gt;-1,0,0))))))))</f>
        <v>4</v>
      </c>
      <c r="AN30" s="23">
        <f t="shared" ref="AN30:AN43" si="53">IF(AK30="D",4,(IF(AK30="L",2,(IF(AK30="M",1,0)))))</f>
        <v>4</v>
      </c>
      <c r="AO30" s="24">
        <f t="shared" ref="AO30:AO43" si="54">AL30+AM30+AN30</f>
        <v>11</v>
      </c>
    </row>
    <row r="31" spans="1:41" ht="17" x14ac:dyDescent="0.25">
      <c r="A31" s="4">
        <v>14</v>
      </c>
      <c r="B31" s="77">
        <v>483</v>
      </c>
      <c r="C31" s="66" t="s">
        <v>24</v>
      </c>
      <c r="D31" s="77" t="s">
        <v>17</v>
      </c>
      <c r="E31" s="53" t="s">
        <v>79</v>
      </c>
      <c r="F31">
        <v>0</v>
      </c>
      <c r="G31" s="30" t="s">
        <v>32</v>
      </c>
      <c r="H31">
        <v>0</v>
      </c>
      <c r="I31" s="25">
        <f t="shared" si="37"/>
        <v>0</v>
      </c>
      <c r="J31" s="23">
        <f t="shared" si="38"/>
        <v>0</v>
      </c>
      <c r="K31" s="24">
        <f t="shared" si="39"/>
        <v>0</v>
      </c>
      <c r="L31">
        <v>-2.3178807947019844</v>
      </c>
      <c r="M31" s="46" t="s">
        <v>33</v>
      </c>
      <c r="N31">
        <v>0</v>
      </c>
      <c r="O31" s="25">
        <f t="shared" si="40"/>
        <v>1</v>
      </c>
      <c r="P31" s="23">
        <f t="shared" si="41"/>
        <v>2</v>
      </c>
      <c r="Q31" s="24">
        <f t="shared" si="42"/>
        <v>3</v>
      </c>
      <c r="R31">
        <v>-3.6423841059602577</v>
      </c>
      <c r="S31" s="46" t="s">
        <v>33</v>
      </c>
      <c r="T31">
        <v>2</v>
      </c>
      <c r="U31" s="25">
        <f t="shared" si="43"/>
        <v>1</v>
      </c>
      <c r="V31" s="23">
        <f t="shared" si="44"/>
        <v>2</v>
      </c>
      <c r="W31" s="24">
        <f t="shared" si="45"/>
        <v>5</v>
      </c>
      <c r="X31">
        <v>-19.536423841059598</v>
      </c>
      <c r="Y31" s="46" t="s">
        <v>16</v>
      </c>
      <c r="Z31">
        <v>4</v>
      </c>
      <c r="AA31" s="25">
        <f t="shared" si="46"/>
        <v>4</v>
      </c>
      <c r="AB31" s="23">
        <f t="shared" si="47"/>
        <v>4</v>
      </c>
      <c r="AC31" s="24">
        <f t="shared" si="48"/>
        <v>12</v>
      </c>
      <c r="AD31">
        <v>-19.536423841059598</v>
      </c>
      <c r="AE31" s="78"/>
      <c r="AF31" s="78"/>
      <c r="AG31" s="25">
        <f t="shared" si="49"/>
        <v>4</v>
      </c>
      <c r="AH31" s="23">
        <f t="shared" si="50"/>
        <v>0</v>
      </c>
      <c r="AI31" s="79">
        <v>12</v>
      </c>
      <c r="AJ31">
        <v>-19.536423841059598</v>
      </c>
      <c r="AK31" s="31"/>
      <c r="AL31" s="31"/>
      <c r="AM31" s="25">
        <f t="shared" si="52"/>
        <v>4</v>
      </c>
      <c r="AN31" s="23">
        <f t="shared" si="53"/>
        <v>0</v>
      </c>
      <c r="AO31" s="79">
        <v>12</v>
      </c>
    </row>
    <row r="32" spans="1:41" ht="17" x14ac:dyDescent="0.25">
      <c r="A32" s="4">
        <v>15</v>
      </c>
      <c r="B32" s="77">
        <v>485</v>
      </c>
      <c r="C32" s="66" t="s">
        <v>24</v>
      </c>
      <c r="D32" s="77" t="s">
        <v>17</v>
      </c>
      <c r="E32" s="53" t="s">
        <v>81</v>
      </c>
      <c r="F32">
        <v>0</v>
      </c>
      <c r="G32" s="30" t="s">
        <v>32</v>
      </c>
      <c r="H32">
        <v>0</v>
      </c>
      <c r="I32" s="25">
        <f t="shared" si="37"/>
        <v>0</v>
      </c>
      <c r="J32" s="23">
        <f t="shared" si="38"/>
        <v>0</v>
      </c>
      <c r="K32" s="24">
        <f t="shared" si="39"/>
        <v>0</v>
      </c>
      <c r="L32">
        <v>-1.1718750000000027</v>
      </c>
      <c r="M32" s="46" t="s">
        <v>33</v>
      </c>
      <c r="N32">
        <v>0</v>
      </c>
      <c r="O32" s="25">
        <f t="shared" si="40"/>
        <v>1</v>
      </c>
      <c r="P32" s="23">
        <f t="shared" si="41"/>
        <v>2</v>
      </c>
      <c r="Q32" s="24">
        <f t="shared" si="42"/>
        <v>3</v>
      </c>
      <c r="R32">
        <v>-1.953125</v>
      </c>
      <c r="S32" s="46" t="s">
        <v>33</v>
      </c>
      <c r="T32">
        <v>0</v>
      </c>
      <c r="U32" s="25">
        <f t="shared" si="43"/>
        <v>1</v>
      </c>
      <c r="V32" s="23">
        <f t="shared" si="44"/>
        <v>2</v>
      </c>
      <c r="W32" s="24">
        <f t="shared" si="45"/>
        <v>3</v>
      </c>
      <c r="X32">
        <v>-4.6875000000000107</v>
      </c>
      <c r="Y32" s="46" t="s">
        <v>33</v>
      </c>
      <c r="Z32">
        <v>1</v>
      </c>
      <c r="AA32" s="25">
        <f t="shared" si="46"/>
        <v>2</v>
      </c>
      <c r="AB32" s="23">
        <f t="shared" si="47"/>
        <v>2</v>
      </c>
      <c r="AC32" s="24">
        <f t="shared" si="48"/>
        <v>5</v>
      </c>
      <c r="AD32">
        <v>-3.5156250000000084</v>
      </c>
      <c r="AE32" s="46" t="s">
        <v>33</v>
      </c>
      <c r="AF32" s="46">
        <v>1</v>
      </c>
      <c r="AG32" s="25">
        <f t="shared" si="49"/>
        <v>1</v>
      </c>
      <c r="AH32" s="23">
        <f t="shared" si="50"/>
        <v>2</v>
      </c>
      <c r="AI32" s="24">
        <f t="shared" si="51"/>
        <v>4</v>
      </c>
      <c r="AJ32">
        <v>-1.953125</v>
      </c>
      <c r="AK32" s="46" t="s">
        <v>33</v>
      </c>
      <c r="AL32" s="46">
        <v>2</v>
      </c>
      <c r="AM32" s="25">
        <f t="shared" si="52"/>
        <v>1</v>
      </c>
      <c r="AN32" s="23">
        <f t="shared" si="53"/>
        <v>2</v>
      </c>
      <c r="AO32" s="24">
        <f t="shared" si="54"/>
        <v>5</v>
      </c>
    </row>
    <row r="33" spans="1:41" ht="17" x14ac:dyDescent="0.25">
      <c r="A33" s="4">
        <v>16</v>
      </c>
      <c r="B33" s="77">
        <v>487</v>
      </c>
      <c r="C33" s="66" t="s">
        <v>24</v>
      </c>
      <c r="D33" s="77" t="s">
        <v>18</v>
      </c>
      <c r="E33" s="53" t="s">
        <v>78</v>
      </c>
      <c r="F33">
        <v>0</v>
      </c>
      <c r="G33" s="30" t="s">
        <v>32</v>
      </c>
      <c r="H33">
        <v>0</v>
      </c>
      <c r="I33" s="25">
        <f t="shared" si="37"/>
        <v>0</v>
      </c>
      <c r="J33" s="23">
        <f t="shared" si="38"/>
        <v>0</v>
      </c>
      <c r="K33" s="24">
        <f t="shared" si="39"/>
        <v>0</v>
      </c>
      <c r="L33">
        <v>-2.0761245674740412</v>
      </c>
      <c r="M33" s="46" t="s">
        <v>32</v>
      </c>
      <c r="N33">
        <v>0</v>
      </c>
      <c r="O33" s="25">
        <f t="shared" si="40"/>
        <v>1</v>
      </c>
      <c r="P33" s="23">
        <f t="shared" si="41"/>
        <v>0</v>
      </c>
      <c r="Q33" s="24">
        <f t="shared" si="42"/>
        <v>1</v>
      </c>
      <c r="R33">
        <v>-2.4221453287197208</v>
      </c>
      <c r="S33" s="46" t="s">
        <v>32</v>
      </c>
      <c r="T33">
        <v>0</v>
      </c>
      <c r="U33" s="25">
        <f t="shared" si="43"/>
        <v>1</v>
      </c>
      <c r="V33" s="23">
        <f t="shared" si="44"/>
        <v>0</v>
      </c>
      <c r="W33" s="24">
        <f t="shared" si="45"/>
        <v>1</v>
      </c>
      <c r="X33">
        <v>-3.114186851211068</v>
      </c>
      <c r="Y33" s="46" t="s">
        <v>32</v>
      </c>
      <c r="Z33">
        <v>0</v>
      </c>
      <c r="AA33" s="25">
        <f t="shared" si="46"/>
        <v>1</v>
      </c>
      <c r="AB33" s="23">
        <f t="shared" si="47"/>
        <v>0</v>
      </c>
      <c r="AC33" s="24">
        <f t="shared" si="48"/>
        <v>1</v>
      </c>
      <c r="AD33">
        <v>-1.3840830449826942</v>
      </c>
      <c r="AE33" s="46" t="s">
        <v>32</v>
      </c>
      <c r="AF33" s="46">
        <v>0</v>
      </c>
      <c r="AG33" s="25">
        <f t="shared" si="49"/>
        <v>1</v>
      </c>
      <c r="AH33" s="23">
        <f t="shared" si="50"/>
        <v>0</v>
      </c>
      <c r="AI33" s="24">
        <f t="shared" si="51"/>
        <v>1</v>
      </c>
      <c r="AJ33">
        <v>0</v>
      </c>
      <c r="AK33" s="46" t="s">
        <v>32</v>
      </c>
      <c r="AL33" s="46">
        <v>0</v>
      </c>
      <c r="AM33" s="25">
        <f t="shared" si="52"/>
        <v>0</v>
      </c>
      <c r="AN33" s="23">
        <f t="shared" si="53"/>
        <v>0</v>
      </c>
      <c r="AO33" s="24">
        <f t="shared" si="54"/>
        <v>0</v>
      </c>
    </row>
    <row r="34" spans="1:41" ht="17" x14ac:dyDescent="0.25">
      <c r="A34" s="4">
        <v>16</v>
      </c>
      <c r="B34" s="77">
        <v>491</v>
      </c>
      <c r="C34" s="66" t="s">
        <v>24</v>
      </c>
      <c r="D34" s="77" t="s">
        <v>18</v>
      </c>
      <c r="E34" s="53" t="s">
        <v>78</v>
      </c>
      <c r="F34">
        <v>0</v>
      </c>
      <c r="G34" s="30" t="s">
        <v>32</v>
      </c>
      <c r="H34">
        <v>0</v>
      </c>
      <c r="I34" s="25">
        <f t="shared" si="37"/>
        <v>0</v>
      </c>
      <c r="J34" s="23">
        <f t="shared" si="38"/>
        <v>0</v>
      </c>
      <c r="K34" s="24">
        <f t="shared" si="39"/>
        <v>0</v>
      </c>
      <c r="L34">
        <v>-2.0689655172413843</v>
      </c>
      <c r="M34" s="46" t="s">
        <v>32</v>
      </c>
      <c r="N34">
        <v>0</v>
      </c>
      <c r="O34" s="25">
        <f t="shared" si="40"/>
        <v>1</v>
      </c>
      <c r="P34" s="23">
        <f t="shared" si="41"/>
        <v>0</v>
      </c>
      <c r="Q34" s="24">
        <f t="shared" si="42"/>
        <v>1</v>
      </c>
      <c r="R34">
        <v>0</v>
      </c>
      <c r="S34" s="46" t="s">
        <v>32</v>
      </c>
      <c r="T34">
        <v>0</v>
      </c>
      <c r="U34" s="25">
        <f t="shared" si="43"/>
        <v>0</v>
      </c>
      <c r="V34" s="23">
        <f t="shared" si="44"/>
        <v>0</v>
      </c>
      <c r="W34" s="24">
        <f t="shared" si="45"/>
        <v>0</v>
      </c>
      <c r="X34">
        <v>-1.3793103448275814</v>
      </c>
      <c r="Y34" s="46" t="s">
        <v>32</v>
      </c>
      <c r="Z34">
        <v>0</v>
      </c>
      <c r="AA34" s="25">
        <f t="shared" si="46"/>
        <v>1</v>
      </c>
      <c r="AB34" s="23">
        <f t="shared" si="47"/>
        <v>0</v>
      </c>
      <c r="AC34" s="24">
        <f t="shared" si="48"/>
        <v>1</v>
      </c>
      <c r="AD34">
        <v>-1.0344827586206922</v>
      </c>
      <c r="AE34" s="46" t="s">
        <v>32</v>
      </c>
      <c r="AF34" s="46">
        <v>0</v>
      </c>
      <c r="AG34" s="25">
        <f t="shared" si="49"/>
        <v>1</v>
      </c>
      <c r="AH34" s="23">
        <f t="shared" si="50"/>
        <v>0</v>
      </c>
      <c r="AI34" s="24">
        <f t="shared" si="51"/>
        <v>1</v>
      </c>
      <c r="AJ34">
        <v>-0.34482758620690146</v>
      </c>
      <c r="AK34" s="46" t="s">
        <v>32</v>
      </c>
      <c r="AL34" s="46">
        <v>0</v>
      </c>
      <c r="AM34" s="25">
        <f t="shared" si="52"/>
        <v>0</v>
      </c>
      <c r="AN34" s="23">
        <f t="shared" si="53"/>
        <v>0</v>
      </c>
      <c r="AO34" s="24">
        <f t="shared" si="54"/>
        <v>0</v>
      </c>
    </row>
    <row r="35" spans="1:41" ht="17" x14ac:dyDescent="0.25">
      <c r="A35" s="4">
        <v>17</v>
      </c>
      <c r="B35" s="77">
        <v>493</v>
      </c>
      <c r="C35" s="66" t="s">
        <v>24</v>
      </c>
      <c r="D35" s="77" t="s">
        <v>18</v>
      </c>
      <c r="E35" s="53" t="s">
        <v>80</v>
      </c>
      <c r="F35">
        <v>0</v>
      </c>
      <c r="G35" s="30" t="s">
        <v>24</v>
      </c>
      <c r="H35">
        <v>0</v>
      </c>
      <c r="I35" s="25">
        <f t="shared" si="37"/>
        <v>0</v>
      </c>
      <c r="J35" s="23">
        <f t="shared" si="38"/>
        <v>1</v>
      </c>
      <c r="K35" s="24">
        <f t="shared" si="39"/>
        <v>1</v>
      </c>
      <c r="L35">
        <v>0.32154340836012174</v>
      </c>
      <c r="M35" s="46" t="s">
        <v>32</v>
      </c>
      <c r="N35">
        <v>0</v>
      </c>
      <c r="O35" s="25">
        <f t="shared" si="40"/>
        <v>0</v>
      </c>
      <c r="P35" s="23">
        <f t="shared" si="41"/>
        <v>0</v>
      </c>
      <c r="Q35" s="24">
        <f t="shared" si="42"/>
        <v>0</v>
      </c>
      <c r="R35">
        <v>-0.32154340836013318</v>
      </c>
      <c r="S35" s="46" t="s">
        <v>32</v>
      </c>
      <c r="T35">
        <v>0</v>
      </c>
      <c r="U35" s="25">
        <f t="shared" si="43"/>
        <v>0</v>
      </c>
      <c r="V35" s="23">
        <f t="shared" si="44"/>
        <v>0</v>
      </c>
      <c r="W35" s="24">
        <f t="shared" si="45"/>
        <v>0</v>
      </c>
      <c r="X35">
        <v>0</v>
      </c>
      <c r="Y35" s="46" t="s">
        <v>32</v>
      </c>
      <c r="Z35">
        <v>0</v>
      </c>
      <c r="AA35" s="25">
        <f t="shared" si="46"/>
        <v>0</v>
      </c>
      <c r="AB35" s="23">
        <f t="shared" si="47"/>
        <v>0</v>
      </c>
      <c r="AC35" s="24">
        <f t="shared" si="48"/>
        <v>0</v>
      </c>
      <c r="AD35">
        <v>-0.96463022508038798</v>
      </c>
      <c r="AE35" s="46" t="s">
        <v>32</v>
      </c>
      <c r="AF35" s="46">
        <v>0</v>
      </c>
      <c r="AG35" s="25">
        <f t="shared" si="49"/>
        <v>0</v>
      </c>
      <c r="AH35" s="23">
        <f t="shared" si="50"/>
        <v>0</v>
      </c>
      <c r="AI35" s="24">
        <f t="shared" si="51"/>
        <v>0</v>
      </c>
      <c r="AJ35">
        <v>1.2861736334405098</v>
      </c>
      <c r="AK35" s="46" t="s">
        <v>32</v>
      </c>
      <c r="AL35" s="46">
        <v>0</v>
      </c>
      <c r="AM35" s="25">
        <f t="shared" si="52"/>
        <v>0</v>
      </c>
      <c r="AN35" s="23">
        <f t="shared" si="53"/>
        <v>0</v>
      </c>
      <c r="AO35" s="24">
        <f t="shared" si="54"/>
        <v>0</v>
      </c>
    </row>
    <row r="36" spans="1:41" ht="17" x14ac:dyDescent="0.25">
      <c r="A36" s="4">
        <v>17</v>
      </c>
      <c r="B36" s="77">
        <v>495</v>
      </c>
      <c r="C36" s="66" t="s">
        <v>24</v>
      </c>
      <c r="D36" s="77" t="s">
        <v>17</v>
      </c>
      <c r="E36" s="53" t="s">
        <v>80</v>
      </c>
      <c r="F36">
        <v>0</v>
      </c>
      <c r="G36" s="30" t="s">
        <v>32</v>
      </c>
      <c r="H36">
        <v>0</v>
      </c>
      <c r="I36" s="25">
        <f t="shared" si="37"/>
        <v>0</v>
      </c>
      <c r="J36" s="23">
        <f t="shared" si="38"/>
        <v>0</v>
      </c>
      <c r="K36" s="24">
        <f t="shared" si="39"/>
        <v>0</v>
      </c>
      <c r="L36">
        <v>0</v>
      </c>
      <c r="M36" s="46" t="s">
        <v>33</v>
      </c>
      <c r="N36">
        <v>0</v>
      </c>
      <c r="O36" s="25">
        <f t="shared" si="40"/>
        <v>0</v>
      </c>
      <c r="P36" s="23">
        <f t="shared" si="41"/>
        <v>2</v>
      </c>
      <c r="Q36" s="24">
        <f t="shared" si="42"/>
        <v>2</v>
      </c>
      <c r="R36">
        <v>-1.0452961672473893</v>
      </c>
      <c r="S36" s="46" t="s">
        <v>33</v>
      </c>
      <c r="T36">
        <v>0</v>
      </c>
      <c r="U36" s="25">
        <f t="shared" si="43"/>
        <v>1</v>
      </c>
      <c r="V36" s="23">
        <f t="shared" si="44"/>
        <v>2</v>
      </c>
      <c r="W36" s="24">
        <f t="shared" si="45"/>
        <v>3</v>
      </c>
      <c r="X36">
        <v>-2.0905923344947661</v>
      </c>
      <c r="Y36" s="46" t="s">
        <v>32</v>
      </c>
      <c r="Z36">
        <v>0</v>
      </c>
      <c r="AA36" s="25">
        <f t="shared" si="46"/>
        <v>1</v>
      </c>
      <c r="AB36" s="23">
        <f t="shared" si="47"/>
        <v>0</v>
      </c>
      <c r="AC36" s="24">
        <f t="shared" si="48"/>
        <v>1</v>
      </c>
      <c r="AD36">
        <v>-2.4390243902439002</v>
      </c>
      <c r="AE36" s="46" t="s">
        <v>32</v>
      </c>
      <c r="AF36" s="46">
        <v>0</v>
      </c>
      <c r="AG36" s="25">
        <f t="shared" si="49"/>
        <v>1</v>
      </c>
      <c r="AH36" s="23">
        <f t="shared" si="50"/>
        <v>0</v>
      </c>
      <c r="AI36" s="24">
        <f t="shared" si="51"/>
        <v>1</v>
      </c>
      <c r="AJ36">
        <v>-3.484320557491289</v>
      </c>
      <c r="AK36" s="46" t="s">
        <v>32</v>
      </c>
      <c r="AL36" s="46">
        <v>0</v>
      </c>
      <c r="AM36" s="25">
        <f t="shared" si="52"/>
        <v>1</v>
      </c>
      <c r="AN36" s="23">
        <f t="shared" si="53"/>
        <v>0</v>
      </c>
      <c r="AO36" s="24">
        <f t="shared" si="54"/>
        <v>1</v>
      </c>
    </row>
    <row r="37" spans="1:41" ht="17" x14ac:dyDescent="0.25">
      <c r="A37" s="4">
        <v>17</v>
      </c>
      <c r="B37" s="77">
        <v>499</v>
      </c>
      <c r="C37" s="66" t="s">
        <v>24</v>
      </c>
      <c r="D37" s="77" t="s">
        <v>17</v>
      </c>
      <c r="E37" s="53" t="s">
        <v>80</v>
      </c>
      <c r="F37">
        <v>0</v>
      </c>
      <c r="G37" s="30" t="s">
        <v>32</v>
      </c>
      <c r="H37">
        <v>0</v>
      </c>
      <c r="I37" s="25">
        <f t="shared" si="37"/>
        <v>0</v>
      </c>
      <c r="J37" s="23">
        <f t="shared" si="38"/>
        <v>0</v>
      </c>
      <c r="K37" s="24">
        <f t="shared" si="39"/>
        <v>0</v>
      </c>
      <c r="L37">
        <v>1.0989010989011014</v>
      </c>
      <c r="M37" s="46" t="s">
        <v>32</v>
      </c>
      <c r="N37">
        <v>0</v>
      </c>
      <c r="O37" s="25">
        <f t="shared" si="40"/>
        <v>0</v>
      </c>
      <c r="P37" s="23">
        <f t="shared" si="41"/>
        <v>0</v>
      </c>
      <c r="Q37" s="24">
        <f t="shared" si="42"/>
        <v>0</v>
      </c>
      <c r="R37">
        <v>0.73260073260073</v>
      </c>
      <c r="S37" s="46" t="s">
        <v>32</v>
      </c>
      <c r="T37">
        <v>0</v>
      </c>
      <c r="U37" s="25">
        <f t="shared" si="43"/>
        <v>0</v>
      </c>
      <c r="V37" s="23">
        <f t="shared" si="44"/>
        <v>0</v>
      </c>
      <c r="W37" s="24">
        <f t="shared" si="45"/>
        <v>0</v>
      </c>
      <c r="X37">
        <v>0.3663003663003585</v>
      </c>
      <c r="Y37" s="46" t="s">
        <v>32</v>
      </c>
      <c r="Z37">
        <v>0</v>
      </c>
      <c r="AA37" s="25">
        <f t="shared" si="46"/>
        <v>0</v>
      </c>
      <c r="AB37" s="23">
        <f t="shared" si="47"/>
        <v>0</v>
      </c>
      <c r="AC37" s="24">
        <f t="shared" si="48"/>
        <v>0</v>
      </c>
      <c r="AD37">
        <v>1.8315018315018317</v>
      </c>
      <c r="AE37" s="46" t="s">
        <v>32</v>
      </c>
      <c r="AF37" s="46">
        <v>0</v>
      </c>
      <c r="AG37" s="25">
        <f t="shared" si="49"/>
        <v>0</v>
      </c>
      <c r="AH37" s="23">
        <f t="shared" si="50"/>
        <v>0</v>
      </c>
      <c r="AI37" s="24">
        <f t="shared" si="51"/>
        <v>0</v>
      </c>
      <c r="AJ37">
        <v>1.0989010989011014</v>
      </c>
      <c r="AK37" s="46" t="s">
        <v>32</v>
      </c>
      <c r="AL37" s="46">
        <v>0</v>
      </c>
      <c r="AM37" s="25">
        <f t="shared" si="52"/>
        <v>0</v>
      </c>
      <c r="AN37" s="23">
        <f t="shared" si="53"/>
        <v>0</v>
      </c>
      <c r="AO37" s="24">
        <f t="shared" si="54"/>
        <v>0</v>
      </c>
    </row>
    <row r="38" spans="1:41" ht="17" x14ac:dyDescent="0.25">
      <c r="A38" s="4">
        <v>18</v>
      </c>
      <c r="B38" s="77">
        <v>503</v>
      </c>
      <c r="C38" s="66" t="s">
        <v>24</v>
      </c>
      <c r="D38" s="77" t="s">
        <v>17</v>
      </c>
      <c r="E38" s="53" t="s">
        <v>78</v>
      </c>
      <c r="F38">
        <v>0</v>
      </c>
      <c r="G38" s="30" t="s">
        <v>32</v>
      </c>
      <c r="H38">
        <v>0</v>
      </c>
      <c r="I38" s="25">
        <f t="shared" si="37"/>
        <v>0</v>
      </c>
      <c r="J38" s="23">
        <f t="shared" si="38"/>
        <v>0</v>
      </c>
      <c r="K38" s="24">
        <f t="shared" si="39"/>
        <v>0</v>
      </c>
      <c r="L38">
        <v>-2.2900763358778544</v>
      </c>
      <c r="M38" s="46" t="s">
        <v>32</v>
      </c>
      <c r="N38">
        <v>0</v>
      </c>
      <c r="O38" s="25">
        <f t="shared" si="40"/>
        <v>1</v>
      </c>
      <c r="P38" s="23">
        <f t="shared" si="41"/>
        <v>0</v>
      </c>
      <c r="Q38" s="24">
        <f t="shared" si="42"/>
        <v>1</v>
      </c>
      <c r="R38">
        <v>-3.8167938931297711</v>
      </c>
      <c r="S38" s="46" t="s">
        <v>32</v>
      </c>
      <c r="T38">
        <v>0</v>
      </c>
      <c r="U38" s="25">
        <f t="shared" si="43"/>
        <v>1</v>
      </c>
      <c r="V38" s="23">
        <f t="shared" si="44"/>
        <v>0</v>
      </c>
      <c r="W38" s="24">
        <f t="shared" si="45"/>
        <v>1</v>
      </c>
      <c r="X38">
        <v>-5.7251908396946565</v>
      </c>
      <c r="Y38" s="46" t="s">
        <v>32</v>
      </c>
      <c r="Z38">
        <v>0</v>
      </c>
      <c r="AA38" s="25">
        <f t="shared" si="46"/>
        <v>2</v>
      </c>
      <c r="AB38" s="23">
        <f t="shared" si="47"/>
        <v>0</v>
      </c>
      <c r="AC38" s="24">
        <f t="shared" si="48"/>
        <v>2</v>
      </c>
      <c r="AD38">
        <v>-5.7251908396946565</v>
      </c>
      <c r="AE38" s="46" t="s">
        <v>32</v>
      </c>
      <c r="AF38" s="46">
        <v>0</v>
      </c>
      <c r="AG38" s="25">
        <f t="shared" si="49"/>
        <v>2</v>
      </c>
      <c r="AH38" s="23">
        <f t="shared" si="50"/>
        <v>0</v>
      </c>
      <c r="AI38" s="24">
        <f t="shared" si="51"/>
        <v>2</v>
      </c>
      <c r="AJ38">
        <v>-5.3435114503816745</v>
      </c>
      <c r="AK38" s="46" t="s">
        <v>32</v>
      </c>
      <c r="AL38" s="46">
        <v>0</v>
      </c>
      <c r="AM38" s="25">
        <f t="shared" si="52"/>
        <v>2</v>
      </c>
      <c r="AN38" s="23">
        <f t="shared" si="53"/>
        <v>0</v>
      </c>
      <c r="AO38" s="24">
        <f t="shared" si="54"/>
        <v>2</v>
      </c>
    </row>
    <row r="39" spans="1:41" ht="17" x14ac:dyDescent="0.25">
      <c r="A39" s="4">
        <v>19</v>
      </c>
      <c r="B39" s="77">
        <v>509</v>
      </c>
      <c r="C39" s="66" t="s">
        <v>24</v>
      </c>
      <c r="D39" s="77" t="s">
        <v>17</v>
      </c>
      <c r="E39" s="53" t="s">
        <v>78</v>
      </c>
      <c r="F39">
        <v>0</v>
      </c>
      <c r="G39" s="30" t="s">
        <v>32</v>
      </c>
      <c r="H39">
        <v>0</v>
      </c>
      <c r="I39" s="25">
        <f t="shared" si="37"/>
        <v>0</v>
      </c>
      <c r="J39" s="23">
        <f t="shared" si="38"/>
        <v>0</v>
      </c>
      <c r="K39" s="24">
        <f t="shared" si="39"/>
        <v>0</v>
      </c>
      <c r="L39">
        <v>-1.4705882352941124</v>
      </c>
      <c r="M39" s="46" t="s">
        <v>24</v>
      </c>
      <c r="N39">
        <v>0</v>
      </c>
      <c r="O39" s="25">
        <f t="shared" si="40"/>
        <v>1</v>
      </c>
      <c r="P39" s="23">
        <f t="shared" si="41"/>
        <v>1</v>
      </c>
      <c r="Q39" s="24">
        <f t="shared" si="42"/>
        <v>2</v>
      </c>
      <c r="R39">
        <v>0</v>
      </c>
      <c r="S39" s="46" t="s">
        <v>24</v>
      </c>
      <c r="T39">
        <v>0</v>
      </c>
      <c r="U39" s="25">
        <f t="shared" si="43"/>
        <v>0</v>
      </c>
      <c r="V39" s="23">
        <f t="shared" si="44"/>
        <v>1</v>
      </c>
      <c r="W39" s="24">
        <f t="shared" si="45"/>
        <v>1</v>
      </c>
      <c r="X39">
        <v>4.0441176470588287</v>
      </c>
      <c r="Y39" s="46" t="s">
        <v>24</v>
      </c>
      <c r="Z39">
        <v>0</v>
      </c>
      <c r="AA39" s="25">
        <f t="shared" si="46"/>
        <v>0</v>
      </c>
      <c r="AB39" s="23">
        <f t="shared" si="47"/>
        <v>1</v>
      </c>
      <c r="AC39" s="24">
        <f t="shared" si="48"/>
        <v>1</v>
      </c>
      <c r="AD39">
        <v>4.7794117647058849</v>
      </c>
      <c r="AE39" s="46" t="s">
        <v>32</v>
      </c>
      <c r="AF39" s="46">
        <v>0</v>
      </c>
      <c r="AG39" s="25">
        <f t="shared" si="49"/>
        <v>0</v>
      </c>
      <c r="AH39" s="23">
        <f t="shared" si="50"/>
        <v>0</v>
      </c>
      <c r="AI39" s="24">
        <f t="shared" si="51"/>
        <v>0</v>
      </c>
      <c r="AJ39">
        <v>5.1470588235294201</v>
      </c>
      <c r="AK39" s="46" t="s">
        <v>32</v>
      </c>
      <c r="AL39" s="46">
        <v>0</v>
      </c>
      <c r="AM39" s="25">
        <f t="shared" si="52"/>
        <v>0</v>
      </c>
      <c r="AN39" s="23">
        <f t="shared" si="53"/>
        <v>0</v>
      </c>
      <c r="AO39" s="24">
        <f t="shared" si="54"/>
        <v>0</v>
      </c>
    </row>
    <row r="40" spans="1:41" ht="17" x14ac:dyDescent="0.25">
      <c r="A40" s="4">
        <v>19</v>
      </c>
      <c r="B40" s="77">
        <v>511</v>
      </c>
      <c r="C40" s="66" t="s">
        <v>24</v>
      </c>
      <c r="D40" s="77" t="s">
        <v>18</v>
      </c>
      <c r="E40" s="53" t="s">
        <v>78</v>
      </c>
      <c r="F40">
        <v>0</v>
      </c>
      <c r="G40" s="30" t="s">
        <v>32</v>
      </c>
      <c r="H40">
        <v>0</v>
      </c>
      <c r="I40" s="25">
        <f t="shared" si="37"/>
        <v>0</v>
      </c>
      <c r="J40" s="23">
        <f t="shared" si="38"/>
        <v>0</v>
      </c>
      <c r="K40" s="24">
        <f t="shared" si="39"/>
        <v>0</v>
      </c>
      <c r="L40">
        <v>-2.3255813953488467</v>
      </c>
      <c r="M40" s="46" t="s">
        <v>24</v>
      </c>
      <c r="N40">
        <v>0</v>
      </c>
      <c r="O40" s="25">
        <f t="shared" si="40"/>
        <v>1</v>
      </c>
      <c r="P40" s="23">
        <f t="shared" si="41"/>
        <v>1</v>
      </c>
      <c r="Q40" s="24">
        <f t="shared" si="42"/>
        <v>2</v>
      </c>
      <c r="R40">
        <v>-3.9867109634551587</v>
      </c>
      <c r="S40" s="46" t="s">
        <v>24</v>
      </c>
      <c r="T40">
        <v>0</v>
      </c>
      <c r="U40" s="25">
        <f t="shared" si="43"/>
        <v>1</v>
      </c>
      <c r="V40" s="23">
        <f t="shared" si="44"/>
        <v>1</v>
      </c>
      <c r="W40" s="24">
        <f t="shared" si="45"/>
        <v>2</v>
      </c>
      <c r="X40">
        <v>-1.9933554817275794</v>
      </c>
      <c r="Y40" s="46" t="s">
        <v>32</v>
      </c>
      <c r="Z40">
        <v>0</v>
      </c>
      <c r="AA40" s="25">
        <f t="shared" si="46"/>
        <v>1</v>
      </c>
      <c r="AB40" s="23">
        <f t="shared" si="47"/>
        <v>0</v>
      </c>
      <c r="AC40" s="24">
        <f t="shared" si="48"/>
        <v>1</v>
      </c>
      <c r="AD40">
        <v>-0.99667774086378969</v>
      </c>
      <c r="AE40" s="46" t="s">
        <v>32</v>
      </c>
      <c r="AF40" s="46">
        <v>0</v>
      </c>
      <c r="AG40" s="25">
        <f t="shared" si="49"/>
        <v>0</v>
      </c>
      <c r="AH40" s="23">
        <f t="shared" si="50"/>
        <v>0</v>
      </c>
      <c r="AI40" s="24">
        <f t="shared" si="51"/>
        <v>0</v>
      </c>
      <c r="AJ40">
        <v>-0.66445182724253427</v>
      </c>
      <c r="AK40" s="46" t="s">
        <v>32</v>
      </c>
      <c r="AL40" s="46">
        <v>0</v>
      </c>
      <c r="AM40" s="25">
        <f t="shared" si="52"/>
        <v>0</v>
      </c>
      <c r="AN40" s="23">
        <f t="shared" si="53"/>
        <v>0</v>
      </c>
      <c r="AO40" s="24">
        <f t="shared" si="54"/>
        <v>0</v>
      </c>
    </row>
    <row r="41" spans="1:41" ht="17" x14ac:dyDescent="0.25">
      <c r="A41" s="4">
        <v>20</v>
      </c>
      <c r="B41" s="77">
        <v>515</v>
      </c>
      <c r="C41" s="66" t="s">
        <v>24</v>
      </c>
      <c r="D41" s="77" t="s">
        <v>18</v>
      </c>
      <c r="E41" s="53" t="s">
        <v>78</v>
      </c>
      <c r="F41">
        <v>0</v>
      </c>
      <c r="G41" s="30" t="s">
        <v>32</v>
      </c>
      <c r="H41">
        <v>0</v>
      </c>
      <c r="I41" s="25">
        <f t="shared" si="37"/>
        <v>0</v>
      </c>
      <c r="J41" s="23">
        <f t="shared" si="38"/>
        <v>0</v>
      </c>
      <c r="K41" s="24">
        <f t="shared" si="39"/>
        <v>0</v>
      </c>
      <c r="L41">
        <v>-1.459854014598535</v>
      </c>
      <c r="M41" s="46" t="s">
        <v>32</v>
      </c>
      <c r="N41">
        <v>0</v>
      </c>
      <c r="O41" s="25">
        <f t="shared" si="40"/>
        <v>1</v>
      </c>
      <c r="P41" s="23">
        <f t="shared" si="41"/>
        <v>0</v>
      </c>
      <c r="Q41" s="24">
        <f t="shared" si="42"/>
        <v>1</v>
      </c>
      <c r="R41">
        <v>-2.1897810218978027</v>
      </c>
      <c r="S41" s="46" t="s">
        <v>32</v>
      </c>
      <c r="T41">
        <v>0</v>
      </c>
      <c r="U41" s="25">
        <f t="shared" si="43"/>
        <v>1</v>
      </c>
      <c r="V41" s="23">
        <f t="shared" si="44"/>
        <v>0</v>
      </c>
      <c r="W41" s="24">
        <f t="shared" si="45"/>
        <v>1</v>
      </c>
      <c r="X41">
        <v>-1.8248175182481754</v>
      </c>
      <c r="Y41" s="46" t="s">
        <v>32</v>
      </c>
      <c r="Z41">
        <v>0</v>
      </c>
      <c r="AA41" s="25">
        <f t="shared" si="46"/>
        <v>1</v>
      </c>
      <c r="AB41" s="23">
        <f t="shared" si="47"/>
        <v>0</v>
      </c>
      <c r="AC41" s="24">
        <f t="shared" si="48"/>
        <v>1</v>
      </c>
      <c r="AD41">
        <v>-0.72992700729926752</v>
      </c>
      <c r="AE41" s="46" t="s">
        <v>32</v>
      </c>
      <c r="AF41" s="46">
        <v>0</v>
      </c>
      <c r="AG41" s="25">
        <f t="shared" si="49"/>
        <v>0</v>
      </c>
      <c r="AH41" s="23">
        <f t="shared" si="50"/>
        <v>0</v>
      </c>
      <c r="AI41" s="24">
        <f t="shared" si="51"/>
        <v>0</v>
      </c>
      <c r="AJ41">
        <v>0</v>
      </c>
      <c r="AK41" s="46" t="s">
        <v>32</v>
      </c>
      <c r="AL41" s="46">
        <v>0</v>
      </c>
      <c r="AM41" s="25">
        <f t="shared" si="52"/>
        <v>0</v>
      </c>
      <c r="AN41" s="23">
        <f t="shared" si="53"/>
        <v>0</v>
      </c>
      <c r="AO41" s="24">
        <f t="shared" si="54"/>
        <v>0</v>
      </c>
    </row>
    <row r="42" spans="1:41" ht="17" x14ac:dyDescent="0.25">
      <c r="A42" s="4">
        <v>20</v>
      </c>
      <c r="B42" s="77">
        <v>519</v>
      </c>
      <c r="C42" s="66" t="s">
        <v>24</v>
      </c>
      <c r="D42" s="77" t="s">
        <v>18</v>
      </c>
      <c r="E42" s="53" t="s">
        <v>78</v>
      </c>
      <c r="F42">
        <v>0</v>
      </c>
      <c r="G42" s="30" t="s">
        <v>32</v>
      </c>
      <c r="H42">
        <v>0</v>
      </c>
      <c r="I42" s="25">
        <f t="shared" si="37"/>
        <v>0</v>
      </c>
      <c r="J42" s="23">
        <f t="shared" si="38"/>
        <v>0</v>
      </c>
      <c r="K42" s="24">
        <f t="shared" si="39"/>
        <v>0</v>
      </c>
      <c r="L42">
        <v>-3.6585365853658622</v>
      </c>
      <c r="M42" s="46" t="s">
        <v>32</v>
      </c>
      <c r="N42">
        <v>0</v>
      </c>
      <c r="O42" s="25">
        <f t="shared" si="40"/>
        <v>1</v>
      </c>
      <c r="P42" s="23">
        <f t="shared" si="41"/>
        <v>0</v>
      </c>
      <c r="Q42" s="24">
        <f t="shared" si="42"/>
        <v>1</v>
      </c>
      <c r="R42">
        <v>-1.62601626016261</v>
      </c>
      <c r="S42" s="46" t="s">
        <v>32</v>
      </c>
      <c r="T42">
        <v>0</v>
      </c>
      <c r="U42" s="25">
        <f t="shared" si="43"/>
        <v>1</v>
      </c>
      <c r="V42" s="23">
        <f t="shared" si="44"/>
        <v>0</v>
      </c>
      <c r="W42" s="24">
        <f t="shared" si="45"/>
        <v>1</v>
      </c>
      <c r="X42">
        <v>-0.81300813008131234</v>
      </c>
      <c r="Y42" s="46" t="s">
        <v>32</v>
      </c>
      <c r="Z42">
        <v>0</v>
      </c>
      <c r="AA42" s="25">
        <f t="shared" si="46"/>
        <v>0</v>
      </c>
      <c r="AB42" s="23">
        <f t="shared" si="47"/>
        <v>0</v>
      </c>
      <c r="AC42" s="24">
        <f t="shared" si="48"/>
        <v>0</v>
      </c>
      <c r="AD42">
        <v>-2.0325203252032518</v>
      </c>
      <c r="AE42" s="46" t="s">
        <v>32</v>
      </c>
      <c r="AF42" s="46">
        <v>0</v>
      </c>
      <c r="AG42" s="25">
        <f t="shared" si="49"/>
        <v>1</v>
      </c>
      <c r="AH42" s="23">
        <f t="shared" si="50"/>
        <v>0</v>
      </c>
      <c r="AI42" s="24">
        <f t="shared" si="51"/>
        <v>1</v>
      </c>
      <c r="AJ42">
        <v>-1.62601626016261</v>
      </c>
      <c r="AK42" s="46" t="s">
        <v>32</v>
      </c>
      <c r="AL42" s="46">
        <v>0</v>
      </c>
      <c r="AM42" s="25">
        <f t="shared" si="52"/>
        <v>1</v>
      </c>
      <c r="AN42" s="23">
        <f t="shared" si="53"/>
        <v>0</v>
      </c>
      <c r="AO42" s="24">
        <f t="shared" si="54"/>
        <v>1</v>
      </c>
    </row>
    <row r="43" spans="1:41" ht="17" x14ac:dyDescent="0.25">
      <c r="A43" s="4">
        <v>20</v>
      </c>
      <c r="B43" s="77">
        <v>521</v>
      </c>
      <c r="C43" s="66" t="s">
        <v>24</v>
      </c>
      <c r="D43" s="77" t="s">
        <v>17</v>
      </c>
      <c r="E43" s="53" t="s">
        <v>78</v>
      </c>
      <c r="F43">
        <v>0</v>
      </c>
      <c r="G43" s="30" t="s">
        <v>24</v>
      </c>
      <c r="H43">
        <v>0</v>
      </c>
      <c r="I43" s="25">
        <f t="shared" si="37"/>
        <v>0</v>
      </c>
      <c r="J43" s="23">
        <f t="shared" si="38"/>
        <v>1</v>
      </c>
      <c r="K43" s="24">
        <f t="shared" si="39"/>
        <v>1</v>
      </c>
      <c r="L43">
        <v>-0.38167938931296896</v>
      </c>
      <c r="M43" s="46" t="s">
        <v>32</v>
      </c>
      <c r="N43">
        <v>0</v>
      </c>
      <c r="O43" s="25">
        <f t="shared" si="40"/>
        <v>0</v>
      </c>
      <c r="P43" s="23">
        <f t="shared" si="41"/>
        <v>0</v>
      </c>
      <c r="Q43" s="24">
        <f t="shared" si="42"/>
        <v>0</v>
      </c>
      <c r="R43">
        <v>-0.76335877862595147</v>
      </c>
      <c r="S43" s="46" t="s">
        <v>32</v>
      </c>
      <c r="T43">
        <v>0</v>
      </c>
      <c r="U43" s="25">
        <f t="shared" si="43"/>
        <v>0</v>
      </c>
      <c r="V43" s="23">
        <f t="shared" si="44"/>
        <v>0</v>
      </c>
      <c r="W43" s="24">
        <f t="shared" si="45"/>
        <v>0</v>
      </c>
      <c r="X43">
        <v>0.38167938931298256</v>
      </c>
      <c r="Y43" s="46" t="s">
        <v>32</v>
      </c>
      <c r="Z43">
        <v>0</v>
      </c>
      <c r="AA43" s="25">
        <f t="shared" si="46"/>
        <v>0</v>
      </c>
      <c r="AB43" s="23">
        <f t="shared" si="47"/>
        <v>0</v>
      </c>
      <c r="AC43" s="24">
        <f t="shared" si="48"/>
        <v>0</v>
      </c>
      <c r="AD43">
        <v>2.2900763358778682</v>
      </c>
      <c r="AE43" s="46" t="s">
        <v>32</v>
      </c>
      <c r="AF43" s="46">
        <v>0</v>
      </c>
      <c r="AG43" s="25">
        <f t="shared" si="49"/>
        <v>0</v>
      </c>
      <c r="AH43" s="23">
        <f t="shared" si="50"/>
        <v>0</v>
      </c>
      <c r="AI43" s="24">
        <f t="shared" si="51"/>
        <v>0</v>
      </c>
      <c r="AJ43">
        <v>2.2900763358778682</v>
      </c>
      <c r="AK43" s="46" t="s">
        <v>32</v>
      </c>
      <c r="AL43" s="46">
        <v>0</v>
      </c>
      <c r="AM43" s="25">
        <f t="shared" si="52"/>
        <v>0</v>
      </c>
      <c r="AN43" s="23">
        <f t="shared" si="53"/>
        <v>0</v>
      </c>
      <c r="AO43" s="24">
        <f t="shared" si="54"/>
        <v>0</v>
      </c>
    </row>
    <row r="44" spans="1:41" x14ac:dyDescent="0.2">
      <c r="A44" s="4">
        <v>21</v>
      </c>
      <c r="B44" s="3">
        <v>45</v>
      </c>
      <c r="C44" s="66" t="s">
        <v>24</v>
      </c>
      <c r="D44" s="53" t="s">
        <v>17</v>
      </c>
      <c r="E44" s="53" t="s">
        <v>81</v>
      </c>
      <c r="F44">
        <v>0</v>
      </c>
      <c r="G44" s="30" t="s">
        <v>32</v>
      </c>
      <c r="H44">
        <v>0</v>
      </c>
      <c r="I44" s="25">
        <f t="shared" ref="I44:I47" si="55">IF(F44&lt;=-15,4,(IF(F44&lt;-10,3,(IF(F44&lt;-4,2,(IF(F44&lt;=-1,1,IF(F44&gt;-1,0,0))))))))</f>
        <v>0</v>
      </c>
      <c r="J44" s="23">
        <f t="shared" ref="J44:J47" si="56">IF(G44="D",4,(IF(G44="L",2,(IF(G44="M",1,0)))))</f>
        <v>0</v>
      </c>
      <c r="K44" s="24">
        <f t="shared" ref="K44:K47" si="57">H44+I44+J44</f>
        <v>0</v>
      </c>
      <c r="L44">
        <v>-2.3166023166023084</v>
      </c>
      <c r="M44" s="46" t="s">
        <v>24</v>
      </c>
      <c r="N44">
        <v>0</v>
      </c>
      <c r="O44" s="25">
        <f t="shared" ref="O44:O47" si="58">IF(L44&lt;=-15,4,(IF(L44&lt;-10,3,(IF(L44&lt;-4,2,(IF(L44&lt;=-1,1,IF(L44&gt;-1,0,0))))))))</f>
        <v>1</v>
      </c>
      <c r="P44" s="23">
        <f t="shared" ref="P44:P47" si="59">IF(M44="D",4,(IF(M44="L",2,(IF(M44="M",1,0)))))</f>
        <v>1</v>
      </c>
      <c r="Q44" s="24">
        <f t="shared" ref="Q44:Q47" si="60">N44+O44+P44</f>
        <v>2</v>
      </c>
      <c r="R44">
        <v>-3.0888030888030782</v>
      </c>
      <c r="S44" s="46" t="s">
        <v>24</v>
      </c>
      <c r="T44">
        <v>0</v>
      </c>
      <c r="U44" s="25">
        <f t="shared" ref="U44:U47" si="61">IF(R44&lt;=-15,4,(IF(R44&lt;-10,3,(IF(R44&lt;-4,2,(IF(R44&lt;=-1,1,IF(R44&gt;-1,0,0))))))))</f>
        <v>1</v>
      </c>
      <c r="V44" s="23">
        <f t="shared" ref="V44:V47" si="62">IF(S44="D",4,(IF(S44="L",2,(IF(S44="M",1,0)))))</f>
        <v>1</v>
      </c>
      <c r="W44" s="24">
        <f t="shared" ref="W44:W47" si="63">T44+U44+V44</f>
        <v>2</v>
      </c>
      <c r="X44">
        <v>-4.2471042471042395</v>
      </c>
      <c r="Y44" s="46" t="s">
        <v>33</v>
      </c>
      <c r="Z44">
        <v>0</v>
      </c>
      <c r="AA44" s="25">
        <f t="shared" ref="AA44:AA47" si="64">IF(X44&lt;=-15,4,(IF(X44&lt;-10,3,(IF(X44&lt;-4,2,(IF(X44&lt;=-1,1,IF(X44&gt;-1,0,0))))))))</f>
        <v>2</v>
      </c>
      <c r="AB44" s="23">
        <f t="shared" ref="AB44:AB47" si="65">IF(Y44="D",4,(IF(Y44="L",2,(IF(Y44="M",1,0)))))</f>
        <v>2</v>
      </c>
      <c r="AC44" s="24">
        <f t="shared" ref="AC44:AC47" si="66">Z44+AA44+AB44</f>
        <v>4</v>
      </c>
      <c r="AD44">
        <v>-9.6525096525096519</v>
      </c>
      <c r="AE44" s="46" t="s">
        <v>33</v>
      </c>
      <c r="AF44" s="46">
        <v>2</v>
      </c>
      <c r="AG44" s="25">
        <f t="shared" ref="AG44:AG47" si="67">IF(AD44&lt;=-15,4,(IF(AD44&lt;-10,3,(IF(AD44&lt;-4,2,(IF(AD44&lt;=-1,1,IF(AD44&gt;-1,0,0))))))))</f>
        <v>2</v>
      </c>
      <c r="AH44" s="23">
        <f t="shared" ref="AH44:AH47" si="68">IF(AE44="D",4,(IF(AE44="L",2,(IF(AE44="M",1,0)))))</f>
        <v>2</v>
      </c>
      <c r="AI44" s="24">
        <f t="shared" ref="AI44:AI47" si="69">AF44+AG44+AH44</f>
        <v>6</v>
      </c>
      <c r="AJ44">
        <v>-15.444015444015443</v>
      </c>
      <c r="AK44" s="46" t="s">
        <v>16</v>
      </c>
      <c r="AL44" s="46">
        <v>3</v>
      </c>
      <c r="AM44" s="25">
        <f t="shared" ref="AM44:AM47" si="70">IF(AJ44&lt;=-15,4,(IF(AJ44&lt;-10,3,(IF(AJ44&lt;-4,2,(IF(AJ44&lt;=-1,1,IF(AJ44&gt;-1,0,0))))))))</f>
        <v>4</v>
      </c>
      <c r="AN44" s="23">
        <f t="shared" ref="AN44:AN47" si="71">IF(AK44="D",4,(IF(AK44="L",2,(IF(AK44="M",1,0)))))</f>
        <v>4</v>
      </c>
      <c r="AO44" s="24">
        <f t="shared" ref="AO44:AO47" si="72">AL44+AM44+AN44</f>
        <v>11</v>
      </c>
    </row>
    <row r="45" spans="1:41" x14ac:dyDescent="0.2">
      <c r="A45" s="4">
        <v>22</v>
      </c>
      <c r="B45" s="3">
        <v>46</v>
      </c>
      <c r="C45" s="66" t="s">
        <v>24</v>
      </c>
      <c r="D45" s="53" t="s">
        <v>73</v>
      </c>
      <c r="E45" s="53" t="s">
        <v>81</v>
      </c>
      <c r="F45">
        <v>0</v>
      </c>
      <c r="G45" s="30" t="s">
        <v>32</v>
      </c>
      <c r="H45">
        <v>0</v>
      </c>
      <c r="I45" s="25">
        <f t="shared" si="55"/>
        <v>0</v>
      </c>
      <c r="J45" s="23">
        <f t="shared" si="56"/>
        <v>0</v>
      </c>
      <c r="K45" s="24">
        <f t="shared" si="57"/>
        <v>0</v>
      </c>
      <c r="L45">
        <v>2.4390243902438935</v>
      </c>
      <c r="M45" s="46" t="s">
        <v>24</v>
      </c>
      <c r="N45">
        <v>0</v>
      </c>
      <c r="O45" s="25">
        <f t="shared" si="58"/>
        <v>0</v>
      </c>
      <c r="P45" s="23">
        <f t="shared" si="59"/>
        <v>1</v>
      </c>
      <c r="Q45" s="24">
        <f t="shared" si="60"/>
        <v>1</v>
      </c>
      <c r="R45">
        <v>0</v>
      </c>
      <c r="S45" s="46" t="s">
        <v>24</v>
      </c>
      <c r="T45">
        <v>0</v>
      </c>
      <c r="U45" s="25">
        <f t="shared" si="61"/>
        <v>0</v>
      </c>
      <c r="V45" s="23">
        <f t="shared" si="62"/>
        <v>1</v>
      </c>
      <c r="W45" s="24">
        <f t="shared" si="63"/>
        <v>1</v>
      </c>
      <c r="X45">
        <v>0.40650406504064168</v>
      </c>
      <c r="Y45" s="46" t="s">
        <v>24</v>
      </c>
      <c r="Z45">
        <v>0</v>
      </c>
      <c r="AA45" s="25">
        <f t="shared" si="64"/>
        <v>0</v>
      </c>
      <c r="AB45" s="23">
        <f t="shared" si="65"/>
        <v>1</v>
      </c>
      <c r="AC45" s="24">
        <f t="shared" si="66"/>
        <v>1</v>
      </c>
      <c r="AD45">
        <v>0.81300813008129791</v>
      </c>
      <c r="AE45" s="46" t="s">
        <v>24</v>
      </c>
      <c r="AF45" s="46">
        <v>0</v>
      </c>
      <c r="AG45" s="25">
        <f t="shared" si="67"/>
        <v>0</v>
      </c>
      <c r="AH45" s="23">
        <f t="shared" si="68"/>
        <v>1</v>
      </c>
      <c r="AI45" s="24">
        <f t="shared" si="69"/>
        <v>1</v>
      </c>
      <c r="AJ45">
        <v>1.6260162601625958</v>
      </c>
      <c r="AK45" s="46" t="s">
        <v>16</v>
      </c>
      <c r="AL45" s="46">
        <v>1</v>
      </c>
      <c r="AM45" s="25">
        <f t="shared" si="70"/>
        <v>0</v>
      </c>
      <c r="AN45" s="23">
        <f t="shared" si="71"/>
        <v>4</v>
      </c>
      <c r="AO45" s="24">
        <f t="shared" si="72"/>
        <v>5</v>
      </c>
    </row>
    <row r="46" spans="1:41" x14ac:dyDescent="0.2">
      <c r="A46" s="4">
        <v>23</v>
      </c>
      <c r="B46" s="3">
        <v>14</v>
      </c>
      <c r="C46" s="66" t="s">
        <v>24</v>
      </c>
      <c r="D46" s="53" t="s">
        <v>17</v>
      </c>
      <c r="E46" s="53" t="s">
        <v>79</v>
      </c>
      <c r="F46">
        <v>0</v>
      </c>
      <c r="G46" s="30" t="s">
        <v>32</v>
      </c>
      <c r="H46">
        <v>0</v>
      </c>
      <c r="I46" s="25">
        <f t="shared" si="55"/>
        <v>0</v>
      </c>
      <c r="J46" s="23">
        <f t="shared" si="56"/>
        <v>0</v>
      </c>
      <c r="K46" s="24">
        <f t="shared" si="57"/>
        <v>0</v>
      </c>
      <c r="L46">
        <v>2.8169014084507067</v>
      </c>
      <c r="M46" s="46" t="s">
        <v>33</v>
      </c>
      <c r="N46">
        <v>0</v>
      </c>
      <c r="O46" s="25">
        <f t="shared" si="58"/>
        <v>0</v>
      </c>
      <c r="P46" s="23">
        <f t="shared" si="59"/>
        <v>2</v>
      </c>
      <c r="Q46" s="24">
        <f t="shared" si="60"/>
        <v>2</v>
      </c>
      <c r="R46">
        <v>2.1126760563380333</v>
      </c>
      <c r="S46" s="46" t="s">
        <v>33</v>
      </c>
      <c r="T46">
        <v>0</v>
      </c>
      <c r="U46" s="25">
        <f t="shared" si="61"/>
        <v>0</v>
      </c>
      <c r="V46" s="23">
        <f t="shared" si="62"/>
        <v>2</v>
      </c>
      <c r="W46" s="24">
        <f t="shared" si="63"/>
        <v>2</v>
      </c>
      <c r="X46">
        <v>2.4647887323943762</v>
      </c>
      <c r="Y46" s="46" t="s">
        <v>33</v>
      </c>
      <c r="Z46">
        <v>1</v>
      </c>
      <c r="AA46" s="25">
        <f t="shared" si="64"/>
        <v>0</v>
      </c>
      <c r="AB46" s="23">
        <f t="shared" si="65"/>
        <v>2</v>
      </c>
      <c r="AC46" s="24">
        <f t="shared" si="66"/>
        <v>3</v>
      </c>
      <c r="AD46">
        <v>3.8732394366197234</v>
      </c>
      <c r="AE46" s="46" t="s">
        <v>33</v>
      </c>
      <c r="AF46" s="46">
        <v>3</v>
      </c>
      <c r="AG46" s="25">
        <f t="shared" si="67"/>
        <v>0</v>
      </c>
      <c r="AH46" s="23">
        <f t="shared" si="68"/>
        <v>2</v>
      </c>
      <c r="AI46" s="24">
        <f t="shared" si="69"/>
        <v>5</v>
      </c>
      <c r="AJ46">
        <v>-3.1690140845070371</v>
      </c>
      <c r="AK46" s="46" t="s">
        <v>16</v>
      </c>
      <c r="AL46" s="46">
        <v>3</v>
      </c>
      <c r="AM46" s="25">
        <f t="shared" si="70"/>
        <v>1</v>
      </c>
      <c r="AN46" s="23">
        <f t="shared" si="71"/>
        <v>4</v>
      </c>
      <c r="AO46" s="24">
        <f t="shared" si="72"/>
        <v>8</v>
      </c>
    </row>
    <row r="47" spans="1:41" x14ac:dyDescent="0.2">
      <c r="A47" s="4">
        <v>24</v>
      </c>
      <c r="B47" s="3">
        <v>25</v>
      </c>
      <c r="C47" s="66" t="s">
        <v>24</v>
      </c>
      <c r="D47" s="53" t="s">
        <v>73</v>
      </c>
      <c r="E47" s="53" t="s">
        <v>79</v>
      </c>
      <c r="F47">
        <v>0</v>
      </c>
      <c r="G47" s="30" t="s">
        <v>32</v>
      </c>
      <c r="H47">
        <v>0</v>
      </c>
      <c r="I47" s="25">
        <f t="shared" si="55"/>
        <v>0</v>
      </c>
      <c r="J47" s="23">
        <f t="shared" si="56"/>
        <v>0</v>
      </c>
      <c r="K47" s="24">
        <f t="shared" si="57"/>
        <v>0</v>
      </c>
      <c r="L47">
        <v>-0.38910505836575049</v>
      </c>
      <c r="M47" s="46" t="s">
        <v>33</v>
      </c>
      <c r="N47">
        <v>0</v>
      </c>
      <c r="O47" s="25">
        <f t="shared" si="58"/>
        <v>0</v>
      </c>
      <c r="P47" s="23">
        <f t="shared" si="59"/>
        <v>2</v>
      </c>
      <c r="Q47" s="24">
        <f t="shared" si="60"/>
        <v>2</v>
      </c>
      <c r="R47">
        <v>-2.7237354085603087</v>
      </c>
      <c r="S47" s="46" t="s">
        <v>33</v>
      </c>
      <c r="T47">
        <v>0</v>
      </c>
      <c r="U47" s="25">
        <f t="shared" si="61"/>
        <v>1</v>
      </c>
      <c r="V47" s="23">
        <f t="shared" si="62"/>
        <v>2</v>
      </c>
      <c r="W47" s="24">
        <f t="shared" si="63"/>
        <v>3</v>
      </c>
      <c r="X47">
        <v>-2.7237354085603087</v>
      </c>
      <c r="Y47" s="46" t="s">
        <v>33</v>
      </c>
      <c r="Z47">
        <v>1</v>
      </c>
      <c r="AA47" s="25">
        <f t="shared" si="64"/>
        <v>1</v>
      </c>
      <c r="AB47" s="23">
        <f t="shared" si="65"/>
        <v>2</v>
      </c>
      <c r="AC47" s="24">
        <f t="shared" si="66"/>
        <v>4</v>
      </c>
      <c r="AD47">
        <v>-4.2801556420233382</v>
      </c>
      <c r="AE47" s="46" t="s">
        <v>33</v>
      </c>
      <c r="AF47" s="46">
        <v>2</v>
      </c>
      <c r="AG47" s="25">
        <f t="shared" si="67"/>
        <v>2</v>
      </c>
      <c r="AH47" s="23">
        <f t="shared" si="68"/>
        <v>2</v>
      </c>
      <c r="AI47" s="24">
        <f t="shared" si="69"/>
        <v>6</v>
      </c>
      <c r="AJ47">
        <v>-7.0038910505836602</v>
      </c>
      <c r="AK47" s="46" t="s">
        <v>16</v>
      </c>
      <c r="AL47" s="46">
        <v>2</v>
      </c>
      <c r="AM47" s="25">
        <f t="shared" si="70"/>
        <v>2</v>
      </c>
      <c r="AN47" s="23">
        <f t="shared" si="71"/>
        <v>4</v>
      </c>
      <c r="AO47" s="24">
        <f t="shared" si="72"/>
        <v>8</v>
      </c>
    </row>
    <row r="48" spans="1:41" x14ac:dyDescent="0.2">
      <c r="A48" s="4">
        <v>25</v>
      </c>
      <c r="B48" s="3">
        <v>75</v>
      </c>
      <c r="C48" s="66" t="s">
        <v>24</v>
      </c>
      <c r="D48" s="53" t="s">
        <v>17</v>
      </c>
      <c r="E48" s="53" t="s">
        <v>81</v>
      </c>
      <c r="F48">
        <v>0</v>
      </c>
      <c r="G48" s="30" t="s">
        <v>32</v>
      </c>
      <c r="H48">
        <v>0</v>
      </c>
      <c r="I48" s="25">
        <f t="shared" ref="I48:I65" si="73">IF(F48&lt;=-15,4,(IF(F48&lt;-10,3,(IF(F48&lt;-4,2,(IF(F48&lt;=-1,1,IF(F48&gt;-1,0,0))))))))</f>
        <v>0</v>
      </c>
      <c r="J48" s="23">
        <f t="shared" ref="J48:J65" si="74">IF(G48="D",4,(IF(G48="L",2,(IF(G48="M",1,0)))))</f>
        <v>0</v>
      </c>
      <c r="K48" s="24">
        <f t="shared" ref="K48:K65" si="75">H48+I48+J48</f>
        <v>0</v>
      </c>
      <c r="L48">
        <v>1.4440433212996466</v>
      </c>
      <c r="M48" s="46" t="s">
        <v>24</v>
      </c>
      <c r="N48">
        <v>0</v>
      </c>
      <c r="O48" s="25">
        <f t="shared" ref="O48:O65" si="76">IF(L48&lt;=-15,4,(IF(L48&lt;-10,3,(IF(L48&lt;-4,2,(IF(L48&lt;=-1,1,IF(L48&gt;-1,0,0))))))))</f>
        <v>0</v>
      </c>
      <c r="P48" s="23">
        <f t="shared" ref="P48:P65" si="77">IF(M48="D",4,(IF(M48="L",2,(IF(M48="M",1,0)))))</f>
        <v>1</v>
      </c>
      <c r="Q48" s="24">
        <f t="shared" ref="Q48:Q65" si="78">N48+O48+P48</f>
        <v>1</v>
      </c>
      <c r="R48">
        <v>-0.72202166064981688</v>
      </c>
      <c r="S48" s="46" t="s">
        <v>24</v>
      </c>
      <c r="T48">
        <v>1</v>
      </c>
      <c r="U48" s="25">
        <f t="shared" ref="U48:U65" si="79">IF(R48&lt;=-15,4,(IF(R48&lt;-10,3,(IF(R48&lt;-4,2,(IF(R48&lt;=-1,1,IF(R48&gt;-1,0,0))))))))</f>
        <v>0</v>
      </c>
      <c r="V48" s="23">
        <f t="shared" ref="V48:V65" si="80">IF(S48="D",4,(IF(S48="L",2,(IF(S48="M",1,0)))))</f>
        <v>1</v>
      </c>
      <c r="W48" s="24">
        <f t="shared" ref="W48:W65" si="81">T48+U48+V48</f>
        <v>2</v>
      </c>
      <c r="X48">
        <v>-1.0830324909747318</v>
      </c>
      <c r="Y48" s="46" t="s">
        <v>24</v>
      </c>
      <c r="Z48">
        <v>1</v>
      </c>
      <c r="AA48" s="25">
        <f t="shared" ref="AA48:AA65" si="82">IF(X48&lt;=-15,4,(IF(X48&lt;-10,3,(IF(X48&lt;-4,2,(IF(X48&lt;=-1,1,IF(X48&gt;-1,0,0))))))))</f>
        <v>1</v>
      </c>
      <c r="AB48" s="23">
        <f t="shared" ref="AB48:AB65" si="83">IF(Y48="D",4,(IF(Y48="L",2,(IF(Y48="M",1,0)))))</f>
        <v>1</v>
      </c>
      <c r="AC48" s="24">
        <f t="shared" ref="AC48:AC65" si="84">Z48+AA48+AB48</f>
        <v>3</v>
      </c>
      <c r="AD48">
        <v>-3.2490974729241824</v>
      </c>
      <c r="AE48" s="46" t="s">
        <v>24</v>
      </c>
      <c r="AF48" s="46">
        <v>0</v>
      </c>
      <c r="AG48" s="25">
        <f t="shared" ref="AG48:AG65" si="85">IF(AD48&lt;=-15,4,(IF(AD48&lt;-10,3,(IF(AD48&lt;-4,2,(IF(AD48&lt;=-1,1,IF(AD48&gt;-1,0,0))))))))</f>
        <v>1</v>
      </c>
      <c r="AH48" s="23">
        <f t="shared" ref="AH48:AH65" si="86">IF(AE48="D",4,(IF(AE48="L",2,(IF(AE48="M",1,0)))))</f>
        <v>1</v>
      </c>
      <c r="AI48" s="24">
        <f t="shared" ref="AI48:AI65" si="87">AF48+AG48+AH48</f>
        <v>2</v>
      </c>
      <c r="AJ48">
        <v>-9.025270758122744</v>
      </c>
      <c r="AK48" s="46" t="s">
        <v>33</v>
      </c>
      <c r="AL48" s="46">
        <v>2</v>
      </c>
      <c r="AM48" s="25">
        <f t="shared" ref="AM48:AM65" si="88">IF(AJ48&lt;=-15,4,(IF(AJ48&lt;-10,3,(IF(AJ48&lt;-4,2,(IF(AJ48&lt;=-1,1,IF(AJ48&gt;-1,0,0))))))))</f>
        <v>2</v>
      </c>
      <c r="AN48" s="23">
        <f t="shared" ref="AN48:AN65" si="89">IF(AK48="D",4,(IF(AK48="L",2,(IF(AK48="M",1,0)))))</f>
        <v>2</v>
      </c>
      <c r="AO48" s="24">
        <f t="shared" ref="AO48:AO65" si="90">AL48+AM48+AN48</f>
        <v>6</v>
      </c>
    </row>
    <row r="49" spans="1:41" x14ac:dyDescent="0.2">
      <c r="A49" s="4">
        <v>26</v>
      </c>
      <c r="B49" s="3">
        <v>83</v>
      </c>
      <c r="C49" s="66" t="s">
        <v>24</v>
      </c>
      <c r="D49" s="53" t="s">
        <v>18</v>
      </c>
      <c r="E49" s="53" t="s">
        <v>81</v>
      </c>
      <c r="F49">
        <v>0</v>
      </c>
      <c r="G49" s="30" t="s">
        <v>32</v>
      </c>
      <c r="H49">
        <v>0</v>
      </c>
      <c r="I49" s="25">
        <f t="shared" si="73"/>
        <v>0</v>
      </c>
      <c r="J49" s="23">
        <f t="shared" si="74"/>
        <v>0</v>
      </c>
      <c r="K49" s="24">
        <f t="shared" si="75"/>
        <v>0</v>
      </c>
      <c r="L49">
        <v>1.9230769230769278</v>
      </c>
      <c r="M49" s="46" t="s">
        <v>32</v>
      </c>
      <c r="N49">
        <v>0</v>
      </c>
      <c r="O49" s="25">
        <f t="shared" si="76"/>
        <v>0</v>
      </c>
      <c r="P49" s="23">
        <f t="shared" si="77"/>
        <v>0</v>
      </c>
      <c r="Q49" s="24">
        <f t="shared" si="78"/>
        <v>0</v>
      </c>
      <c r="R49">
        <v>-0.32051282051281371</v>
      </c>
      <c r="S49" s="46" t="s">
        <v>24</v>
      </c>
      <c r="T49">
        <v>0</v>
      </c>
      <c r="U49" s="25">
        <f t="shared" si="79"/>
        <v>0</v>
      </c>
      <c r="V49" s="23">
        <f t="shared" si="80"/>
        <v>1</v>
      </c>
      <c r="W49" s="24">
        <f t="shared" si="81"/>
        <v>1</v>
      </c>
      <c r="X49">
        <v>-0.32051282051281371</v>
      </c>
      <c r="Y49" s="46" t="s">
        <v>32</v>
      </c>
      <c r="Z49">
        <v>0</v>
      </c>
      <c r="AA49" s="25">
        <f t="shared" si="82"/>
        <v>0</v>
      </c>
      <c r="AB49" s="23">
        <f t="shared" si="83"/>
        <v>0</v>
      </c>
      <c r="AC49" s="24">
        <f t="shared" si="84"/>
        <v>0</v>
      </c>
      <c r="AD49">
        <v>-2.2435897435897414</v>
      </c>
      <c r="AE49" s="46" t="s">
        <v>24</v>
      </c>
      <c r="AF49" s="46">
        <v>0</v>
      </c>
      <c r="AG49" s="25">
        <f t="shared" si="85"/>
        <v>1</v>
      </c>
      <c r="AH49" s="23">
        <f t="shared" si="86"/>
        <v>1</v>
      </c>
      <c r="AI49" s="24">
        <f t="shared" si="87"/>
        <v>2</v>
      </c>
      <c r="AJ49">
        <v>-1.9230769230769162</v>
      </c>
      <c r="AK49" s="46" t="s">
        <v>24</v>
      </c>
      <c r="AL49" s="46">
        <v>1</v>
      </c>
      <c r="AM49" s="25">
        <f t="shared" si="88"/>
        <v>1</v>
      </c>
      <c r="AN49" s="23">
        <f t="shared" si="89"/>
        <v>1</v>
      </c>
      <c r="AO49" s="24">
        <f t="shared" si="90"/>
        <v>3</v>
      </c>
    </row>
    <row r="50" spans="1:41" x14ac:dyDescent="0.2">
      <c r="A50" s="4">
        <v>27</v>
      </c>
      <c r="B50" s="8">
        <v>114</v>
      </c>
      <c r="C50" s="66" t="s">
        <v>24</v>
      </c>
      <c r="D50" s="8" t="s">
        <v>18</v>
      </c>
      <c r="E50" s="53" t="s">
        <v>80</v>
      </c>
      <c r="F50">
        <v>0</v>
      </c>
      <c r="G50" s="30" t="s">
        <v>32</v>
      </c>
      <c r="H50">
        <v>0</v>
      </c>
      <c r="I50" s="25">
        <f t="shared" si="73"/>
        <v>0</v>
      </c>
      <c r="J50" s="23">
        <f t="shared" si="74"/>
        <v>0</v>
      </c>
      <c r="K50" s="24">
        <f t="shared" si="75"/>
        <v>0</v>
      </c>
      <c r="L50">
        <v>0.83682008368202032</v>
      </c>
      <c r="M50" s="46" t="s">
        <v>32</v>
      </c>
      <c r="N50">
        <v>0</v>
      </c>
      <c r="O50" s="25">
        <f t="shared" si="76"/>
        <v>0</v>
      </c>
      <c r="P50" s="23">
        <f t="shared" si="77"/>
        <v>0</v>
      </c>
      <c r="Q50" s="24">
        <f t="shared" si="78"/>
        <v>0</v>
      </c>
      <c r="R50">
        <v>2.0920502092050213</v>
      </c>
      <c r="S50" s="46" t="s">
        <v>32</v>
      </c>
      <c r="T50">
        <v>0</v>
      </c>
      <c r="U50" s="25">
        <f t="shared" si="79"/>
        <v>0</v>
      </c>
      <c r="V50" s="23">
        <f t="shared" si="80"/>
        <v>0</v>
      </c>
      <c r="W50" s="24">
        <f t="shared" si="81"/>
        <v>0</v>
      </c>
      <c r="X50">
        <v>1.6736401673640255</v>
      </c>
      <c r="Y50" s="46" t="s">
        <v>32</v>
      </c>
      <c r="Z50">
        <v>0</v>
      </c>
      <c r="AA50" s="25">
        <f t="shared" si="82"/>
        <v>0</v>
      </c>
      <c r="AB50" s="23">
        <f t="shared" si="83"/>
        <v>0</v>
      </c>
      <c r="AC50" s="24">
        <f t="shared" si="84"/>
        <v>0</v>
      </c>
      <c r="AD50">
        <v>0.83682008368202032</v>
      </c>
      <c r="AE50" s="46" t="s">
        <v>32</v>
      </c>
      <c r="AF50" s="46">
        <v>0</v>
      </c>
      <c r="AG50" s="25">
        <f t="shared" si="85"/>
        <v>0</v>
      </c>
      <c r="AH50" s="23">
        <f t="shared" si="86"/>
        <v>0</v>
      </c>
      <c r="AI50" s="24">
        <f t="shared" si="87"/>
        <v>0</v>
      </c>
      <c r="AJ50">
        <v>2.5104602510460312</v>
      </c>
      <c r="AK50" s="46" t="s">
        <v>32</v>
      </c>
      <c r="AL50" s="46">
        <v>0</v>
      </c>
      <c r="AM50" s="25">
        <f t="shared" si="88"/>
        <v>0</v>
      </c>
      <c r="AN50" s="23">
        <f t="shared" si="89"/>
        <v>0</v>
      </c>
      <c r="AO50" s="24">
        <f t="shared" si="90"/>
        <v>0</v>
      </c>
    </row>
    <row r="51" spans="1:41" x14ac:dyDescent="0.2">
      <c r="A51" s="4">
        <v>27</v>
      </c>
      <c r="B51" s="8">
        <v>115</v>
      </c>
      <c r="C51" s="66" t="s">
        <v>24</v>
      </c>
      <c r="D51" s="8" t="s">
        <v>18</v>
      </c>
      <c r="E51" s="53" t="s">
        <v>80</v>
      </c>
      <c r="F51">
        <v>0</v>
      </c>
      <c r="G51" s="30" t="s">
        <v>32</v>
      </c>
      <c r="H51">
        <v>0</v>
      </c>
      <c r="I51" s="25">
        <f t="shared" si="73"/>
        <v>0</v>
      </c>
      <c r="J51" s="23">
        <f t="shared" si="74"/>
        <v>0</v>
      </c>
      <c r="K51" s="24">
        <f t="shared" si="75"/>
        <v>0</v>
      </c>
      <c r="L51">
        <v>2.4193548387096686</v>
      </c>
      <c r="M51" s="46" t="s">
        <v>32</v>
      </c>
      <c r="N51">
        <v>0</v>
      </c>
      <c r="O51" s="25">
        <f t="shared" si="76"/>
        <v>0</v>
      </c>
      <c r="P51" s="23">
        <f t="shared" si="77"/>
        <v>0</v>
      </c>
      <c r="Q51" s="24">
        <f t="shared" si="78"/>
        <v>0</v>
      </c>
      <c r="R51">
        <v>1.6129032258064457</v>
      </c>
      <c r="S51" s="46" t="s">
        <v>32</v>
      </c>
      <c r="T51">
        <v>0</v>
      </c>
      <c r="U51" s="25">
        <f t="shared" si="79"/>
        <v>0</v>
      </c>
      <c r="V51" s="23">
        <f t="shared" si="80"/>
        <v>0</v>
      </c>
      <c r="W51" s="24">
        <f t="shared" si="81"/>
        <v>0</v>
      </c>
      <c r="X51">
        <v>2.4193548387096686</v>
      </c>
      <c r="Y51" s="46" t="s">
        <v>32</v>
      </c>
      <c r="Z51">
        <v>0</v>
      </c>
      <c r="AA51" s="25">
        <f t="shared" si="82"/>
        <v>0</v>
      </c>
      <c r="AB51" s="23">
        <f t="shared" si="83"/>
        <v>0</v>
      </c>
      <c r="AC51" s="24">
        <f t="shared" si="84"/>
        <v>0</v>
      </c>
      <c r="AD51">
        <v>2.0161290322580645</v>
      </c>
      <c r="AE51" s="46" t="s">
        <v>32</v>
      </c>
      <c r="AF51" s="46">
        <v>0</v>
      </c>
      <c r="AG51" s="25">
        <f t="shared" si="85"/>
        <v>0</v>
      </c>
      <c r="AH51" s="23">
        <f t="shared" si="86"/>
        <v>0</v>
      </c>
      <c r="AI51" s="24">
        <f t="shared" si="87"/>
        <v>0</v>
      </c>
      <c r="AJ51">
        <v>2.4193548387096686</v>
      </c>
      <c r="AK51" s="46" t="s">
        <v>32</v>
      </c>
      <c r="AL51" s="46">
        <v>0</v>
      </c>
      <c r="AM51" s="25">
        <f t="shared" si="88"/>
        <v>0</v>
      </c>
      <c r="AN51" s="23">
        <f t="shared" si="89"/>
        <v>0</v>
      </c>
      <c r="AO51" s="24">
        <f t="shared" si="90"/>
        <v>0</v>
      </c>
    </row>
    <row r="52" spans="1:41" x14ac:dyDescent="0.2">
      <c r="A52" s="4">
        <v>27</v>
      </c>
      <c r="B52" s="8">
        <v>116</v>
      </c>
      <c r="C52" s="66" t="s">
        <v>24</v>
      </c>
      <c r="D52" s="8" t="s">
        <v>18</v>
      </c>
      <c r="E52" s="53" t="s">
        <v>80</v>
      </c>
      <c r="F52">
        <v>0</v>
      </c>
      <c r="G52" s="30" t="s">
        <v>32</v>
      </c>
      <c r="H52">
        <v>0</v>
      </c>
      <c r="I52" s="25">
        <f t="shared" si="73"/>
        <v>0</v>
      </c>
      <c r="J52" s="23">
        <f t="shared" si="74"/>
        <v>0</v>
      </c>
      <c r="K52" s="24">
        <f t="shared" si="75"/>
        <v>0</v>
      </c>
      <c r="L52">
        <v>2.620087336244548</v>
      </c>
      <c r="M52" s="46" t="s">
        <v>32</v>
      </c>
      <c r="N52">
        <v>0</v>
      </c>
      <c r="O52" s="25">
        <f t="shared" si="76"/>
        <v>0</v>
      </c>
      <c r="P52" s="23">
        <f t="shared" si="77"/>
        <v>0</v>
      </c>
      <c r="Q52" s="24">
        <f t="shared" si="78"/>
        <v>0</v>
      </c>
      <c r="R52">
        <v>3.056768558951978</v>
      </c>
      <c r="S52" s="46" t="s">
        <v>32</v>
      </c>
      <c r="T52">
        <v>0</v>
      </c>
      <c r="U52" s="25">
        <f t="shared" si="79"/>
        <v>0</v>
      </c>
      <c r="V52" s="23">
        <f t="shared" si="80"/>
        <v>0</v>
      </c>
      <c r="W52" s="24">
        <f t="shared" si="81"/>
        <v>0</v>
      </c>
      <c r="X52">
        <v>4.8034934497816657</v>
      </c>
      <c r="Y52" s="46" t="s">
        <v>32</v>
      </c>
      <c r="Z52">
        <v>0</v>
      </c>
      <c r="AA52" s="25">
        <f t="shared" si="82"/>
        <v>0</v>
      </c>
      <c r="AB52" s="23">
        <f t="shared" si="83"/>
        <v>0</v>
      </c>
      <c r="AC52" s="24">
        <f t="shared" si="84"/>
        <v>0</v>
      </c>
      <c r="AD52">
        <v>1.7467248908297035</v>
      </c>
      <c r="AE52" s="46" t="s">
        <v>32</v>
      </c>
      <c r="AF52" s="46">
        <v>0</v>
      </c>
      <c r="AG52" s="25">
        <f t="shared" si="85"/>
        <v>0</v>
      </c>
      <c r="AH52" s="23">
        <f t="shared" si="86"/>
        <v>0</v>
      </c>
      <c r="AI52" s="24">
        <f t="shared" si="87"/>
        <v>0</v>
      </c>
      <c r="AJ52">
        <v>4.8034934497816657</v>
      </c>
      <c r="AK52" s="46" t="s">
        <v>32</v>
      </c>
      <c r="AL52" s="46">
        <v>0</v>
      </c>
      <c r="AM52" s="25">
        <f t="shared" si="88"/>
        <v>0</v>
      </c>
      <c r="AN52" s="23">
        <f t="shared" si="89"/>
        <v>0</v>
      </c>
      <c r="AO52" s="24">
        <f t="shared" si="90"/>
        <v>0</v>
      </c>
    </row>
    <row r="53" spans="1:41" x14ac:dyDescent="0.2">
      <c r="A53" s="4">
        <v>27</v>
      </c>
      <c r="B53" s="8">
        <v>117</v>
      </c>
      <c r="C53" s="66" t="s">
        <v>24</v>
      </c>
      <c r="D53" s="8" t="s">
        <v>17</v>
      </c>
      <c r="E53" s="53" t="s">
        <v>80</v>
      </c>
      <c r="F53">
        <v>0</v>
      </c>
      <c r="G53" s="30" t="s">
        <v>32</v>
      </c>
      <c r="H53">
        <v>0</v>
      </c>
      <c r="I53" s="25">
        <f t="shared" si="73"/>
        <v>0</v>
      </c>
      <c r="J53" s="23">
        <f t="shared" si="74"/>
        <v>0</v>
      </c>
      <c r="K53" s="24">
        <f t="shared" si="75"/>
        <v>0</v>
      </c>
      <c r="L53">
        <v>0.39840637450198352</v>
      </c>
      <c r="M53" s="46" t="s">
        <v>32</v>
      </c>
      <c r="N53">
        <v>0</v>
      </c>
      <c r="O53" s="25">
        <f t="shared" si="76"/>
        <v>0</v>
      </c>
      <c r="P53" s="23">
        <f t="shared" si="77"/>
        <v>0</v>
      </c>
      <c r="Q53" s="24">
        <f t="shared" si="78"/>
        <v>0</v>
      </c>
      <c r="R53">
        <v>3.5856573705179224</v>
      </c>
      <c r="S53" s="46" t="s">
        <v>32</v>
      </c>
      <c r="T53">
        <v>0</v>
      </c>
      <c r="U53" s="25">
        <f t="shared" si="79"/>
        <v>0</v>
      </c>
      <c r="V53" s="23">
        <f t="shared" si="80"/>
        <v>0</v>
      </c>
      <c r="W53" s="24">
        <f t="shared" si="81"/>
        <v>0</v>
      </c>
      <c r="X53">
        <v>5.9760956175298796</v>
      </c>
      <c r="Y53" s="46" t="s">
        <v>32</v>
      </c>
      <c r="Z53">
        <v>0</v>
      </c>
      <c r="AA53" s="25">
        <f t="shared" si="82"/>
        <v>0</v>
      </c>
      <c r="AB53" s="23">
        <f t="shared" si="83"/>
        <v>0</v>
      </c>
      <c r="AC53" s="24">
        <f t="shared" si="84"/>
        <v>0</v>
      </c>
      <c r="AD53">
        <v>6.7729083665338612</v>
      </c>
      <c r="AE53" s="46" t="s">
        <v>32</v>
      </c>
      <c r="AF53" s="46">
        <v>0</v>
      </c>
      <c r="AG53" s="25">
        <f t="shared" si="85"/>
        <v>0</v>
      </c>
      <c r="AH53" s="23">
        <f t="shared" si="86"/>
        <v>0</v>
      </c>
      <c r="AI53" s="24">
        <f t="shared" si="87"/>
        <v>0</v>
      </c>
      <c r="AJ53">
        <v>5.9760956175298796</v>
      </c>
      <c r="AK53" s="46" t="s">
        <v>32</v>
      </c>
      <c r="AL53" s="46">
        <v>0</v>
      </c>
      <c r="AM53" s="25">
        <f t="shared" si="88"/>
        <v>0</v>
      </c>
      <c r="AN53" s="23">
        <f t="shared" si="89"/>
        <v>0</v>
      </c>
      <c r="AO53" s="24">
        <f t="shared" si="90"/>
        <v>0</v>
      </c>
    </row>
    <row r="54" spans="1:41" x14ac:dyDescent="0.2">
      <c r="A54" s="4">
        <v>27</v>
      </c>
      <c r="B54" s="8">
        <v>118</v>
      </c>
      <c r="C54" s="66" t="s">
        <v>24</v>
      </c>
      <c r="D54" s="8" t="s">
        <v>17</v>
      </c>
      <c r="E54" s="53" t="s">
        <v>80</v>
      </c>
      <c r="F54">
        <v>0</v>
      </c>
      <c r="G54" s="30" t="s">
        <v>32</v>
      </c>
      <c r="H54">
        <v>0</v>
      </c>
      <c r="I54" s="25">
        <f t="shared" si="73"/>
        <v>0</v>
      </c>
      <c r="J54" s="23">
        <f t="shared" si="74"/>
        <v>0</v>
      </c>
      <c r="K54" s="24">
        <f t="shared" si="75"/>
        <v>0</v>
      </c>
      <c r="L54">
        <v>-1.0989010989011014</v>
      </c>
      <c r="M54" s="46" t="s">
        <v>32</v>
      </c>
      <c r="N54">
        <v>0</v>
      </c>
      <c r="O54" s="25">
        <f t="shared" si="76"/>
        <v>1</v>
      </c>
      <c r="P54" s="23">
        <f t="shared" si="77"/>
        <v>0</v>
      </c>
      <c r="Q54" s="24">
        <f t="shared" si="78"/>
        <v>1</v>
      </c>
      <c r="R54">
        <v>-0.73260073260073</v>
      </c>
      <c r="S54" s="46" t="s">
        <v>32</v>
      </c>
      <c r="T54">
        <v>0</v>
      </c>
      <c r="U54" s="25">
        <f t="shared" si="79"/>
        <v>0</v>
      </c>
      <c r="V54" s="23">
        <f t="shared" si="80"/>
        <v>0</v>
      </c>
      <c r="W54" s="24">
        <f t="shared" si="81"/>
        <v>0</v>
      </c>
      <c r="X54">
        <v>-1.0989010989011014</v>
      </c>
      <c r="Y54" s="46" t="s">
        <v>32</v>
      </c>
      <c r="Z54">
        <v>0</v>
      </c>
      <c r="AA54" s="25">
        <f t="shared" si="82"/>
        <v>1</v>
      </c>
      <c r="AB54" s="23">
        <f t="shared" si="83"/>
        <v>0</v>
      </c>
      <c r="AC54" s="24">
        <f t="shared" si="84"/>
        <v>1</v>
      </c>
      <c r="AD54">
        <v>-1.0989010989011014</v>
      </c>
      <c r="AE54" s="46" t="s">
        <v>32</v>
      </c>
      <c r="AF54" s="46">
        <v>0</v>
      </c>
      <c r="AG54" s="25">
        <f t="shared" si="85"/>
        <v>1</v>
      </c>
      <c r="AH54" s="23">
        <f t="shared" si="86"/>
        <v>0</v>
      </c>
      <c r="AI54" s="24">
        <f t="shared" si="87"/>
        <v>1</v>
      </c>
      <c r="AJ54">
        <v>1.46520146520146</v>
      </c>
      <c r="AK54" s="46" t="s">
        <v>32</v>
      </c>
      <c r="AL54" s="46">
        <v>0</v>
      </c>
      <c r="AM54" s="25">
        <f t="shared" si="88"/>
        <v>0</v>
      </c>
      <c r="AN54" s="23">
        <f t="shared" si="89"/>
        <v>0</v>
      </c>
      <c r="AO54" s="24">
        <f t="shared" si="90"/>
        <v>0</v>
      </c>
    </row>
    <row r="55" spans="1:41" x14ac:dyDescent="0.2">
      <c r="A55" s="4">
        <v>28</v>
      </c>
      <c r="B55" s="8">
        <v>87</v>
      </c>
      <c r="C55" s="66" t="s">
        <v>24</v>
      </c>
      <c r="D55" s="8" t="s">
        <v>18</v>
      </c>
      <c r="E55" s="53" t="s">
        <v>81</v>
      </c>
      <c r="F55">
        <v>0</v>
      </c>
      <c r="G55" s="30" t="s">
        <v>32</v>
      </c>
      <c r="H55">
        <v>0</v>
      </c>
      <c r="I55" s="25">
        <f t="shared" si="73"/>
        <v>0</v>
      </c>
      <c r="J55" s="23">
        <f t="shared" si="74"/>
        <v>0</v>
      </c>
      <c r="K55" s="24">
        <f t="shared" si="75"/>
        <v>0</v>
      </c>
      <c r="L55">
        <v>-1.9867549668874103</v>
      </c>
      <c r="M55" s="46" t="s">
        <v>24</v>
      </c>
      <c r="N55">
        <v>0</v>
      </c>
      <c r="O55" s="25">
        <f t="shared" si="76"/>
        <v>1</v>
      </c>
      <c r="P55" s="23">
        <f t="shared" si="77"/>
        <v>1</v>
      </c>
      <c r="Q55" s="24">
        <f t="shared" si="78"/>
        <v>2</v>
      </c>
      <c r="R55">
        <v>-1.3245033112582734</v>
      </c>
      <c r="S55" s="46" t="s">
        <v>24</v>
      </c>
      <c r="T55">
        <v>0</v>
      </c>
      <c r="U55" s="25">
        <f t="shared" si="79"/>
        <v>1</v>
      </c>
      <c r="V55" s="23">
        <f t="shared" si="80"/>
        <v>1</v>
      </c>
      <c r="W55" s="24">
        <f t="shared" si="81"/>
        <v>2</v>
      </c>
      <c r="X55">
        <v>-2.3178807947019844</v>
      </c>
      <c r="Y55" s="46" t="s">
        <v>24</v>
      </c>
      <c r="Z55">
        <v>0</v>
      </c>
      <c r="AA55" s="25">
        <f t="shared" si="82"/>
        <v>1</v>
      </c>
      <c r="AB55" s="23">
        <f t="shared" si="83"/>
        <v>1</v>
      </c>
      <c r="AC55" s="24">
        <f t="shared" si="84"/>
        <v>2</v>
      </c>
      <c r="AD55">
        <v>-1.3245033112582734</v>
      </c>
      <c r="AE55" s="46" t="s">
        <v>24</v>
      </c>
      <c r="AF55" s="46">
        <v>0</v>
      </c>
      <c r="AG55" s="25">
        <f t="shared" si="85"/>
        <v>1</v>
      </c>
      <c r="AH55" s="23">
        <f t="shared" si="86"/>
        <v>1</v>
      </c>
      <c r="AI55" s="24">
        <f t="shared" si="87"/>
        <v>2</v>
      </c>
      <c r="AJ55">
        <v>-2.3178807947019844</v>
      </c>
      <c r="AK55" s="46" t="s">
        <v>24</v>
      </c>
      <c r="AL55" s="46">
        <v>1</v>
      </c>
      <c r="AM55" s="25">
        <f t="shared" si="88"/>
        <v>1</v>
      </c>
      <c r="AN55" s="23">
        <f t="shared" si="89"/>
        <v>1</v>
      </c>
      <c r="AO55" s="24">
        <f t="shared" si="90"/>
        <v>3</v>
      </c>
    </row>
    <row r="56" spans="1:41" x14ac:dyDescent="0.2">
      <c r="A56" s="4">
        <v>29</v>
      </c>
      <c r="B56" s="8">
        <v>121</v>
      </c>
      <c r="C56" s="66" t="s">
        <v>24</v>
      </c>
      <c r="D56" s="8" t="s">
        <v>18</v>
      </c>
      <c r="E56" s="53" t="s">
        <v>81</v>
      </c>
      <c r="F56">
        <v>0</v>
      </c>
      <c r="G56" s="30" t="s">
        <v>32</v>
      </c>
      <c r="H56">
        <v>0</v>
      </c>
      <c r="I56" s="25">
        <f t="shared" si="73"/>
        <v>0</v>
      </c>
      <c r="J56" s="23">
        <f t="shared" si="74"/>
        <v>0</v>
      </c>
      <c r="K56" s="24">
        <f t="shared" si="75"/>
        <v>0</v>
      </c>
      <c r="L56">
        <v>0.37313432835820104</v>
      </c>
      <c r="M56" s="46" t="s">
        <v>32</v>
      </c>
      <c r="N56">
        <v>0</v>
      </c>
      <c r="O56" s="25">
        <f t="shared" si="76"/>
        <v>0</v>
      </c>
      <c r="P56" s="23">
        <f t="shared" si="77"/>
        <v>0</v>
      </c>
      <c r="Q56" s="24">
        <f t="shared" si="78"/>
        <v>0</v>
      </c>
      <c r="R56">
        <v>-0.74626865671641518</v>
      </c>
      <c r="S56" s="46" t="s">
        <v>24</v>
      </c>
      <c r="T56">
        <v>0</v>
      </c>
      <c r="U56" s="25">
        <f t="shared" si="79"/>
        <v>0</v>
      </c>
      <c r="V56" s="23">
        <f t="shared" si="80"/>
        <v>1</v>
      </c>
      <c r="W56" s="24">
        <f t="shared" si="81"/>
        <v>1</v>
      </c>
      <c r="X56">
        <v>0</v>
      </c>
      <c r="Y56" s="46" t="s">
        <v>24</v>
      </c>
      <c r="Z56">
        <v>1</v>
      </c>
      <c r="AA56" s="25">
        <f t="shared" si="82"/>
        <v>0</v>
      </c>
      <c r="AB56" s="23">
        <f t="shared" si="83"/>
        <v>1</v>
      </c>
      <c r="AC56" s="24">
        <f t="shared" si="84"/>
        <v>2</v>
      </c>
      <c r="AD56">
        <v>-1.8656716417910446</v>
      </c>
      <c r="AE56" s="46" t="s">
        <v>24</v>
      </c>
      <c r="AF56" s="46">
        <v>1</v>
      </c>
      <c r="AG56" s="25">
        <f t="shared" si="85"/>
        <v>1</v>
      </c>
      <c r="AH56" s="23">
        <f t="shared" si="86"/>
        <v>1</v>
      </c>
      <c r="AI56" s="24">
        <f t="shared" si="87"/>
        <v>3</v>
      </c>
      <c r="AJ56">
        <v>-2.2388059701492589</v>
      </c>
      <c r="AK56" s="46" t="s">
        <v>33</v>
      </c>
      <c r="AL56" s="46">
        <v>3</v>
      </c>
      <c r="AM56" s="25">
        <f t="shared" si="88"/>
        <v>1</v>
      </c>
      <c r="AN56" s="23">
        <f t="shared" si="89"/>
        <v>2</v>
      </c>
      <c r="AO56" s="24">
        <f t="shared" si="90"/>
        <v>6</v>
      </c>
    </row>
    <row r="57" spans="1:41" x14ac:dyDescent="0.2">
      <c r="A57" s="4">
        <v>30</v>
      </c>
      <c r="B57" s="8">
        <v>96</v>
      </c>
      <c r="C57" s="66" t="s">
        <v>24</v>
      </c>
      <c r="D57" s="8" t="s">
        <v>18</v>
      </c>
      <c r="E57" s="53" t="s">
        <v>79</v>
      </c>
      <c r="F57">
        <v>0</v>
      </c>
      <c r="G57" s="30" t="s">
        <v>32</v>
      </c>
      <c r="H57">
        <v>0</v>
      </c>
      <c r="I57" s="25">
        <f t="shared" si="73"/>
        <v>0</v>
      </c>
      <c r="J57" s="23">
        <f t="shared" si="74"/>
        <v>0</v>
      </c>
      <c r="K57" s="24">
        <f t="shared" si="75"/>
        <v>0</v>
      </c>
      <c r="L57">
        <v>0</v>
      </c>
      <c r="M57" s="46" t="s">
        <v>33</v>
      </c>
      <c r="N57">
        <v>0</v>
      </c>
      <c r="O57" s="25">
        <f t="shared" si="76"/>
        <v>0</v>
      </c>
      <c r="P57" s="23">
        <f t="shared" si="77"/>
        <v>2</v>
      </c>
      <c r="Q57" s="24">
        <f t="shared" si="78"/>
        <v>2</v>
      </c>
      <c r="R57">
        <v>-1.4925373134328437</v>
      </c>
      <c r="S57" s="46" t="s">
        <v>33</v>
      </c>
      <c r="T57">
        <v>1</v>
      </c>
      <c r="U57" s="25">
        <f t="shared" si="79"/>
        <v>1</v>
      </c>
      <c r="V57" s="23">
        <f t="shared" si="80"/>
        <v>2</v>
      </c>
      <c r="W57" s="24">
        <f t="shared" si="81"/>
        <v>4</v>
      </c>
      <c r="X57">
        <v>-3.7313432835820892</v>
      </c>
      <c r="Y57" s="46" t="s">
        <v>33</v>
      </c>
      <c r="Z57">
        <v>2</v>
      </c>
      <c r="AA57" s="25">
        <f t="shared" si="82"/>
        <v>1</v>
      </c>
      <c r="AB57" s="23">
        <f t="shared" si="83"/>
        <v>2</v>
      </c>
      <c r="AC57" s="24">
        <f t="shared" si="84"/>
        <v>5</v>
      </c>
      <c r="AD57">
        <v>-7.089552238805978</v>
      </c>
      <c r="AE57" s="46" t="s">
        <v>33</v>
      </c>
      <c r="AF57" s="46">
        <v>3</v>
      </c>
      <c r="AG57" s="25">
        <f t="shared" si="85"/>
        <v>2</v>
      </c>
      <c r="AH57" s="23">
        <f t="shared" si="86"/>
        <v>2</v>
      </c>
      <c r="AI57" s="24">
        <f t="shared" si="87"/>
        <v>7</v>
      </c>
      <c r="AJ57">
        <v>-11.940298507462684</v>
      </c>
      <c r="AK57" s="46" t="s">
        <v>16</v>
      </c>
      <c r="AL57" s="46">
        <v>4</v>
      </c>
      <c r="AM57" s="25">
        <f t="shared" si="88"/>
        <v>3</v>
      </c>
      <c r="AN57" s="23">
        <f t="shared" si="89"/>
        <v>4</v>
      </c>
      <c r="AO57" s="24">
        <f t="shared" si="90"/>
        <v>11</v>
      </c>
    </row>
    <row r="58" spans="1:41" x14ac:dyDescent="0.2">
      <c r="A58" s="4">
        <v>31</v>
      </c>
      <c r="B58" s="8">
        <v>120</v>
      </c>
      <c r="C58" s="66" t="s">
        <v>24</v>
      </c>
      <c r="D58" s="8" t="s">
        <v>18</v>
      </c>
      <c r="E58" s="53" t="s">
        <v>78</v>
      </c>
      <c r="F58">
        <v>0</v>
      </c>
      <c r="G58" s="30" t="s">
        <v>32</v>
      </c>
      <c r="H58">
        <v>0</v>
      </c>
      <c r="I58" s="25">
        <f t="shared" si="73"/>
        <v>0</v>
      </c>
      <c r="J58" s="23">
        <f t="shared" si="74"/>
        <v>0</v>
      </c>
      <c r="K58" s="24">
        <f t="shared" si="75"/>
        <v>0</v>
      </c>
      <c r="L58">
        <v>6.8085106382978777</v>
      </c>
      <c r="M58" s="46" t="s">
        <v>32</v>
      </c>
      <c r="N58">
        <v>0</v>
      </c>
      <c r="O58" s="25">
        <f t="shared" si="76"/>
        <v>0</v>
      </c>
      <c r="P58" s="23">
        <f t="shared" si="77"/>
        <v>0</v>
      </c>
      <c r="Q58" s="24">
        <f t="shared" si="78"/>
        <v>0</v>
      </c>
      <c r="R58">
        <v>5.106382978723401</v>
      </c>
      <c r="S58" s="46" t="s">
        <v>32</v>
      </c>
      <c r="T58">
        <v>0</v>
      </c>
      <c r="U58" s="25">
        <f t="shared" si="79"/>
        <v>0</v>
      </c>
      <c r="V58" s="23">
        <f t="shared" si="80"/>
        <v>0</v>
      </c>
      <c r="W58" s="24">
        <f t="shared" si="81"/>
        <v>0</v>
      </c>
      <c r="X58">
        <v>8.0851063829787169</v>
      </c>
      <c r="Y58" s="46" t="s">
        <v>32</v>
      </c>
      <c r="Z58">
        <v>0</v>
      </c>
      <c r="AA58" s="25">
        <f t="shared" si="82"/>
        <v>0</v>
      </c>
      <c r="AB58" s="23">
        <f t="shared" si="83"/>
        <v>0</v>
      </c>
      <c r="AC58" s="24">
        <f t="shared" si="84"/>
        <v>0</v>
      </c>
      <c r="AD58">
        <v>8.5106382978723403</v>
      </c>
      <c r="AE58" s="46" t="s">
        <v>32</v>
      </c>
      <c r="AF58" s="46">
        <v>0</v>
      </c>
      <c r="AG58" s="25">
        <f t="shared" si="85"/>
        <v>0</v>
      </c>
      <c r="AH58" s="23">
        <f t="shared" si="86"/>
        <v>0</v>
      </c>
      <c r="AI58" s="24">
        <f t="shared" si="87"/>
        <v>0</v>
      </c>
      <c r="AJ58">
        <v>9.3617021276595711</v>
      </c>
      <c r="AK58" s="46" t="s">
        <v>32</v>
      </c>
      <c r="AL58" s="46">
        <v>0</v>
      </c>
      <c r="AM58" s="25">
        <f t="shared" si="88"/>
        <v>0</v>
      </c>
      <c r="AN58" s="23">
        <f t="shared" si="89"/>
        <v>0</v>
      </c>
      <c r="AO58" s="24">
        <f t="shared" si="90"/>
        <v>0</v>
      </c>
    </row>
    <row r="59" spans="1:41" x14ac:dyDescent="0.2">
      <c r="A59" s="4">
        <v>31</v>
      </c>
      <c r="B59" s="8">
        <v>122</v>
      </c>
      <c r="C59" s="66" t="s">
        <v>24</v>
      </c>
      <c r="D59" s="8" t="s">
        <v>18</v>
      </c>
      <c r="E59" s="53" t="s">
        <v>78</v>
      </c>
      <c r="F59">
        <v>0</v>
      </c>
      <c r="G59" s="30" t="s">
        <v>32</v>
      </c>
      <c r="H59">
        <v>0</v>
      </c>
      <c r="I59" s="25">
        <f t="shared" si="73"/>
        <v>0</v>
      </c>
      <c r="J59" s="23">
        <f t="shared" si="74"/>
        <v>0</v>
      </c>
      <c r="K59" s="24">
        <f t="shared" si="75"/>
        <v>0</v>
      </c>
      <c r="L59">
        <v>-0.42194092827003321</v>
      </c>
      <c r="M59" s="46" t="s">
        <v>32</v>
      </c>
      <c r="N59">
        <v>0</v>
      </c>
      <c r="O59" s="25">
        <f t="shared" si="76"/>
        <v>0</v>
      </c>
      <c r="P59" s="23">
        <f t="shared" si="77"/>
        <v>0</v>
      </c>
      <c r="Q59" s="24">
        <f t="shared" si="78"/>
        <v>0</v>
      </c>
      <c r="R59">
        <v>1.2658227848101298</v>
      </c>
      <c r="S59" s="46" t="s">
        <v>32</v>
      </c>
      <c r="T59">
        <v>0</v>
      </c>
      <c r="U59" s="25">
        <f t="shared" si="79"/>
        <v>0</v>
      </c>
      <c r="V59" s="23">
        <f t="shared" si="80"/>
        <v>0</v>
      </c>
      <c r="W59" s="24">
        <f t="shared" si="81"/>
        <v>0</v>
      </c>
      <c r="X59">
        <v>3.3755274261603407</v>
      </c>
      <c r="Y59" s="46" t="s">
        <v>32</v>
      </c>
      <c r="Z59">
        <v>0</v>
      </c>
      <c r="AA59" s="25">
        <f t="shared" si="82"/>
        <v>0</v>
      </c>
      <c r="AB59" s="23">
        <f t="shared" si="83"/>
        <v>0</v>
      </c>
      <c r="AC59" s="24">
        <f t="shared" si="84"/>
        <v>0</v>
      </c>
      <c r="AD59">
        <v>4.6413502109704705</v>
      </c>
      <c r="AE59" s="46" t="s">
        <v>32</v>
      </c>
      <c r="AF59" s="46">
        <v>0</v>
      </c>
      <c r="AG59" s="25">
        <f t="shared" si="85"/>
        <v>0</v>
      </c>
      <c r="AH59" s="23">
        <f t="shared" si="86"/>
        <v>0</v>
      </c>
      <c r="AI59" s="24">
        <f t="shared" si="87"/>
        <v>0</v>
      </c>
      <c r="AJ59">
        <v>4.2194092827004219</v>
      </c>
      <c r="AK59" s="46" t="s">
        <v>32</v>
      </c>
      <c r="AL59" s="46">
        <v>0</v>
      </c>
      <c r="AM59" s="25">
        <f t="shared" si="88"/>
        <v>0</v>
      </c>
      <c r="AN59" s="23">
        <f t="shared" si="89"/>
        <v>0</v>
      </c>
      <c r="AO59" s="24">
        <f t="shared" si="90"/>
        <v>0</v>
      </c>
    </row>
    <row r="60" spans="1:41" x14ac:dyDescent="0.2">
      <c r="A60" s="4">
        <v>32</v>
      </c>
      <c r="B60" s="8">
        <v>88</v>
      </c>
      <c r="C60" s="66" t="s">
        <v>24</v>
      </c>
      <c r="D60" s="8" t="s">
        <v>17</v>
      </c>
      <c r="E60" s="53" t="s">
        <v>78</v>
      </c>
      <c r="F60">
        <v>0</v>
      </c>
      <c r="G60" s="30" t="s">
        <v>32</v>
      </c>
      <c r="H60">
        <v>0</v>
      </c>
      <c r="I60" s="25">
        <f t="shared" si="73"/>
        <v>0</v>
      </c>
      <c r="J60" s="23">
        <f t="shared" si="74"/>
        <v>0</v>
      </c>
      <c r="K60" s="24">
        <f t="shared" si="75"/>
        <v>0</v>
      </c>
      <c r="L60">
        <v>1.2552301255230156</v>
      </c>
      <c r="M60" s="46" t="s">
        <v>32</v>
      </c>
      <c r="N60">
        <v>0</v>
      </c>
      <c r="O60" s="25">
        <f t="shared" si="76"/>
        <v>0</v>
      </c>
      <c r="P60" s="23">
        <f t="shared" si="77"/>
        <v>0</v>
      </c>
      <c r="Q60" s="24">
        <f t="shared" si="78"/>
        <v>0</v>
      </c>
      <c r="R60">
        <v>3.3472803347280369</v>
      </c>
      <c r="S60" s="46" t="s">
        <v>32</v>
      </c>
      <c r="T60">
        <v>0</v>
      </c>
      <c r="U60" s="25">
        <f t="shared" si="79"/>
        <v>0</v>
      </c>
      <c r="V60" s="23">
        <f t="shared" si="80"/>
        <v>0</v>
      </c>
      <c r="W60" s="24">
        <f t="shared" si="81"/>
        <v>0</v>
      </c>
      <c r="X60">
        <v>7.1129707112970841</v>
      </c>
      <c r="Y60" s="46" t="s">
        <v>32</v>
      </c>
      <c r="Z60">
        <v>0</v>
      </c>
      <c r="AA60" s="25">
        <f t="shared" si="82"/>
        <v>0</v>
      </c>
      <c r="AB60" s="23">
        <f t="shared" si="83"/>
        <v>0</v>
      </c>
      <c r="AC60" s="24">
        <f t="shared" si="84"/>
        <v>0</v>
      </c>
      <c r="AD60">
        <v>4.1841004184100425</v>
      </c>
      <c r="AE60" s="46" t="s">
        <v>32</v>
      </c>
      <c r="AF60" s="46">
        <v>0</v>
      </c>
      <c r="AG60" s="25">
        <f t="shared" si="85"/>
        <v>0</v>
      </c>
      <c r="AH60" s="23">
        <f t="shared" si="86"/>
        <v>0</v>
      </c>
      <c r="AI60" s="24">
        <f t="shared" si="87"/>
        <v>0</v>
      </c>
      <c r="AJ60">
        <v>5.8577405857740672</v>
      </c>
      <c r="AK60" s="46" t="s">
        <v>32</v>
      </c>
      <c r="AL60" s="46">
        <v>0</v>
      </c>
      <c r="AM60" s="25">
        <f t="shared" si="88"/>
        <v>0</v>
      </c>
      <c r="AN60" s="23">
        <f t="shared" si="89"/>
        <v>0</v>
      </c>
      <c r="AO60" s="24">
        <f t="shared" si="90"/>
        <v>0</v>
      </c>
    </row>
    <row r="61" spans="1:41" x14ac:dyDescent="0.2">
      <c r="A61" s="4">
        <v>33</v>
      </c>
      <c r="B61" s="8">
        <v>84</v>
      </c>
      <c r="C61" s="66" t="s">
        <v>24</v>
      </c>
      <c r="D61" s="8" t="s">
        <v>17</v>
      </c>
      <c r="E61" s="53" t="s">
        <v>78</v>
      </c>
      <c r="F61">
        <v>0</v>
      </c>
      <c r="G61" s="30" t="s">
        <v>32</v>
      </c>
      <c r="H61">
        <v>0</v>
      </c>
      <c r="I61" s="25">
        <f t="shared" si="73"/>
        <v>0</v>
      </c>
      <c r="J61" s="23">
        <f t="shared" si="74"/>
        <v>0</v>
      </c>
      <c r="K61" s="24">
        <f t="shared" si="75"/>
        <v>0</v>
      </c>
      <c r="L61">
        <v>-0.83333333333333037</v>
      </c>
      <c r="M61" s="46" t="s">
        <v>32</v>
      </c>
      <c r="N61">
        <v>0</v>
      </c>
      <c r="O61" s="25">
        <f t="shared" si="76"/>
        <v>0</v>
      </c>
      <c r="P61" s="23">
        <f t="shared" si="77"/>
        <v>0</v>
      </c>
      <c r="Q61" s="24">
        <f t="shared" si="78"/>
        <v>0</v>
      </c>
      <c r="R61">
        <v>0.41666666666667257</v>
      </c>
      <c r="S61" s="46" t="s">
        <v>32</v>
      </c>
      <c r="T61">
        <v>0</v>
      </c>
      <c r="U61" s="25">
        <f t="shared" si="79"/>
        <v>0</v>
      </c>
      <c r="V61" s="23">
        <f t="shared" si="80"/>
        <v>0</v>
      </c>
      <c r="W61" s="24">
        <f t="shared" si="81"/>
        <v>0</v>
      </c>
      <c r="X61">
        <v>1.6666666666666607</v>
      </c>
      <c r="Y61" s="46" t="s">
        <v>32</v>
      </c>
      <c r="Z61">
        <v>0</v>
      </c>
      <c r="AA61" s="25">
        <f t="shared" si="82"/>
        <v>0</v>
      </c>
      <c r="AB61" s="23">
        <f t="shared" si="83"/>
        <v>0</v>
      </c>
      <c r="AC61" s="24">
        <f t="shared" si="84"/>
        <v>0</v>
      </c>
      <c r="AD61">
        <v>1.6666666666666607</v>
      </c>
      <c r="AE61" s="46" t="s">
        <v>32</v>
      </c>
      <c r="AF61" s="46">
        <v>0</v>
      </c>
      <c r="AG61" s="25">
        <f t="shared" si="85"/>
        <v>0</v>
      </c>
      <c r="AH61" s="23">
        <f t="shared" si="86"/>
        <v>0</v>
      </c>
      <c r="AI61" s="24">
        <f t="shared" si="87"/>
        <v>0</v>
      </c>
      <c r="AJ61">
        <v>3.3333333333333361</v>
      </c>
      <c r="AK61" s="46" t="s">
        <v>24</v>
      </c>
      <c r="AL61" s="46">
        <v>0</v>
      </c>
      <c r="AM61" s="25">
        <f t="shared" si="88"/>
        <v>0</v>
      </c>
      <c r="AN61" s="23">
        <f t="shared" si="89"/>
        <v>1</v>
      </c>
      <c r="AO61" s="24">
        <f t="shared" si="90"/>
        <v>1</v>
      </c>
    </row>
    <row r="62" spans="1:41" x14ac:dyDescent="0.2">
      <c r="A62" s="4">
        <v>34</v>
      </c>
      <c r="B62" s="8">
        <v>104</v>
      </c>
      <c r="C62" s="66" t="s">
        <v>24</v>
      </c>
      <c r="D62" s="8" t="s">
        <v>17</v>
      </c>
      <c r="E62" s="53" t="s">
        <v>79</v>
      </c>
      <c r="F62">
        <v>0</v>
      </c>
      <c r="G62" s="30" t="s">
        <v>32</v>
      </c>
      <c r="H62">
        <v>0</v>
      </c>
      <c r="I62" s="25">
        <f t="shared" si="73"/>
        <v>0</v>
      </c>
      <c r="J62" s="23">
        <f t="shared" si="74"/>
        <v>0</v>
      </c>
      <c r="K62" s="24">
        <f t="shared" si="75"/>
        <v>0</v>
      </c>
      <c r="L62">
        <v>2.9787234042553163</v>
      </c>
      <c r="M62" s="46" t="s">
        <v>33</v>
      </c>
      <c r="N62">
        <v>1</v>
      </c>
      <c r="O62" s="25">
        <f t="shared" si="76"/>
        <v>0</v>
      </c>
      <c r="P62" s="23">
        <f t="shared" si="77"/>
        <v>2</v>
      </c>
      <c r="Q62" s="24">
        <f t="shared" si="78"/>
        <v>3</v>
      </c>
      <c r="R62">
        <v>0</v>
      </c>
      <c r="S62" s="46" t="s">
        <v>33</v>
      </c>
      <c r="T62">
        <v>1</v>
      </c>
      <c r="U62" s="25">
        <f t="shared" si="79"/>
        <v>0</v>
      </c>
      <c r="V62" s="23">
        <f t="shared" si="80"/>
        <v>2</v>
      </c>
      <c r="W62" s="24">
        <f t="shared" si="81"/>
        <v>3</v>
      </c>
      <c r="X62">
        <v>-2.1276595744680851</v>
      </c>
      <c r="Y62" s="46" t="s">
        <v>33</v>
      </c>
      <c r="Z62">
        <v>2</v>
      </c>
      <c r="AA62" s="25">
        <f t="shared" si="82"/>
        <v>1</v>
      </c>
      <c r="AB62" s="23">
        <f t="shared" si="83"/>
        <v>2</v>
      </c>
      <c r="AC62" s="24">
        <f t="shared" si="84"/>
        <v>5</v>
      </c>
      <c r="AD62">
        <v>-0.85106382978723094</v>
      </c>
      <c r="AE62" s="46" t="s">
        <v>33</v>
      </c>
      <c r="AF62" s="46">
        <v>2</v>
      </c>
      <c r="AG62" s="25">
        <f t="shared" si="85"/>
        <v>0</v>
      </c>
      <c r="AH62" s="23">
        <f t="shared" si="86"/>
        <v>2</v>
      </c>
      <c r="AI62" s="24">
        <f t="shared" si="87"/>
        <v>4</v>
      </c>
      <c r="AJ62">
        <v>-2.9787234042553163</v>
      </c>
      <c r="AK62" s="46" t="s">
        <v>33</v>
      </c>
      <c r="AL62" s="46">
        <v>3</v>
      </c>
      <c r="AM62" s="25">
        <f t="shared" si="88"/>
        <v>1</v>
      </c>
      <c r="AN62" s="23">
        <f t="shared" si="89"/>
        <v>2</v>
      </c>
      <c r="AO62" s="24">
        <f t="shared" si="90"/>
        <v>6</v>
      </c>
    </row>
    <row r="63" spans="1:41" x14ac:dyDescent="0.2">
      <c r="A63" s="4">
        <v>35</v>
      </c>
      <c r="B63" s="8">
        <v>128</v>
      </c>
      <c r="C63" s="66" t="s">
        <v>24</v>
      </c>
      <c r="D63" s="8" t="s">
        <v>17</v>
      </c>
      <c r="E63" s="53" t="s">
        <v>79</v>
      </c>
      <c r="F63">
        <v>0</v>
      </c>
      <c r="G63" s="30" t="s">
        <v>32</v>
      </c>
      <c r="H63">
        <v>0</v>
      </c>
      <c r="I63" s="25">
        <f t="shared" si="73"/>
        <v>0</v>
      </c>
      <c r="J63" s="23">
        <f t="shared" si="74"/>
        <v>0</v>
      </c>
      <c r="K63" s="24">
        <f t="shared" si="75"/>
        <v>0</v>
      </c>
      <c r="L63">
        <v>1.5564202334630433</v>
      </c>
      <c r="M63" s="46" t="s">
        <v>33</v>
      </c>
      <c r="N63">
        <v>1</v>
      </c>
      <c r="O63" s="25">
        <f t="shared" si="76"/>
        <v>0</v>
      </c>
      <c r="P63" s="23">
        <f t="shared" si="77"/>
        <v>2</v>
      </c>
      <c r="Q63" s="24">
        <f t="shared" si="78"/>
        <v>3</v>
      </c>
      <c r="R63">
        <v>1.5564202334630433</v>
      </c>
      <c r="S63" s="46" t="s">
        <v>33</v>
      </c>
      <c r="T63">
        <v>2</v>
      </c>
      <c r="U63" s="25">
        <f t="shared" si="79"/>
        <v>0</v>
      </c>
      <c r="V63" s="23">
        <f t="shared" si="80"/>
        <v>2</v>
      </c>
      <c r="W63" s="24">
        <f t="shared" si="81"/>
        <v>4</v>
      </c>
      <c r="X63">
        <v>0</v>
      </c>
      <c r="Y63" s="46" t="s">
        <v>33</v>
      </c>
      <c r="Z63">
        <v>2</v>
      </c>
      <c r="AA63" s="25">
        <f t="shared" si="82"/>
        <v>0</v>
      </c>
      <c r="AB63" s="23">
        <f t="shared" si="83"/>
        <v>2</v>
      </c>
      <c r="AC63" s="24">
        <f t="shared" si="84"/>
        <v>4</v>
      </c>
      <c r="AD63">
        <v>-1.167315175097279</v>
      </c>
      <c r="AE63" s="46" t="s">
        <v>33</v>
      </c>
      <c r="AF63" s="46">
        <v>3</v>
      </c>
      <c r="AG63" s="25">
        <f t="shared" si="85"/>
        <v>1</v>
      </c>
      <c r="AH63" s="23">
        <f t="shared" si="86"/>
        <v>2</v>
      </c>
      <c r="AI63" s="24">
        <f t="shared" si="87"/>
        <v>6</v>
      </c>
      <c r="AJ63">
        <v>-7.3929961089494105</v>
      </c>
      <c r="AK63" t="s">
        <v>16</v>
      </c>
      <c r="AL63" s="46">
        <v>4</v>
      </c>
      <c r="AM63" s="25">
        <f t="shared" si="88"/>
        <v>2</v>
      </c>
      <c r="AN63" s="23">
        <f t="shared" si="89"/>
        <v>4</v>
      </c>
      <c r="AO63" s="24">
        <f t="shared" si="90"/>
        <v>10</v>
      </c>
    </row>
    <row r="64" spans="1:41" x14ac:dyDescent="0.2">
      <c r="A64" s="4">
        <v>36</v>
      </c>
      <c r="B64" s="8">
        <v>91</v>
      </c>
      <c r="C64" s="8" t="s">
        <v>24</v>
      </c>
      <c r="D64" s="8" t="s">
        <v>18</v>
      </c>
      <c r="E64" s="53" t="s">
        <v>79</v>
      </c>
      <c r="F64">
        <v>0</v>
      </c>
      <c r="G64" s="30" t="s">
        <v>32</v>
      </c>
      <c r="H64">
        <v>0</v>
      </c>
      <c r="I64" s="25">
        <f t="shared" si="73"/>
        <v>0</v>
      </c>
      <c r="J64" s="23">
        <f t="shared" si="74"/>
        <v>0</v>
      </c>
      <c r="K64" s="24">
        <f t="shared" si="75"/>
        <v>0</v>
      </c>
      <c r="L64">
        <v>-1.0101010101010124</v>
      </c>
      <c r="M64" s="46" t="s">
        <v>33</v>
      </c>
      <c r="N64">
        <v>0</v>
      </c>
      <c r="O64" s="25">
        <f t="shared" si="76"/>
        <v>1</v>
      </c>
      <c r="P64" s="23">
        <f t="shared" si="77"/>
        <v>2</v>
      </c>
      <c r="Q64" s="24">
        <f t="shared" si="78"/>
        <v>3</v>
      </c>
      <c r="R64">
        <v>-0.673400673400671</v>
      </c>
      <c r="S64" s="46" t="s">
        <v>33</v>
      </c>
      <c r="T64">
        <v>1</v>
      </c>
      <c r="U64" s="25">
        <f t="shared" si="79"/>
        <v>0</v>
      </c>
      <c r="V64" s="23">
        <f t="shared" si="80"/>
        <v>2</v>
      </c>
      <c r="W64" s="24">
        <f t="shared" si="81"/>
        <v>3</v>
      </c>
      <c r="X64">
        <v>-4.7138047138047092</v>
      </c>
      <c r="Y64" s="46" t="s">
        <v>33</v>
      </c>
      <c r="Z64">
        <v>2</v>
      </c>
      <c r="AA64" s="25">
        <f t="shared" si="82"/>
        <v>2</v>
      </c>
      <c r="AB64" s="23">
        <f t="shared" si="83"/>
        <v>2</v>
      </c>
      <c r="AC64" s="24">
        <f t="shared" si="84"/>
        <v>6</v>
      </c>
      <c r="AD64">
        <v>-12.457912457912455</v>
      </c>
      <c r="AE64" s="46" t="s">
        <v>33</v>
      </c>
      <c r="AF64" s="46">
        <v>3</v>
      </c>
      <c r="AG64" s="25">
        <f t="shared" si="85"/>
        <v>3</v>
      </c>
      <c r="AH64" s="23">
        <f t="shared" si="86"/>
        <v>2</v>
      </c>
      <c r="AI64" s="24">
        <f t="shared" si="87"/>
        <v>8</v>
      </c>
      <c r="AJ64">
        <v>-21.212121212121215</v>
      </c>
      <c r="AK64" t="s">
        <v>16</v>
      </c>
      <c r="AL64" s="46">
        <v>4</v>
      </c>
      <c r="AM64" s="25">
        <f t="shared" si="88"/>
        <v>4</v>
      </c>
      <c r="AN64" s="23">
        <f t="shared" si="89"/>
        <v>4</v>
      </c>
      <c r="AO64" s="24">
        <f t="shared" si="90"/>
        <v>12</v>
      </c>
    </row>
    <row r="65" spans="1:41" x14ac:dyDescent="0.2">
      <c r="A65" s="4">
        <v>36</v>
      </c>
      <c r="B65" s="8">
        <v>92</v>
      </c>
      <c r="C65" s="8" t="s">
        <v>24</v>
      </c>
      <c r="D65" s="8" t="s">
        <v>18</v>
      </c>
      <c r="E65" s="53" t="s">
        <v>79</v>
      </c>
      <c r="F65">
        <v>0</v>
      </c>
      <c r="G65" s="30" t="s">
        <v>32</v>
      </c>
      <c r="H65">
        <v>0</v>
      </c>
      <c r="I65" s="25">
        <f t="shared" si="73"/>
        <v>0</v>
      </c>
      <c r="J65" s="23">
        <f t="shared" si="74"/>
        <v>0</v>
      </c>
      <c r="K65" s="24">
        <f t="shared" si="75"/>
        <v>0</v>
      </c>
      <c r="L65">
        <v>-3.1914893617021227</v>
      </c>
      <c r="M65" s="46" t="s">
        <v>33</v>
      </c>
      <c r="N65">
        <v>0</v>
      </c>
      <c r="O65" s="25">
        <f t="shared" si="76"/>
        <v>1</v>
      </c>
      <c r="P65" s="23">
        <f t="shared" si="77"/>
        <v>2</v>
      </c>
      <c r="Q65" s="24">
        <f t="shared" si="78"/>
        <v>3</v>
      </c>
      <c r="R65">
        <v>-2.4822695035460969</v>
      </c>
      <c r="S65" s="46" t="s">
        <v>16</v>
      </c>
      <c r="T65">
        <v>2</v>
      </c>
      <c r="U65" s="25">
        <f t="shared" si="79"/>
        <v>1</v>
      </c>
      <c r="V65" s="23">
        <f t="shared" si="80"/>
        <v>4</v>
      </c>
      <c r="W65" s="24">
        <f t="shared" si="81"/>
        <v>7</v>
      </c>
      <c r="X65">
        <v>-3.5460992907801421</v>
      </c>
      <c r="Y65" s="46" t="s">
        <v>33</v>
      </c>
      <c r="Z65">
        <v>4</v>
      </c>
      <c r="AA65" s="25">
        <f t="shared" si="82"/>
        <v>1</v>
      </c>
      <c r="AB65" s="23">
        <f t="shared" si="83"/>
        <v>2</v>
      </c>
      <c r="AC65" s="24">
        <f t="shared" si="84"/>
        <v>7</v>
      </c>
      <c r="AD65">
        <v>-13.829787234042549</v>
      </c>
      <c r="AE65" s="46" t="s">
        <v>16</v>
      </c>
      <c r="AF65" s="46">
        <v>4</v>
      </c>
      <c r="AG65" s="25">
        <f t="shared" si="85"/>
        <v>3</v>
      </c>
      <c r="AH65" s="23">
        <f t="shared" si="86"/>
        <v>4</v>
      </c>
      <c r="AI65" s="24">
        <f t="shared" si="87"/>
        <v>11</v>
      </c>
      <c r="AJ65">
        <v>-13.829787234042549</v>
      </c>
      <c r="AK65" s="70" t="s">
        <v>16</v>
      </c>
      <c r="AL65" s="70">
        <v>4</v>
      </c>
      <c r="AM65" s="25">
        <f t="shared" si="88"/>
        <v>3</v>
      </c>
      <c r="AN65" s="23">
        <f t="shared" si="89"/>
        <v>4</v>
      </c>
      <c r="AO65" s="24">
        <f t="shared" si="90"/>
        <v>11</v>
      </c>
    </row>
    <row r="66" spans="1:41" x14ac:dyDescent="0.2">
      <c r="A66" s="7"/>
      <c r="B66" s="3"/>
      <c r="C66" s="5"/>
      <c r="D66" s="5"/>
      <c r="E66" s="6"/>
    </row>
    <row r="67" spans="1:41" x14ac:dyDescent="0.2">
      <c r="A67" s="7"/>
      <c r="B67" s="3"/>
      <c r="C67" s="5"/>
      <c r="D67" s="5"/>
      <c r="E67" s="6"/>
    </row>
    <row r="68" spans="1:41" x14ac:dyDescent="0.2">
      <c r="A68" s="7"/>
      <c r="B68" s="3"/>
      <c r="C68" s="5"/>
      <c r="D68" s="5"/>
      <c r="E68" s="6"/>
    </row>
    <row r="69" spans="1:41" x14ac:dyDescent="0.2">
      <c r="A69" s="7"/>
      <c r="B69" s="3"/>
      <c r="C69" s="5"/>
      <c r="D69" s="5"/>
      <c r="E69" s="6"/>
    </row>
    <row r="70" spans="1:41" x14ac:dyDescent="0.2">
      <c r="A70" s="7"/>
      <c r="B70" s="3"/>
      <c r="C70" s="5"/>
      <c r="D70" s="5"/>
      <c r="E70" s="6"/>
    </row>
    <row r="71" spans="1:41" x14ac:dyDescent="0.2">
      <c r="A71" s="7"/>
      <c r="B71" s="3"/>
      <c r="C71" s="5"/>
      <c r="D71" s="5"/>
      <c r="E71" s="6"/>
    </row>
    <row r="72" spans="1:41" x14ac:dyDescent="0.2">
      <c r="A72" s="7"/>
      <c r="B72" s="3"/>
      <c r="C72" s="5"/>
      <c r="D72" s="5"/>
      <c r="E72" s="6"/>
    </row>
    <row r="73" spans="1:41" x14ac:dyDescent="0.2">
      <c r="A73" s="7"/>
      <c r="B73" s="3"/>
      <c r="C73" s="5"/>
      <c r="D73" s="5"/>
      <c r="E73" s="6"/>
    </row>
    <row r="74" spans="1:41" x14ac:dyDescent="0.2">
      <c r="A74" s="9"/>
      <c r="B74" s="8"/>
      <c r="C74" s="8"/>
      <c r="D74" s="8"/>
      <c r="E74" s="8"/>
    </row>
    <row r="75" spans="1:41" x14ac:dyDescent="0.2">
      <c r="A75" s="9"/>
      <c r="B75" s="8"/>
      <c r="C75" s="8"/>
      <c r="D75" s="8"/>
      <c r="E75" s="10"/>
    </row>
    <row r="76" spans="1:41" x14ac:dyDescent="0.2">
      <c r="A76" s="9"/>
      <c r="B76" s="8"/>
      <c r="C76" s="8"/>
      <c r="D76" s="8"/>
      <c r="E76" s="8"/>
    </row>
    <row r="77" spans="1:41" x14ac:dyDescent="0.2">
      <c r="A77" s="9"/>
      <c r="B77" s="8"/>
      <c r="C77" s="8"/>
      <c r="D77" s="8"/>
      <c r="E77" s="8"/>
    </row>
    <row r="78" spans="1:41" x14ac:dyDescent="0.2">
      <c r="A78" s="9"/>
      <c r="B78" s="8"/>
      <c r="C78" s="8"/>
      <c r="D78" s="8"/>
      <c r="E78" s="8"/>
    </row>
    <row r="79" spans="1:41" x14ac:dyDescent="0.2">
      <c r="A79" s="9"/>
      <c r="B79" s="8"/>
      <c r="C79" s="8"/>
      <c r="D79" s="8"/>
      <c r="E79" s="8"/>
    </row>
    <row r="80" spans="1:41" x14ac:dyDescent="0.2">
      <c r="A80" s="9"/>
      <c r="B80" s="8"/>
      <c r="C80" s="8"/>
      <c r="D80" s="8"/>
      <c r="E80" s="8"/>
    </row>
    <row r="81" spans="1:5" x14ac:dyDescent="0.2">
      <c r="A81" s="9"/>
      <c r="B81" s="8"/>
      <c r="C81" s="8"/>
      <c r="D81" s="8"/>
      <c r="E81" s="8"/>
    </row>
    <row r="82" spans="1:5" x14ac:dyDescent="0.2">
      <c r="A82" s="9"/>
      <c r="B82" s="8"/>
      <c r="C82" s="8"/>
      <c r="D82" s="8"/>
      <c r="E82" s="8"/>
    </row>
    <row r="83" spans="1:5" x14ac:dyDescent="0.2">
      <c r="A83" s="12"/>
      <c r="B83" s="10"/>
      <c r="C83" s="10"/>
      <c r="D83" s="10"/>
      <c r="E83" s="8"/>
    </row>
    <row r="84" spans="1:5" x14ac:dyDescent="0.2">
      <c r="A84" s="9"/>
      <c r="B84" s="8"/>
      <c r="C84" s="8"/>
      <c r="D84" s="8"/>
      <c r="E84" s="8"/>
    </row>
    <row r="85" spans="1:5" x14ac:dyDescent="0.2">
      <c r="A85" s="9"/>
      <c r="B85" s="8"/>
      <c r="C85" s="8"/>
      <c r="D85" s="8"/>
      <c r="E85" s="8"/>
    </row>
    <row r="86" spans="1:5" x14ac:dyDescent="0.2">
      <c r="A86" s="9"/>
      <c r="B86" s="8"/>
      <c r="C86" s="8"/>
      <c r="D86" s="8"/>
      <c r="E86" s="8"/>
    </row>
    <row r="87" spans="1:5" x14ac:dyDescent="0.2">
      <c r="A87" s="9"/>
      <c r="B87" s="8"/>
      <c r="C87" s="8"/>
      <c r="D87" s="8"/>
      <c r="E87" s="8"/>
    </row>
    <row r="88" spans="1:5" x14ac:dyDescent="0.2">
      <c r="A88" s="9"/>
      <c r="B88" s="8"/>
      <c r="C88" s="8"/>
      <c r="D88" s="8"/>
      <c r="E88" s="8"/>
    </row>
    <row r="89" spans="1:5" x14ac:dyDescent="0.2">
      <c r="A89" s="9"/>
      <c r="B89" s="8"/>
      <c r="C89" s="8"/>
      <c r="D89" s="8"/>
      <c r="E89" s="8"/>
    </row>
    <row r="90" spans="1:5" x14ac:dyDescent="0.2">
      <c r="A90" s="9"/>
      <c r="B90" s="8"/>
      <c r="C90" s="8"/>
      <c r="D90" s="8"/>
      <c r="E90" s="8"/>
    </row>
    <row r="91" spans="1:5" x14ac:dyDescent="0.2">
      <c r="A91" s="9"/>
      <c r="B91" s="8"/>
      <c r="C91" s="8"/>
      <c r="D91" s="8"/>
      <c r="E91" s="8"/>
    </row>
    <row r="92" spans="1:5" x14ac:dyDescent="0.2">
      <c r="A92" s="9"/>
      <c r="B92" s="8"/>
      <c r="C92" s="8"/>
      <c r="D92" s="8"/>
      <c r="E92" s="8"/>
    </row>
    <row r="93" spans="1:5" x14ac:dyDescent="0.2">
      <c r="A93" s="9"/>
      <c r="B93" s="8"/>
      <c r="C93" s="8"/>
      <c r="D93" s="8"/>
      <c r="E93" s="8"/>
    </row>
    <row r="94" spans="1:5" x14ac:dyDescent="0.2">
      <c r="A94" s="9"/>
      <c r="B94" s="8"/>
      <c r="C94" s="8"/>
      <c r="D94" s="8"/>
      <c r="E94" s="8"/>
    </row>
    <row r="95" spans="1:5" x14ac:dyDescent="0.2">
      <c r="A95" s="9"/>
      <c r="B95" s="8"/>
      <c r="C95" s="8"/>
      <c r="D95" s="8"/>
      <c r="E95" s="8"/>
    </row>
    <row r="96" spans="1:5" x14ac:dyDescent="0.2">
      <c r="A96" s="9"/>
      <c r="B96" s="8"/>
      <c r="C96" s="8"/>
      <c r="D96" s="8"/>
      <c r="E96" s="8"/>
    </row>
    <row r="97" spans="1:5" x14ac:dyDescent="0.2">
      <c r="A97" s="9"/>
      <c r="B97" s="8"/>
      <c r="C97" s="8"/>
      <c r="D97" s="8"/>
      <c r="E97" s="8"/>
    </row>
    <row r="98" spans="1:5" x14ac:dyDescent="0.2">
      <c r="A98" s="9"/>
      <c r="B98" s="8"/>
      <c r="C98" s="8"/>
      <c r="D98" s="8"/>
      <c r="E98" s="8"/>
    </row>
    <row r="99" spans="1:5" x14ac:dyDescent="0.2">
      <c r="A99" s="9"/>
      <c r="B99" s="8"/>
      <c r="C99" s="8"/>
      <c r="D99" s="8"/>
      <c r="E99" s="8"/>
    </row>
    <row r="100" spans="1:5" x14ac:dyDescent="0.2">
      <c r="A100" s="9"/>
      <c r="B100" s="8"/>
      <c r="C100" s="8"/>
      <c r="D100" s="8"/>
      <c r="E100" s="8"/>
    </row>
    <row r="101" spans="1:5" x14ac:dyDescent="0.2">
      <c r="A101" s="9"/>
      <c r="B101" s="8"/>
      <c r="C101" s="8"/>
      <c r="D101" s="8"/>
      <c r="E101" s="8"/>
    </row>
    <row r="102" spans="1:5" x14ac:dyDescent="0.2">
      <c r="A102" s="9"/>
      <c r="B102" s="8"/>
      <c r="C102" s="8"/>
      <c r="D102" s="8"/>
      <c r="E102" s="8"/>
    </row>
    <row r="103" spans="1:5" x14ac:dyDescent="0.2">
      <c r="A103" s="9"/>
      <c r="B103" s="8"/>
      <c r="C103" s="8"/>
      <c r="D103" s="8"/>
      <c r="E103" s="8"/>
    </row>
    <row r="104" spans="1:5" x14ac:dyDescent="0.2">
      <c r="A104" s="9"/>
      <c r="B104" s="8"/>
      <c r="C104" s="8"/>
      <c r="D104" s="8"/>
      <c r="E104" s="8"/>
    </row>
    <row r="105" spans="1:5" x14ac:dyDescent="0.2">
      <c r="A105" s="9"/>
      <c r="B105" s="8"/>
      <c r="C105" s="8"/>
      <c r="D105" s="8"/>
      <c r="E105" s="8"/>
    </row>
    <row r="106" spans="1:5" x14ac:dyDescent="0.2">
      <c r="A106" s="9"/>
      <c r="B106" s="8"/>
      <c r="C106" s="8"/>
      <c r="D106" s="8"/>
      <c r="E106" s="8"/>
    </row>
    <row r="107" spans="1:5" x14ac:dyDescent="0.2">
      <c r="A107" s="9"/>
      <c r="B107" s="8"/>
      <c r="C107" s="8"/>
      <c r="D107" s="8"/>
      <c r="E107" s="8"/>
    </row>
    <row r="108" spans="1:5" x14ac:dyDescent="0.2">
      <c r="A108" s="9"/>
      <c r="B108" s="8"/>
      <c r="C108" s="8"/>
      <c r="D108" s="8"/>
      <c r="E108" s="8"/>
    </row>
    <row r="109" spans="1:5" x14ac:dyDescent="0.2">
      <c r="A109" s="9"/>
      <c r="B109" s="8"/>
      <c r="C109" s="8"/>
      <c r="D109" s="8"/>
      <c r="E109" s="8"/>
    </row>
    <row r="110" spans="1:5" x14ac:dyDescent="0.2">
      <c r="A110" s="9"/>
      <c r="B110" s="8"/>
      <c r="C110" s="8"/>
      <c r="D110" s="8"/>
      <c r="E110" s="8"/>
    </row>
    <row r="111" spans="1:5" x14ac:dyDescent="0.2">
      <c r="A111" s="9"/>
      <c r="B111" s="8"/>
      <c r="C111" s="8"/>
      <c r="D111" s="8"/>
      <c r="E111" s="8"/>
    </row>
    <row r="112" spans="1:5" x14ac:dyDescent="0.2">
      <c r="A112" s="9"/>
      <c r="B112" s="8"/>
      <c r="C112" s="8"/>
      <c r="D112" s="8"/>
      <c r="E112" s="8"/>
    </row>
    <row r="113" spans="1:5" x14ac:dyDescent="0.2">
      <c r="A113" s="9"/>
      <c r="B113" s="8"/>
      <c r="C113" s="8"/>
      <c r="D113" s="8"/>
      <c r="E113" s="8"/>
    </row>
    <row r="114" spans="1:5" x14ac:dyDescent="0.2">
      <c r="A114" s="9"/>
      <c r="B114" s="8"/>
      <c r="C114" s="8"/>
      <c r="D114" s="8"/>
      <c r="E114" s="8"/>
    </row>
    <row r="115" spans="1:5" x14ac:dyDescent="0.2">
      <c r="A115" s="9"/>
      <c r="B115" s="8"/>
      <c r="C115" s="8"/>
      <c r="D115" s="8"/>
      <c r="E115" s="8"/>
    </row>
    <row r="116" spans="1:5" x14ac:dyDescent="0.2">
      <c r="A116" s="9"/>
      <c r="B116" s="8"/>
      <c r="C116" s="8"/>
      <c r="D116" s="8"/>
      <c r="E116" s="8"/>
    </row>
    <row r="117" spans="1:5" x14ac:dyDescent="0.2">
      <c r="A117" s="9"/>
      <c r="B117" s="8"/>
      <c r="C117" s="8"/>
      <c r="D117" s="8"/>
      <c r="E117" s="8"/>
    </row>
    <row r="118" spans="1:5" x14ac:dyDescent="0.2">
      <c r="A118" s="9"/>
      <c r="B118" s="8"/>
      <c r="C118" s="8"/>
      <c r="D118" s="8"/>
      <c r="E118" s="8"/>
    </row>
    <row r="119" spans="1:5" x14ac:dyDescent="0.2">
      <c r="A119" s="9"/>
      <c r="B119" s="8"/>
      <c r="C119" s="8"/>
      <c r="D119" s="8"/>
      <c r="E119" s="8"/>
    </row>
    <row r="120" spans="1:5" x14ac:dyDescent="0.2">
      <c r="A120" s="9"/>
      <c r="B120" s="8"/>
      <c r="C120" s="8"/>
      <c r="D120" s="8"/>
      <c r="E120" s="8"/>
    </row>
    <row r="121" spans="1:5" x14ac:dyDescent="0.2">
      <c r="A121" s="9"/>
      <c r="B121" s="8"/>
      <c r="C121" s="8"/>
      <c r="D121" s="8"/>
      <c r="E121" s="8"/>
    </row>
    <row r="122" spans="1:5" x14ac:dyDescent="0.2">
      <c r="A122" s="9"/>
      <c r="B122" s="8"/>
      <c r="C122" s="8"/>
      <c r="D122" s="8"/>
      <c r="E122" s="8"/>
    </row>
    <row r="123" spans="1:5" x14ac:dyDescent="0.2">
      <c r="A123" s="9"/>
      <c r="B123" s="8"/>
      <c r="C123" s="8"/>
      <c r="D123" s="8"/>
      <c r="E123" s="8"/>
    </row>
    <row r="124" spans="1:5" x14ac:dyDescent="0.2">
      <c r="A124" s="9"/>
      <c r="B124" s="8"/>
      <c r="C124" s="8"/>
      <c r="D124" s="8"/>
      <c r="E124" s="8"/>
    </row>
    <row r="125" spans="1:5" x14ac:dyDescent="0.2">
      <c r="A125" s="9"/>
      <c r="B125" s="8"/>
      <c r="C125" s="8"/>
      <c r="D125" s="8"/>
      <c r="E125" s="8"/>
    </row>
    <row r="126" spans="1:5" x14ac:dyDescent="0.2">
      <c r="A126" s="9"/>
      <c r="B126" s="8"/>
      <c r="C126" s="8"/>
      <c r="D126" s="8"/>
      <c r="E126" s="8"/>
    </row>
    <row r="127" spans="1:5" x14ac:dyDescent="0.2">
      <c r="A127" s="9"/>
      <c r="B127" s="8"/>
      <c r="C127" s="8"/>
      <c r="D127" s="8"/>
      <c r="E127" s="8"/>
    </row>
    <row r="128" spans="1:5" x14ac:dyDescent="0.2">
      <c r="B128" s="8"/>
      <c r="C128" s="8"/>
      <c r="D128" s="8"/>
      <c r="E128" s="8"/>
    </row>
    <row r="129" spans="2:5" x14ac:dyDescent="0.2">
      <c r="B129" s="8"/>
      <c r="C129" s="8"/>
      <c r="D129" s="8"/>
      <c r="E129" s="8"/>
    </row>
    <row r="130" spans="2:5" x14ac:dyDescent="0.2">
      <c r="B130" s="8"/>
      <c r="C130" s="8"/>
      <c r="D130" s="8"/>
      <c r="E130" s="8"/>
    </row>
    <row r="131" spans="2:5" x14ac:dyDescent="0.2">
      <c r="B131" s="8"/>
      <c r="C131" s="8"/>
      <c r="D131" s="8"/>
      <c r="E131" s="8"/>
    </row>
    <row r="132" spans="2:5" x14ac:dyDescent="0.2">
      <c r="B132" s="8"/>
      <c r="C132" s="8"/>
      <c r="D132" s="8"/>
      <c r="E132" s="8"/>
    </row>
    <row r="133" spans="2:5" x14ac:dyDescent="0.2">
      <c r="B133" s="8"/>
      <c r="C133" s="8"/>
      <c r="D133" s="8"/>
      <c r="E133" s="8"/>
    </row>
    <row r="134" spans="2:5" x14ac:dyDescent="0.2">
      <c r="B134" s="8"/>
      <c r="C134" s="8"/>
      <c r="D134" s="8"/>
      <c r="E134" s="8"/>
    </row>
    <row r="135" spans="2:5" x14ac:dyDescent="0.2">
      <c r="B135" s="8"/>
      <c r="C135" s="8"/>
      <c r="D135" s="8"/>
      <c r="E135" s="8"/>
    </row>
    <row r="136" spans="2:5" x14ac:dyDescent="0.2">
      <c r="B136" s="8"/>
      <c r="C136" s="8"/>
      <c r="D136" s="8"/>
      <c r="E136" s="8"/>
    </row>
    <row r="137" spans="2:5" x14ac:dyDescent="0.2">
      <c r="B137" s="8"/>
      <c r="C137" s="8"/>
      <c r="D137" s="8"/>
      <c r="E137" s="8"/>
    </row>
    <row r="138" spans="2:5" x14ac:dyDescent="0.2">
      <c r="B138" s="8"/>
      <c r="C138" s="8"/>
      <c r="D138" s="8"/>
      <c r="E138" s="8"/>
    </row>
    <row r="139" spans="2:5" x14ac:dyDescent="0.2">
      <c r="B139" s="8"/>
      <c r="C139" s="8"/>
      <c r="D139" s="8"/>
      <c r="E139" s="8"/>
    </row>
    <row r="140" spans="2:5" x14ac:dyDescent="0.2">
      <c r="B140" s="8"/>
      <c r="C140" s="8"/>
      <c r="D140" s="8"/>
      <c r="E140" s="8"/>
    </row>
    <row r="141" spans="2:5" x14ac:dyDescent="0.2">
      <c r="B141" s="8"/>
      <c r="C141" s="8"/>
      <c r="D141" s="8"/>
      <c r="E141" s="8"/>
    </row>
    <row r="142" spans="2:5" x14ac:dyDescent="0.2">
      <c r="B142" s="8"/>
      <c r="C142" s="8"/>
      <c r="D142" s="8"/>
      <c r="E142" s="8"/>
    </row>
    <row r="143" spans="2:5" x14ac:dyDescent="0.2">
      <c r="B143" s="8"/>
      <c r="C143" s="8"/>
      <c r="D143" s="8"/>
      <c r="E143" s="8"/>
    </row>
    <row r="144" spans="2:5" x14ac:dyDescent="0.2">
      <c r="B144" s="8"/>
      <c r="C144" s="8"/>
      <c r="D144" s="8"/>
      <c r="E144" s="8"/>
    </row>
    <row r="145" spans="2:5" x14ac:dyDescent="0.2">
      <c r="B145" s="8"/>
      <c r="C145" s="8"/>
      <c r="D145" s="8"/>
      <c r="E145" s="8"/>
    </row>
    <row r="146" spans="2:5" x14ac:dyDescent="0.2">
      <c r="B146" s="8"/>
      <c r="C146" s="8"/>
      <c r="D146" s="8"/>
      <c r="E146" s="8"/>
    </row>
    <row r="147" spans="2:5" x14ac:dyDescent="0.2">
      <c r="B147" s="8"/>
      <c r="C147" s="8"/>
      <c r="D147" s="8"/>
      <c r="E147" s="8"/>
    </row>
    <row r="148" spans="2:5" x14ac:dyDescent="0.2">
      <c r="B148" s="8"/>
      <c r="C148" s="8"/>
      <c r="D148" s="8"/>
      <c r="E148" s="8"/>
    </row>
    <row r="149" spans="2:5" x14ac:dyDescent="0.2">
      <c r="B149" s="8"/>
      <c r="C149" s="8"/>
      <c r="D149" s="8"/>
      <c r="E149" s="8"/>
    </row>
    <row r="150" spans="2:5" x14ac:dyDescent="0.2">
      <c r="B150" s="8"/>
      <c r="C150" s="8"/>
      <c r="D150" s="8"/>
      <c r="E150" s="8"/>
    </row>
    <row r="151" spans="2:5" x14ac:dyDescent="0.2">
      <c r="B151" s="8"/>
      <c r="C151" s="8"/>
      <c r="D151" s="8"/>
      <c r="E151" s="8"/>
    </row>
    <row r="152" spans="2:5" x14ac:dyDescent="0.2">
      <c r="B152" s="8"/>
      <c r="C152" s="8"/>
      <c r="D152" s="8"/>
      <c r="E152" s="8"/>
    </row>
    <row r="153" spans="2:5" x14ac:dyDescent="0.2">
      <c r="B153" s="8"/>
      <c r="C153" s="8"/>
      <c r="D153" s="8"/>
      <c r="E153" s="8"/>
    </row>
    <row r="154" spans="2:5" x14ac:dyDescent="0.2">
      <c r="B154" s="8"/>
      <c r="C154" s="8"/>
      <c r="D154" s="8"/>
      <c r="E154" s="8"/>
    </row>
    <row r="155" spans="2:5" x14ac:dyDescent="0.2">
      <c r="B155" s="8"/>
      <c r="C155" s="8"/>
      <c r="D155" s="8"/>
      <c r="E155" s="8"/>
    </row>
    <row r="156" spans="2:5" x14ac:dyDescent="0.2">
      <c r="B156" s="8"/>
      <c r="C156" s="8"/>
      <c r="D156" s="8"/>
    </row>
    <row r="157" spans="2:5" x14ac:dyDescent="0.2">
      <c r="B157" s="8"/>
      <c r="C157" s="8"/>
      <c r="D157" s="8"/>
    </row>
    <row r="158" spans="2:5" x14ac:dyDescent="0.2">
      <c r="B158" s="8"/>
      <c r="C158" s="8"/>
      <c r="D158" s="8"/>
    </row>
    <row r="159" spans="2:5" x14ac:dyDescent="0.2">
      <c r="B159" s="8"/>
      <c r="C159" s="8"/>
      <c r="D159" s="8"/>
    </row>
    <row r="160" spans="2:5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</sheetData>
  <mergeCells count="6">
    <mergeCell ref="AJ1:AO1"/>
    <mergeCell ref="F1:K1"/>
    <mergeCell ref="L1:Q1"/>
    <mergeCell ref="R1:W1"/>
    <mergeCell ref="X1:AC1"/>
    <mergeCell ref="AD1:AI1"/>
  </mergeCells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</vt:lpstr>
      <vt:lpstr>Body parameters</vt:lpstr>
      <vt:lpstr>Weight gain</vt:lpstr>
      <vt:lpstr>WeightPct</vt:lpstr>
      <vt:lpstr>DAS</vt:lpstr>
      <vt:lpstr>Necropsy</vt:lpstr>
      <vt:lpstr>Histology</vt:lpstr>
      <vt:lpstr>DAS 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Sune Kjærsgaard Yang-Jensen</dc:creator>
  <cp:lastModifiedBy>Sune Kjærsgaard Yang-Jensen</cp:lastModifiedBy>
  <cp:lastPrinted>2024-04-24T12:35:46Z</cp:lastPrinted>
  <dcterms:created xsi:type="dcterms:W3CDTF">2023-12-21T13:29:34Z</dcterms:created>
  <dcterms:modified xsi:type="dcterms:W3CDTF">2025-06-18T11:54:35Z</dcterms:modified>
</cp:coreProperties>
</file>