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br436/Desktop/mcb merge/"/>
    </mc:Choice>
  </mc:AlternateContent>
  <xr:revisionPtr revIDLastSave="0" documentId="13_ncr:1_{9397F7B3-8CD9-E042-A0E0-CC1C8DEF5CBF}" xr6:coauthVersionLast="47" xr6:coauthVersionMax="47" xr10:uidLastSave="{00000000-0000-0000-0000-000000000000}"/>
  <bookViews>
    <workbookView xWindow="4340" yWindow="500" windowWidth="24460" windowHeight="17500" activeTab="1" xr2:uid="{AEE83EF3-5861-974C-A3A6-1F247C3E2406}"/>
  </bookViews>
  <sheets>
    <sheet name="README" sheetId="15" r:id="rId1"/>
    <sheet name="Body parameters" sheetId="2" r:id="rId2"/>
    <sheet name="Weight gain" sheetId="3" r:id="rId3"/>
    <sheet name="WeightPct" sheetId="4" r:id="rId4"/>
    <sheet name="DAS" sheetId="8" r:id="rId5"/>
    <sheet name="Necropsy" sheetId="6" r:id="rId6"/>
    <sheet name="Histology" sheetId="13" r:id="rId7"/>
    <sheet name="DAS calculation" sheetId="12" r:id="rId8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8" i="12" l="1"/>
  <c r="O48" i="12" s="1"/>
  <c r="J49" i="12"/>
  <c r="M47" i="6"/>
  <c r="L47" i="6"/>
  <c r="N47" i="6"/>
  <c r="L48" i="6"/>
  <c r="M48" i="6"/>
  <c r="N48" i="6"/>
  <c r="L49" i="6"/>
  <c r="M49" i="6"/>
  <c r="N49" i="6"/>
  <c r="L50" i="6"/>
  <c r="M50" i="6"/>
  <c r="N50" i="6"/>
  <c r="L51" i="6"/>
  <c r="M51" i="6"/>
  <c r="N51" i="6"/>
  <c r="L52" i="6"/>
  <c r="M52" i="6"/>
  <c r="N52" i="6"/>
  <c r="L53" i="6"/>
  <c r="M53" i="6"/>
  <c r="N53" i="6"/>
  <c r="L54" i="6"/>
  <c r="M54" i="6"/>
  <c r="N54" i="6"/>
  <c r="L55" i="6"/>
  <c r="M55" i="6"/>
  <c r="N55" i="6"/>
  <c r="L56" i="6"/>
  <c r="M56" i="6"/>
  <c r="N56" i="6"/>
  <c r="L57" i="6"/>
  <c r="M57" i="6"/>
  <c r="N57" i="6"/>
  <c r="L58" i="6"/>
  <c r="M58" i="6"/>
  <c r="N58" i="6"/>
  <c r="K47" i="6"/>
  <c r="K48" i="6"/>
  <c r="K49" i="6"/>
  <c r="K50" i="6"/>
  <c r="K51" i="6"/>
  <c r="K52" i="6"/>
  <c r="K53" i="6"/>
  <c r="K54" i="6"/>
  <c r="K55" i="6"/>
  <c r="K56" i="6"/>
  <c r="K57" i="6"/>
  <c r="K58" i="6"/>
  <c r="F47" i="4"/>
  <c r="F48" i="12" s="1"/>
  <c r="I48" i="12" s="1"/>
  <c r="H47" i="4"/>
  <c r="R48" i="12" s="1"/>
  <c r="U48" i="12" s="1"/>
  <c r="I47" i="4"/>
  <c r="X48" i="12" s="1"/>
  <c r="AA48" i="12" s="1"/>
  <c r="J47" i="4"/>
  <c r="AD48" i="12" s="1"/>
  <c r="AG48" i="12" s="1"/>
  <c r="K47" i="4"/>
  <c r="AJ48" i="12" s="1"/>
  <c r="AM48" i="12" s="1"/>
  <c r="F48" i="4"/>
  <c r="F49" i="12" s="1"/>
  <c r="I49" i="12" s="1"/>
  <c r="G48" i="4"/>
  <c r="L49" i="12" s="1"/>
  <c r="O49" i="12" s="1"/>
  <c r="H48" i="4"/>
  <c r="R49" i="12" s="1"/>
  <c r="U49" i="12" s="1"/>
  <c r="I48" i="4"/>
  <c r="X49" i="12" s="1"/>
  <c r="AA49" i="12" s="1"/>
  <c r="J48" i="4"/>
  <c r="AD49" i="12" s="1"/>
  <c r="AG49" i="12" s="1"/>
  <c r="K48" i="4"/>
  <c r="AJ49" i="12" s="1"/>
  <c r="AM49" i="12" s="1"/>
  <c r="F49" i="4"/>
  <c r="F50" i="12" s="1"/>
  <c r="I50" i="12" s="1"/>
  <c r="G49" i="4"/>
  <c r="L50" i="12" s="1"/>
  <c r="O50" i="12" s="1"/>
  <c r="H49" i="4"/>
  <c r="R50" i="12" s="1"/>
  <c r="U50" i="12" s="1"/>
  <c r="I49" i="4"/>
  <c r="X50" i="12" s="1"/>
  <c r="AA50" i="12" s="1"/>
  <c r="J49" i="4"/>
  <c r="AD50" i="12" s="1"/>
  <c r="AG50" i="12" s="1"/>
  <c r="K49" i="4"/>
  <c r="AJ50" i="12" s="1"/>
  <c r="AM50" i="12" s="1"/>
  <c r="F50" i="4"/>
  <c r="F51" i="12" s="1"/>
  <c r="I51" i="12" s="1"/>
  <c r="G50" i="4"/>
  <c r="L51" i="12" s="1"/>
  <c r="O51" i="12" s="1"/>
  <c r="H50" i="4"/>
  <c r="R51" i="12" s="1"/>
  <c r="U51" i="12" s="1"/>
  <c r="W51" i="12" s="1"/>
  <c r="H50" i="8" s="1"/>
  <c r="I50" i="4"/>
  <c r="X51" i="12" s="1"/>
  <c r="AA51" i="12" s="1"/>
  <c r="J50" i="4"/>
  <c r="AD51" i="12" s="1"/>
  <c r="AG51" i="12" s="1"/>
  <c r="K50" i="4"/>
  <c r="AJ51" i="12" s="1"/>
  <c r="AM51" i="12" s="1"/>
  <c r="F51" i="4"/>
  <c r="F52" i="12" s="1"/>
  <c r="I52" i="12" s="1"/>
  <c r="G51" i="4"/>
  <c r="L52" i="12" s="1"/>
  <c r="O52" i="12" s="1"/>
  <c r="H51" i="4"/>
  <c r="R52" i="12" s="1"/>
  <c r="U52" i="12" s="1"/>
  <c r="I51" i="4"/>
  <c r="X52" i="12" s="1"/>
  <c r="AA52" i="12" s="1"/>
  <c r="J51" i="4"/>
  <c r="AD52" i="12" s="1"/>
  <c r="AG52" i="12" s="1"/>
  <c r="K51" i="4"/>
  <c r="AJ52" i="12" s="1"/>
  <c r="AM52" i="12" s="1"/>
  <c r="F52" i="4"/>
  <c r="F53" i="12" s="1"/>
  <c r="I53" i="12" s="1"/>
  <c r="G52" i="4"/>
  <c r="L53" i="12" s="1"/>
  <c r="O53" i="12" s="1"/>
  <c r="H52" i="4"/>
  <c r="R53" i="12" s="1"/>
  <c r="U53" i="12" s="1"/>
  <c r="I52" i="4"/>
  <c r="X53" i="12" s="1"/>
  <c r="AA53" i="12" s="1"/>
  <c r="J52" i="4"/>
  <c r="AD53" i="12" s="1"/>
  <c r="AG53" i="12" s="1"/>
  <c r="K52" i="4"/>
  <c r="AJ53" i="12" s="1"/>
  <c r="AM53" i="12" s="1"/>
  <c r="F53" i="4"/>
  <c r="F54" i="12" s="1"/>
  <c r="I54" i="12" s="1"/>
  <c r="G53" i="4"/>
  <c r="L54" i="12" s="1"/>
  <c r="O54" i="12" s="1"/>
  <c r="H53" i="4"/>
  <c r="R54" i="12" s="1"/>
  <c r="U54" i="12" s="1"/>
  <c r="I53" i="4"/>
  <c r="X54" i="12" s="1"/>
  <c r="AA54" i="12" s="1"/>
  <c r="J53" i="4"/>
  <c r="AD54" i="12" s="1"/>
  <c r="AG54" i="12" s="1"/>
  <c r="K53" i="4"/>
  <c r="AJ54" i="12" s="1"/>
  <c r="AM54" i="12" s="1"/>
  <c r="F54" i="4"/>
  <c r="F55" i="12" s="1"/>
  <c r="I55" i="12" s="1"/>
  <c r="G54" i="4"/>
  <c r="L55" i="12" s="1"/>
  <c r="O55" i="12" s="1"/>
  <c r="H54" i="4"/>
  <c r="R55" i="12" s="1"/>
  <c r="U55" i="12" s="1"/>
  <c r="W55" i="12" s="1"/>
  <c r="H54" i="8" s="1"/>
  <c r="I54" i="4"/>
  <c r="X55" i="12" s="1"/>
  <c r="AA55" i="12" s="1"/>
  <c r="J54" i="4"/>
  <c r="AD55" i="12" s="1"/>
  <c r="AG55" i="12" s="1"/>
  <c r="K54" i="4"/>
  <c r="AJ55" i="12" s="1"/>
  <c r="AM55" i="12" s="1"/>
  <c r="F55" i="4"/>
  <c r="F56" i="12" s="1"/>
  <c r="I56" i="12" s="1"/>
  <c r="G55" i="4"/>
  <c r="L56" i="12" s="1"/>
  <c r="O56" i="12" s="1"/>
  <c r="H55" i="4"/>
  <c r="R56" i="12" s="1"/>
  <c r="U56" i="12" s="1"/>
  <c r="I55" i="4"/>
  <c r="X56" i="12" s="1"/>
  <c r="AA56" i="12" s="1"/>
  <c r="J55" i="4"/>
  <c r="AD56" i="12" s="1"/>
  <c r="AG56" i="12" s="1"/>
  <c r="AI56" i="12" s="1"/>
  <c r="J55" i="8" s="1"/>
  <c r="K55" i="4"/>
  <c r="AJ56" i="12" s="1"/>
  <c r="AM56" i="12" s="1"/>
  <c r="F56" i="4"/>
  <c r="F57" i="12" s="1"/>
  <c r="I57" i="12" s="1"/>
  <c r="G56" i="4"/>
  <c r="L57" i="12" s="1"/>
  <c r="O57" i="12" s="1"/>
  <c r="H56" i="4"/>
  <c r="R57" i="12" s="1"/>
  <c r="U57" i="12" s="1"/>
  <c r="I56" i="4"/>
  <c r="X57" i="12" s="1"/>
  <c r="AA57" i="12" s="1"/>
  <c r="J56" i="4"/>
  <c r="AD57" i="12" s="1"/>
  <c r="AG57" i="12" s="1"/>
  <c r="K56" i="4"/>
  <c r="AJ57" i="12" s="1"/>
  <c r="AM57" i="12" s="1"/>
  <c r="F57" i="4"/>
  <c r="F58" i="12" s="1"/>
  <c r="I58" i="12" s="1"/>
  <c r="K58" i="12" s="1"/>
  <c r="F57" i="8" s="1"/>
  <c r="G57" i="4"/>
  <c r="L58" i="12" s="1"/>
  <c r="O58" i="12" s="1"/>
  <c r="H57" i="4"/>
  <c r="R58" i="12" s="1"/>
  <c r="U58" i="12" s="1"/>
  <c r="I57" i="4"/>
  <c r="X58" i="12" s="1"/>
  <c r="AA58" i="12" s="1"/>
  <c r="J57" i="4"/>
  <c r="AD58" i="12" s="1"/>
  <c r="AG58" i="12" s="1"/>
  <c r="K57" i="4"/>
  <c r="AJ58" i="12" s="1"/>
  <c r="AM58" i="12" s="1"/>
  <c r="F58" i="4"/>
  <c r="F59" i="12" s="1"/>
  <c r="I59" i="12" s="1"/>
  <c r="G58" i="4"/>
  <c r="L59" i="12" s="1"/>
  <c r="O59" i="12" s="1"/>
  <c r="H58" i="4"/>
  <c r="R59" i="12" s="1"/>
  <c r="U59" i="12" s="1"/>
  <c r="I58" i="4"/>
  <c r="X59" i="12" s="1"/>
  <c r="AA59" i="12" s="1"/>
  <c r="J58" i="4"/>
  <c r="AD59" i="12" s="1"/>
  <c r="AG59" i="12" s="1"/>
  <c r="K58" i="4"/>
  <c r="AJ59" i="12" s="1"/>
  <c r="AM59" i="12" s="1"/>
  <c r="F47" i="3"/>
  <c r="H47" i="3"/>
  <c r="I47" i="3"/>
  <c r="J47" i="3"/>
  <c r="K47" i="3"/>
  <c r="F48" i="3"/>
  <c r="G48" i="3"/>
  <c r="H48" i="3"/>
  <c r="I48" i="3"/>
  <c r="J48" i="3"/>
  <c r="K48" i="3"/>
  <c r="F49" i="3"/>
  <c r="G49" i="3"/>
  <c r="H49" i="3"/>
  <c r="I49" i="3"/>
  <c r="J49" i="3"/>
  <c r="K49" i="3"/>
  <c r="F50" i="3"/>
  <c r="G50" i="3"/>
  <c r="H50" i="3"/>
  <c r="I50" i="3"/>
  <c r="J50" i="3"/>
  <c r="K50" i="3"/>
  <c r="F51" i="3"/>
  <c r="G51" i="3"/>
  <c r="H51" i="3"/>
  <c r="I51" i="3"/>
  <c r="J51" i="3"/>
  <c r="K51" i="3"/>
  <c r="F52" i="3"/>
  <c r="G52" i="3"/>
  <c r="H52" i="3"/>
  <c r="I52" i="3"/>
  <c r="J52" i="3"/>
  <c r="K52" i="3"/>
  <c r="F53" i="3"/>
  <c r="G53" i="3"/>
  <c r="H53" i="3"/>
  <c r="I53" i="3"/>
  <c r="J53" i="3"/>
  <c r="K53" i="3"/>
  <c r="F54" i="3"/>
  <c r="G54" i="3"/>
  <c r="H54" i="3"/>
  <c r="I54" i="3"/>
  <c r="J54" i="3"/>
  <c r="K54" i="3"/>
  <c r="F55" i="3"/>
  <c r="G55" i="3"/>
  <c r="H55" i="3"/>
  <c r="I55" i="3"/>
  <c r="J55" i="3"/>
  <c r="K55" i="3"/>
  <c r="F56" i="3"/>
  <c r="G56" i="3"/>
  <c r="H56" i="3"/>
  <c r="I56" i="3"/>
  <c r="J56" i="3"/>
  <c r="K56" i="3"/>
  <c r="F57" i="3"/>
  <c r="G57" i="3"/>
  <c r="H57" i="3"/>
  <c r="I57" i="3"/>
  <c r="J57" i="3"/>
  <c r="K57" i="3"/>
  <c r="F58" i="3"/>
  <c r="G58" i="3"/>
  <c r="H58" i="3"/>
  <c r="I58" i="3"/>
  <c r="J58" i="3"/>
  <c r="K58" i="3"/>
  <c r="AN59" i="12"/>
  <c r="AH59" i="12"/>
  <c r="AB59" i="12"/>
  <c r="V59" i="12"/>
  <c r="P59" i="12"/>
  <c r="J59" i="12"/>
  <c r="AN58" i="12"/>
  <c r="AH58" i="12"/>
  <c r="AB58" i="12"/>
  <c r="V58" i="12"/>
  <c r="P58" i="12"/>
  <c r="J58" i="12"/>
  <c r="AN57" i="12"/>
  <c r="AH57" i="12"/>
  <c r="AB57" i="12"/>
  <c r="V57" i="12"/>
  <c r="P57" i="12"/>
  <c r="J57" i="12"/>
  <c r="AN56" i="12"/>
  <c r="AH56" i="12"/>
  <c r="AB56" i="12"/>
  <c r="V56" i="12"/>
  <c r="P56" i="12"/>
  <c r="J56" i="12"/>
  <c r="AN55" i="12"/>
  <c r="AH55" i="12"/>
  <c r="AB55" i="12"/>
  <c r="V55" i="12"/>
  <c r="P55" i="12"/>
  <c r="J55" i="12"/>
  <c r="AN54" i="12"/>
  <c r="AH54" i="12"/>
  <c r="AB54" i="12"/>
  <c r="V54" i="12"/>
  <c r="P54" i="12"/>
  <c r="J54" i="12"/>
  <c r="AN53" i="12"/>
  <c r="AH53" i="12"/>
  <c r="AB53" i="12"/>
  <c r="V53" i="12"/>
  <c r="P53" i="12"/>
  <c r="J53" i="12"/>
  <c r="AN52" i="12"/>
  <c r="AH52" i="12"/>
  <c r="AB52" i="12"/>
  <c r="V52" i="12"/>
  <c r="P52" i="12"/>
  <c r="J52" i="12"/>
  <c r="AN51" i="12"/>
  <c r="AH51" i="12"/>
  <c r="AB51" i="12"/>
  <c r="V51" i="12"/>
  <c r="P51" i="12"/>
  <c r="J51" i="12"/>
  <c r="AN50" i="12"/>
  <c r="AH50" i="12"/>
  <c r="AB50" i="12"/>
  <c r="V50" i="12"/>
  <c r="P50" i="12"/>
  <c r="J50" i="12"/>
  <c r="AN49" i="12"/>
  <c r="AH49" i="12"/>
  <c r="AB49" i="12"/>
  <c r="V49" i="12"/>
  <c r="P49" i="12"/>
  <c r="AN48" i="12"/>
  <c r="AH48" i="12"/>
  <c r="AB48" i="12"/>
  <c r="V48" i="12"/>
  <c r="P48" i="12"/>
  <c r="J48" i="12"/>
  <c r="AN38" i="12"/>
  <c r="AN39" i="12"/>
  <c r="AN40" i="12"/>
  <c r="AN41" i="12"/>
  <c r="AN42" i="12"/>
  <c r="AN43" i="12"/>
  <c r="AN44" i="12"/>
  <c r="AN45" i="12"/>
  <c r="AN46" i="12"/>
  <c r="AN47" i="12"/>
  <c r="AH38" i="12"/>
  <c r="AH39" i="12"/>
  <c r="AH40" i="12"/>
  <c r="AH41" i="12"/>
  <c r="AH42" i="12"/>
  <c r="AH43" i="12"/>
  <c r="AH44" i="12"/>
  <c r="AH45" i="12"/>
  <c r="AH46" i="12"/>
  <c r="AH47" i="12"/>
  <c r="AB38" i="12"/>
  <c r="AB39" i="12"/>
  <c r="AB40" i="12"/>
  <c r="AB41" i="12"/>
  <c r="AB42" i="12"/>
  <c r="AB43" i="12"/>
  <c r="AB44" i="12"/>
  <c r="AB45" i="12"/>
  <c r="AB46" i="12"/>
  <c r="AB47" i="12"/>
  <c r="V38" i="12"/>
  <c r="V39" i="12"/>
  <c r="V40" i="12"/>
  <c r="V41" i="12"/>
  <c r="V42" i="12"/>
  <c r="V43" i="12"/>
  <c r="V44" i="12"/>
  <c r="V45" i="12"/>
  <c r="V46" i="12"/>
  <c r="V47" i="12"/>
  <c r="P47" i="12"/>
  <c r="P46" i="12"/>
  <c r="P45" i="12"/>
  <c r="P44" i="12"/>
  <c r="P43" i="12"/>
  <c r="P42" i="12"/>
  <c r="P41" i="12"/>
  <c r="P40" i="12"/>
  <c r="P39" i="12"/>
  <c r="P38" i="12"/>
  <c r="J47" i="12"/>
  <c r="J46" i="12"/>
  <c r="J45" i="12"/>
  <c r="J44" i="12"/>
  <c r="J43" i="12"/>
  <c r="J42" i="12"/>
  <c r="J41" i="12"/>
  <c r="J40" i="12"/>
  <c r="J39" i="12"/>
  <c r="J38" i="12"/>
  <c r="K37" i="6"/>
  <c r="L37" i="6"/>
  <c r="M37" i="6"/>
  <c r="K38" i="6"/>
  <c r="L38" i="6"/>
  <c r="M38" i="6"/>
  <c r="K39" i="6"/>
  <c r="L39" i="6"/>
  <c r="M39" i="6"/>
  <c r="K40" i="6"/>
  <c r="L40" i="6"/>
  <c r="M40" i="6"/>
  <c r="K41" i="6"/>
  <c r="L41" i="6"/>
  <c r="M41" i="6"/>
  <c r="K42" i="6"/>
  <c r="L42" i="6"/>
  <c r="M42" i="6"/>
  <c r="K43" i="6"/>
  <c r="L43" i="6"/>
  <c r="M43" i="6"/>
  <c r="K44" i="6"/>
  <c r="L44" i="6"/>
  <c r="M44" i="6"/>
  <c r="K45" i="6"/>
  <c r="L45" i="6"/>
  <c r="M45" i="6"/>
  <c r="K46" i="6"/>
  <c r="L46" i="6"/>
  <c r="M46" i="6"/>
  <c r="N46" i="6"/>
  <c r="N45" i="6"/>
  <c r="N44" i="6"/>
  <c r="N43" i="6"/>
  <c r="N42" i="6"/>
  <c r="N41" i="6"/>
  <c r="N40" i="6"/>
  <c r="N39" i="6"/>
  <c r="N38" i="6"/>
  <c r="N37" i="6"/>
  <c r="F37" i="4"/>
  <c r="G37" i="4"/>
  <c r="H37" i="4"/>
  <c r="I37" i="4"/>
  <c r="J37" i="4"/>
  <c r="K37" i="4"/>
  <c r="F38" i="4"/>
  <c r="G38" i="4"/>
  <c r="H38" i="4"/>
  <c r="I38" i="4"/>
  <c r="J38" i="4"/>
  <c r="K38" i="4"/>
  <c r="F39" i="4"/>
  <c r="G39" i="4"/>
  <c r="H39" i="4"/>
  <c r="I39" i="4"/>
  <c r="J39" i="4"/>
  <c r="K39" i="4"/>
  <c r="F40" i="4"/>
  <c r="G40" i="4"/>
  <c r="H40" i="4"/>
  <c r="I40" i="4"/>
  <c r="J40" i="4"/>
  <c r="K40" i="4"/>
  <c r="F41" i="4"/>
  <c r="G41" i="4"/>
  <c r="H41" i="4"/>
  <c r="I41" i="4"/>
  <c r="J41" i="4"/>
  <c r="K41" i="4"/>
  <c r="F42" i="4"/>
  <c r="G42" i="4"/>
  <c r="H42" i="4"/>
  <c r="I42" i="4"/>
  <c r="J42" i="4"/>
  <c r="K42" i="4"/>
  <c r="F43" i="4"/>
  <c r="G43" i="4"/>
  <c r="H43" i="4"/>
  <c r="I43" i="4"/>
  <c r="J43" i="4"/>
  <c r="K43" i="4"/>
  <c r="F44" i="4"/>
  <c r="G44" i="4"/>
  <c r="H44" i="4"/>
  <c r="I44" i="4"/>
  <c r="J44" i="4"/>
  <c r="K44" i="4"/>
  <c r="F45" i="4"/>
  <c r="G45" i="4"/>
  <c r="H45" i="4"/>
  <c r="I45" i="4"/>
  <c r="J45" i="4"/>
  <c r="K45" i="4"/>
  <c r="F46" i="4"/>
  <c r="G46" i="4"/>
  <c r="H46" i="4"/>
  <c r="I46" i="4"/>
  <c r="J46" i="4"/>
  <c r="K46" i="4"/>
  <c r="F37" i="3"/>
  <c r="G37" i="3"/>
  <c r="H37" i="3"/>
  <c r="I37" i="3"/>
  <c r="J37" i="3"/>
  <c r="K37" i="3"/>
  <c r="F38" i="3"/>
  <c r="G38" i="3"/>
  <c r="H38" i="3"/>
  <c r="I38" i="3"/>
  <c r="J38" i="3"/>
  <c r="K38" i="3"/>
  <c r="F39" i="3"/>
  <c r="G39" i="3"/>
  <c r="H39" i="3"/>
  <c r="I39" i="3"/>
  <c r="J39" i="3"/>
  <c r="K39" i="3"/>
  <c r="F40" i="3"/>
  <c r="G40" i="3"/>
  <c r="H40" i="3"/>
  <c r="I40" i="3"/>
  <c r="J40" i="3"/>
  <c r="K40" i="3"/>
  <c r="F41" i="3"/>
  <c r="G41" i="3"/>
  <c r="H41" i="3"/>
  <c r="I41" i="3"/>
  <c r="J41" i="3"/>
  <c r="K41" i="3"/>
  <c r="F42" i="3"/>
  <c r="G42" i="3"/>
  <c r="H42" i="3"/>
  <c r="I42" i="3"/>
  <c r="J42" i="3"/>
  <c r="K42" i="3"/>
  <c r="F43" i="3"/>
  <c r="G43" i="3"/>
  <c r="H43" i="3"/>
  <c r="I43" i="3"/>
  <c r="J43" i="3"/>
  <c r="K43" i="3"/>
  <c r="F44" i="3"/>
  <c r="G44" i="3"/>
  <c r="H44" i="3"/>
  <c r="I44" i="3"/>
  <c r="J44" i="3"/>
  <c r="K44" i="3"/>
  <c r="F45" i="3"/>
  <c r="G45" i="3"/>
  <c r="H45" i="3"/>
  <c r="I45" i="3"/>
  <c r="J45" i="3"/>
  <c r="K45" i="3"/>
  <c r="F46" i="3"/>
  <c r="G46" i="3"/>
  <c r="H46" i="3"/>
  <c r="I46" i="3"/>
  <c r="J46" i="3"/>
  <c r="K46" i="3"/>
  <c r="K29" i="6"/>
  <c r="L29" i="6"/>
  <c r="M29" i="6"/>
  <c r="K30" i="6"/>
  <c r="L30" i="6"/>
  <c r="M30" i="6"/>
  <c r="K31" i="6"/>
  <c r="L31" i="6"/>
  <c r="M31" i="6"/>
  <c r="K32" i="6"/>
  <c r="L32" i="6"/>
  <c r="M32" i="6"/>
  <c r="K33" i="6"/>
  <c r="L33" i="6"/>
  <c r="M33" i="6"/>
  <c r="K34" i="6"/>
  <c r="L34" i="6"/>
  <c r="M34" i="6"/>
  <c r="K35" i="6"/>
  <c r="L35" i="6"/>
  <c r="M35" i="6"/>
  <c r="K36" i="6"/>
  <c r="L36" i="6"/>
  <c r="M36" i="6"/>
  <c r="N36" i="6"/>
  <c r="N35" i="6"/>
  <c r="N34" i="6"/>
  <c r="N33" i="6"/>
  <c r="N32" i="6"/>
  <c r="N31" i="6"/>
  <c r="N30" i="6"/>
  <c r="N29" i="6"/>
  <c r="AN30" i="12"/>
  <c r="AN31" i="12"/>
  <c r="AN32" i="12"/>
  <c r="AN33" i="12"/>
  <c r="AN34" i="12"/>
  <c r="AN35" i="12"/>
  <c r="AN36" i="12"/>
  <c r="AN37" i="12"/>
  <c r="AH30" i="12"/>
  <c r="AH31" i="12"/>
  <c r="AH32" i="12"/>
  <c r="AH33" i="12"/>
  <c r="AH34" i="12"/>
  <c r="AH35" i="12"/>
  <c r="AH36" i="12"/>
  <c r="AH37" i="12"/>
  <c r="AB30" i="12"/>
  <c r="AB31" i="12"/>
  <c r="AB32" i="12"/>
  <c r="AB33" i="12"/>
  <c r="AB34" i="12"/>
  <c r="AB35" i="12"/>
  <c r="AB36" i="12"/>
  <c r="AB37" i="12"/>
  <c r="V30" i="12"/>
  <c r="V31" i="12"/>
  <c r="V32" i="12"/>
  <c r="V33" i="12"/>
  <c r="V34" i="12"/>
  <c r="V35" i="12"/>
  <c r="V36" i="12"/>
  <c r="V37" i="12"/>
  <c r="P37" i="12"/>
  <c r="P36" i="12"/>
  <c r="P35" i="12"/>
  <c r="P34" i="12"/>
  <c r="P33" i="12"/>
  <c r="P32" i="12"/>
  <c r="P31" i="12"/>
  <c r="P30" i="12"/>
  <c r="J37" i="12"/>
  <c r="J36" i="12"/>
  <c r="J35" i="12"/>
  <c r="J34" i="12"/>
  <c r="J33" i="12"/>
  <c r="J32" i="12"/>
  <c r="J31" i="12"/>
  <c r="J30" i="12"/>
  <c r="F29" i="3"/>
  <c r="G29" i="3"/>
  <c r="H29" i="3"/>
  <c r="I29" i="3"/>
  <c r="J29" i="3"/>
  <c r="K29" i="3"/>
  <c r="F30" i="3"/>
  <c r="G30" i="3"/>
  <c r="H30" i="3"/>
  <c r="I30" i="3"/>
  <c r="J30" i="3"/>
  <c r="K30" i="3"/>
  <c r="F31" i="3"/>
  <c r="G31" i="3"/>
  <c r="H31" i="3"/>
  <c r="I31" i="3"/>
  <c r="J31" i="3"/>
  <c r="K31" i="3"/>
  <c r="F32" i="3"/>
  <c r="G32" i="3"/>
  <c r="H32" i="3"/>
  <c r="I32" i="3"/>
  <c r="J32" i="3"/>
  <c r="K32" i="3"/>
  <c r="F33" i="3"/>
  <c r="G33" i="3"/>
  <c r="H33" i="3"/>
  <c r="I33" i="3"/>
  <c r="J33" i="3"/>
  <c r="K33" i="3"/>
  <c r="F34" i="3"/>
  <c r="G34" i="3"/>
  <c r="H34" i="3"/>
  <c r="I34" i="3"/>
  <c r="J34" i="3"/>
  <c r="K34" i="3"/>
  <c r="F35" i="3"/>
  <c r="G35" i="3"/>
  <c r="H35" i="3"/>
  <c r="I35" i="3"/>
  <c r="J35" i="3"/>
  <c r="K35" i="3"/>
  <c r="F36" i="3"/>
  <c r="G36" i="3"/>
  <c r="H36" i="3"/>
  <c r="I36" i="3"/>
  <c r="J36" i="3"/>
  <c r="K36" i="3"/>
  <c r="F29" i="4"/>
  <c r="G29" i="4"/>
  <c r="H29" i="4"/>
  <c r="I29" i="4"/>
  <c r="J29" i="4"/>
  <c r="K29" i="4"/>
  <c r="F30" i="4"/>
  <c r="G30" i="4"/>
  <c r="H30" i="4"/>
  <c r="I30" i="4"/>
  <c r="J30" i="4"/>
  <c r="K30" i="4"/>
  <c r="F31" i="4"/>
  <c r="G31" i="4"/>
  <c r="H31" i="4"/>
  <c r="I31" i="4"/>
  <c r="J31" i="4"/>
  <c r="K31" i="4"/>
  <c r="F32" i="4"/>
  <c r="G32" i="4"/>
  <c r="H32" i="4"/>
  <c r="I32" i="4"/>
  <c r="J32" i="4"/>
  <c r="K32" i="4"/>
  <c r="F33" i="4"/>
  <c r="G33" i="4"/>
  <c r="H33" i="4"/>
  <c r="I33" i="4"/>
  <c r="J33" i="4"/>
  <c r="K33" i="4"/>
  <c r="F34" i="4"/>
  <c r="G34" i="4"/>
  <c r="H34" i="4"/>
  <c r="I34" i="4"/>
  <c r="J34" i="4"/>
  <c r="K34" i="4"/>
  <c r="F35" i="4"/>
  <c r="G35" i="4"/>
  <c r="H35" i="4"/>
  <c r="I35" i="4"/>
  <c r="J35" i="4"/>
  <c r="K35" i="4"/>
  <c r="F36" i="4"/>
  <c r="G36" i="4"/>
  <c r="H36" i="4"/>
  <c r="I36" i="4"/>
  <c r="J36" i="4"/>
  <c r="K36" i="4"/>
  <c r="M23" i="6"/>
  <c r="K23" i="6"/>
  <c r="K18" i="6"/>
  <c r="L18" i="6"/>
  <c r="M18" i="6"/>
  <c r="K19" i="6"/>
  <c r="L19" i="6"/>
  <c r="M19" i="6"/>
  <c r="K20" i="6"/>
  <c r="L20" i="6"/>
  <c r="M20" i="6"/>
  <c r="K21" i="6"/>
  <c r="L21" i="6"/>
  <c r="M21" i="6"/>
  <c r="K22" i="6"/>
  <c r="L22" i="6"/>
  <c r="M22" i="6"/>
  <c r="K24" i="6"/>
  <c r="L24" i="6"/>
  <c r="M24" i="6"/>
  <c r="K25" i="6"/>
  <c r="L25" i="6"/>
  <c r="M25" i="6"/>
  <c r="K26" i="6"/>
  <c r="L26" i="6"/>
  <c r="M26" i="6"/>
  <c r="K27" i="6"/>
  <c r="L27" i="6"/>
  <c r="M27" i="6"/>
  <c r="K28" i="6"/>
  <c r="L28" i="6"/>
  <c r="M28" i="6"/>
  <c r="N28" i="6"/>
  <c r="N27" i="6"/>
  <c r="N26" i="6"/>
  <c r="N25" i="6"/>
  <c r="N24" i="6"/>
  <c r="N23" i="6"/>
  <c r="N22" i="6"/>
  <c r="N21" i="6"/>
  <c r="N20" i="6"/>
  <c r="N19" i="6"/>
  <c r="N18" i="6"/>
  <c r="AN19" i="12"/>
  <c r="AN20" i="12"/>
  <c r="AN21" i="12"/>
  <c r="AN22" i="12"/>
  <c r="AN23" i="12"/>
  <c r="AN24" i="12"/>
  <c r="AN25" i="12"/>
  <c r="AN26" i="12"/>
  <c r="AN27" i="12"/>
  <c r="AN28" i="12"/>
  <c r="AN29" i="12"/>
  <c r="AH19" i="12"/>
  <c r="AH20" i="12"/>
  <c r="AH21" i="12"/>
  <c r="AH22" i="12"/>
  <c r="AH23" i="12"/>
  <c r="J23" i="8"/>
  <c r="AH25" i="12"/>
  <c r="AH26" i="12"/>
  <c r="AH27" i="12"/>
  <c r="AH28" i="12"/>
  <c r="AH29" i="12"/>
  <c r="AB19" i="12"/>
  <c r="AB20" i="12"/>
  <c r="AB21" i="12"/>
  <c r="AB22" i="12"/>
  <c r="AB23" i="12"/>
  <c r="AB24" i="12"/>
  <c r="AB25" i="12"/>
  <c r="AB26" i="12"/>
  <c r="AB27" i="12"/>
  <c r="AB28" i="12"/>
  <c r="AB29" i="12"/>
  <c r="V19" i="12"/>
  <c r="V20" i="12"/>
  <c r="V21" i="12"/>
  <c r="V22" i="12"/>
  <c r="V23" i="12"/>
  <c r="V24" i="12"/>
  <c r="V25" i="12"/>
  <c r="V26" i="12"/>
  <c r="V27" i="12"/>
  <c r="V28" i="12"/>
  <c r="V29" i="12"/>
  <c r="P19" i="12"/>
  <c r="P20" i="12"/>
  <c r="P21" i="12"/>
  <c r="P22" i="12"/>
  <c r="P23" i="12"/>
  <c r="P24" i="12"/>
  <c r="P25" i="12"/>
  <c r="P26" i="12"/>
  <c r="P27" i="12"/>
  <c r="P28" i="12"/>
  <c r="P29" i="12"/>
  <c r="J19" i="12"/>
  <c r="J20" i="12"/>
  <c r="J21" i="12"/>
  <c r="J22" i="12"/>
  <c r="J23" i="12"/>
  <c r="J24" i="12"/>
  <c r="J25" i="12"/>
  <c r="J26" i="12"/>
  <c r="J27" i="12"/>
  <c r="J28" i="12"/>
  <c r="J29" i="12"/>
  <c r="F18" i="4"/>
  <c r="G18" i="4"/>
  <c r="H18" i="4"/>
  <c r="I18" i="4"/>
  <c r="J18" i="4"/>
  <c r="K18" i="4"/>
  <c r="F19" i="4"/>
  <c r="G19" i="4"/>
  <c r="H19" i="4"/>
  <c r="I19" i="4"/>
  <c r="J19" i="4"/>
  <c r="K19" i="4"/>
  <c r="F20" i="4"/>
  <c r="G20" i="4"/>
  <c r="H20" i="4"/>
  <c r="I20" i="4"/>
  <c r="J20" i="4"/>
  <c r="K20" i="4"/>
  <c r="F21" i="4"/>
  <c r="G21" i="4"/>
  <c r="H21" i="4"/>
  <c r="I21" i="4"/>
  <c r="J21" i="4"/>
  <c r="K21" i="4"/>
  <c r="F22" i="4"/>
  <c r="G22" i="4"/>
  <c r="H22" i="4"/>
  <c r="I22" i="4"/>
  <c r="J22" i="4"/>
  <c r="K22" i="4"/>
  <c r="F23" i="4"/>
  <c r="G23" i="4"/>
  <c r="H23" i="4"/>
  <c r="I23" i="4"/>
  <c r="J23" i="4"/>
  <c r="F24" i="4"/>
  <c r="G24" i="4"/>
  <c r="H24" i="4"/>
  <c r="I24" i="4"/>
  <c r="J24" i="4"/>
  <c r="K24" i="4"/>
  <c r="F25" i="4"/>
  <c r="G25" i="4"/>
  <c r="H25" i="4"/>
  <c r="I25" i="4"/>
  <c r="J25" i="4"/>
  <c r="K25" i="4"/>
  <c r="F26" i="4"/>
  <c r="G26" i="4"/>
  <c r="H26" i="4"/>
  <c r="I26" i="4"/>
  <c r="J26" i="4"/>
  <c r="K26" i="4"/>
  <c r="F27" i="4"/>
  <c r="G27" i="4"/>
  <c r="H27" i="4"/>
  <c r="I27" i="4"/>
  <c r="J27" i="4"/>
  <c r="K27" i="4"/>
  <c r="F28" i="4"/>
  <c r="G28" i="4"/>
  <c r="H28" i="4"/>
  <c r="I28" i="4"/>
  <c r="J28" i="4"/>
  <c r="K28" i="4"/>
  <c r="F17" i="3"/>
  <c r="G17" i="3"/>
  <c r="H17" i="3"/>
  <c r="I17" i="3"/>
  <c r="J17" i="3"/>
  <c r="K17" i="3"/>
  <c r="F18" i="3"/>
  <c r="G18" i="3"/>
  <c r="H18" i="3"/>
  <c r="I18" i="3"/>
  <c r="J18" i="3"/>
  <c r="K18" i="3"/>
  <c r="F19" i="3"/>
  <c r="G19" i="3"/>
  <c r="H19" i="3"/>
  <c r="I19" i="3"/>
  <c r="J19" i="3"/>
  <c r="K19" i="3"/>
  <c r="F20" i="3"/>
  <c r="G20" i="3"/>
  <c r="H20" i="3"/>
  <c r="I20" i="3"/>
  <c r="J20" i="3"/>
  <c r="K20" i="3"/>
  <c r="F21" i="3"/>
  <c r="G21" i="3"/>
  <c r="H21" i="3"/>
  <c r="I21" i="3"/>
  <c r="J21" i="3"/>
  <c r="K21" i="3"/>
  <c r="F22" i="3"/>
  <c r="G22" i="3"/>
  <c r="H22" i="3"/>
  <c r="I22" i="3"/>
  <c r="J22" i="3"/>
  <c r="K22" i="3"/>
  <c r="F23" i="3"/>
  <c r="G23" i="3"/>
  <c r="H23" i="3"/>
  <c r="I23" i="3"/>
  <c r="J23" i="3"/>
  <c r="F24" i="3"/>
  <c r="G24" i="3"/>
  <c r="H24" i="3"/>
  <c r="I24" i="3"/>
  <c r="J24" i="3"/>
  <c r="K24" i="3"/>
  <c r="F25" i="3"/>
  <c r="G25" i="3"/>
  <c r="H25" i="3"/>
  <c r="I25" i="3"/>
  <c r="J25" i="3"/>
  <c r="K25" i="3"/>
  <c r="F26" i="3"/>
  <c r="G26" i="3"/>
  <c r="H26" i="3"/>
  <c r="I26" i="3"/>
  <c r="J26" i="3"/>
  <c r="K26" i="3"/>
  <c r="F27" i="3"/>
  <c r="G27" i="3"/>
  <c r="H27" i="3"/>
  <c r="I27" i="3"/>
  <c r="J27" i="3"/>
  <c r="K27" i="3"/>
  <c r="F28" i="3"/>
  <c r="G28" i="3"/>
  <c r="H28" i="3"/>
  <c r="I28" i="3"/>
  <c r="J28" i="3"/>
  <c r="K28" i="3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2" i="6"/>
  <c r="L2" i="6"/>
  <c r="M2" i="6"/>
  <c r="L3" i="6"/>
  <c r="M3" i="6"/>
  <c r="L4" i="6"/>
  <c r="M4" i="6"/>
  <c r="L5" i="6"/>
  <c r="M5" i="6"/>
  <c r="L6" i="6"/>
  <c r="M6" i="6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2" i="6"/>
  <c r="W52" i="12" l="1"/>
  <c r="H51" i="8" s="1"/>
  <c r="K51" i="12"/>
  <c r="F50" i="8" s="1"/>
  <c r="W53" i="12"/>
  <c r="H52" i="8" s="1"/>
  <c r="W49" i="12"/>
  <c r="H48" i="8" s="1"/>
  <c r="Q52" i="12"/>
  <c r="G51" i="8" s="1"/>
  <c r="AC49" i="12"/>
  <c r="I48" i="8" s="1"/>
  <c r="AO59" i="12"/>
  <c r="K58" i="8" s="1"/>
  <c r="AC54" i="12"/>
  <c r="I53" i="8" s="1"/>
  <c r="Q49" i="12"/>
  <c r="G48" i="8" s="1"/>
  <c r="AI57" i="12"/>
  <c r="J56" i="8" s="1"/>
  <c r="AC48" i="12"/>
  <c r="I47" i="8" s="1"/>
  <c r="AO57" i="12"/>
  <c r="K56" i="8" s="1"/>
  <c r="AC56" i="12"/>
  <c r="I55" i="8" s="1"/>
  <c r="W50" i="12"/>
  <c r="H49" i="8" s="1"/>
  <c r="Q50" i="12"/>
  <c r="G49" i="8" s="1"/>
  <c r="AO56" i="12"/>
  <c r="K55" i="8" s="1"/>
  <c r="AO52" i="12"/>
  <c r="K51" i="8" s="1"/>
  <c r="AO53" i="12"/>
  <c r="K52" i="8" s="1"/>
  <c r="AO49" i="12"/>
  <c r="K48" i="8" s="1"/>
  <c r="AO48" i="12"/>
  <c r="K47" i="8" s="1"/>
  <c r="AI51" i="12"/>
  <c r="J50" i="8" s="1"/>
  <c r="AI53" i="12"/>
  <c r="J52" i="8" s="1"/>
  <c r="AI59" i="12"/>
  <c r="J58" i="8" s="1"/>
  <c r="AI55" i="12"/>
  <c r="J54" i="8" s="1"/>
  <c r="AI49" i="12"/>
  <c r="J48" i="8" s="1"/>
  <c r="AC59" i="12"/>
  <c r="I58" i="8" s="1"/>
  <c r="AC52" i="12"/>
  <c r="I51" i="8" s="1"/>
  <c r="AC55" i="12"/>
  <c r="I54" i="8" s="1"/>
  <c r="AC51" i="12"/>
  <c r="I50" i="8" s="1"/>
  <c r="W54" i="12"/>
  <c r="H53" i="8" s="1"/>
  <c r="W56" i="12"/>
  <c r="H55" i="8" s="1"/>
  <c r="W58" i="12"/>
  <c r="H57" i="8" s="1"/>
  <c r="W48" i="12"/>
  <c r="H47" i="8" s="1"/>
  <c r="Q54" i="12"/>
  <c r="G53" i="8" s="1"/>
  <c r="Q59" i="12"/>
  <c r="G58" i="8" s="1"/>
  <c r="K53" i="12"/>
  <c r="F52" i="8" s="1"/>
  <c r="K55" i="12"/>
  <c r="F54" i="8" s="1"/>
  <c r="AO50" i="12"/>
  <c r="K49" i="8" s="1"/>
  <c r="AO58" i="12"/>
  <c r="K57" i="8" s="1"/>
  <c r="AI50" i="12"/>
  <c r="J49" i="8" s="1"/>
  <c r="AI48" i="12"/>
  <c r="J47" i="8" s="1"/>
  <c r="W57" i="12"/>
  <c r="H56" i="8" s="1"/>
  <c r="Q48" i="12"/>
  <c r="G47" i="8" s="1"/>
  <c r="Q53" i="12"/>
  <c r="G52" i="8" s="1"/>
  <c r="Q55" i="12"/>
  <c r="G54" i="8" s="1"/>
  <c r="Q51" i="12"/>
  <c r="G50" i="8" s="1"/>
  <c r="K54" i="12"/>
  <c r="F53" i="8" s="1"/>
  <c r="K52" i="12"/>
  <c r="F51" i="8" s="1"/>
  <c r="Q58" i="12"/>
  <c r="G57" i="8" s="1"/>
  <c r="AO55" i="12"/>
  <c r="K54" i="8" s="1"/>
  <c r="AO54" i="12"/>
  <c r="K53" i="8" s="1"/>
  <c r="AO51" i="12"/>
  <c r="K50" i="8" s="1"/>
  <c r="AI52" i="12"/>
  <c r="J51" i="8" s="1"/>
  <c r="AI54" i="12"/>
  <c r="J53" i="8" s="1"/>
  <c r="AI58" i="12"/>
  <c r="J57" i="8" s="1"/>
  <c r="AC50" i="12"/>
  <c r="I49" i="8" s="1"/>
  <c r="AC53" i="12"/>
  <c r="I52" i="8" s="1"/>
  <c r="AC58" i="12"/>
  <c r="I57" i="8" s="1"/>
  <c r="AC57" i="12"/>
  <c r="I56" i="8" s="1"/>
  <c r="K57" i="12"/>
  <c r="F56" i="8" s="1"/>
  <c r="K59" i="12"/>
  <c r="F58" i="8" s="1"/>
  <c r="K49" i="12"/>
  <c r="F48" i="8" s="1"/>
  <c r="K50" i="12"/>
  <c r="F49" i="8" s="1"/>
  <c r="K56" i="12"/>
  <c r="F55" i="8" s="1"/>
  <c r="K48" i="12"/>
  <c r="F47" i="8" s="1"/>
  <c r="W59" i="12"/>
  <c r="H58" i="8" s="1"/>
  <c r="Q57" i="12"/>
  <c r="G56" i="8" s="1"/>
  <c r="Q56" i="12"/>
  <c r="G55" i="8" s="1"/>
  <c r="AN18" i="12"/>
  <c r="AN17" i="12"/>
  <c r="AN16" i="12"/>
  <c r="AN15" i="12"/>
  <c r="AN14" i="12"/>
  <c r="AN13" i="12"/>
  <c r="AN12" i="12"/>
  <c r="AN11" i="12"/>
  <c r="AN10" i="12"/>
  <c r="AN9" i="12"/>
  <c r="AN8" i="12"/>
  <c r="AN7" i="12"/>
  <c r="AN6" i="12"/>
  <c r="AN5" i="12"/>
  <c r="AN4" i="12"/>
  <c r="AN3" i="12"/>
  <c r="AH18" i="12"/>
  <c r="AH17" i="12"/>
  <c r="AH16" i="12"/>
  <c r="AH15" i="12"/>
  <c r="AH14" i="12"/>
  <c r="AH13" i="12"/>
  <c r="AH12" i="12"/>
  <c r="AH11" i="12"/>
  <c r="AH10" i="12"/>
  <c r="AH9" i="12"/>
  <c r="AH8" i="12"/>
  <c r="AH7" i="12"/>
  <c r="AH6" i="12"/>
  <c r="AH5" i="12"/>
  <c r="AH4" i="12"/>
  <c r="AH3" i="12"/>
  <c r="AB18" i="12"/>
  <c r="AB17" i="12"/>
  <c r="AB16" i="12"/>
  <c r="AB15" i="12"/>
  <c r="AB14" i="12"/>
  <c r="AB13" i="12"/>
  <c r="AB12" i="12"/>
  <c r="AB11" i="12"/>
  <c r="AB10" i="12"/>
  <c r="AB9" i="12"/>
  <c r="AB8" i="12"/>
  <c r="AB7" i="12"/>
  <c r="AB6" i="12"/>
  <c r="AB5" i="12"/>
  <c r="AB4" i="12"/>
  <c r="AB3" i="12"/>
  <c r="V18" i="12"/>
  <c r="V17" i="12"/>
  <c r="V16" i="12"/>
  <c r="V15" i="12"/>
  <c r="V14" i="12"/>
  <c r="V13" i="12"/>
  <c r="V12" i="12"/>
  <c r="V11" i="12"/>
  <c r="V10" i="12"/>
  <c r="V9" i="12"/>
  <c r="V8" i="12"/>
  <c r="V7" i="12"/>
  <c r="V6" i="12"/>
  <c r="V5" i="12"/>
  <c r="V4" i="12"/>
  <c r="V3" i="12"/>
  <c r="P18" i="12"/>
  <c r="P17" i="12"/>
  <c r="P16" i="12"/>
  <c r="P15" i="12"/>
  <c r="P14" i="12"/>
  <c r="P13" i="12"/>
  <c r="P12" i="12"/>
  <c r="P11" i="12"/>
  <c r="P10" i="12"/>
  <c r="P9" i="12"/>
  <c r="P8" i="12"/>
  <c r="P7" i="12"/>
  <c r="P6" i="12"/>
  <c r="P5" i="12"/>
  <c r="P4" i="12"/>
  <c r="P3" i="12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3" i="12"/>
  <c r="F3" i="4" l="1"/>
  <c r="G3" i="4"/>
  <c r="H3" i="4"/>
  <c r="I3" i="4"/>
  <c r="J3" i="4"/>
  <c r="K3" i="4"/>
  <c r="F4" i="4"/>
  <c r="G4" i="4"/>
  <c r="H4" i="4"/>
  <c r="I4" i="4"/>
  <c r="J4" i="4"/>
  <c r="K4" i="4"/>
  <c r="F5" i="4"/>
  <c r="G5" i="4"/>
  <c r="H5" i="4"/>
  <c r="I5" i="4"/>
  <c r="J5" i="4"/>
  <c r="K5" i="4"/>
  <c r="F6" i="4"/>
  <c r="G6" i="4"/>
  <c r="H6" i="4"/>
  <c r="I6" i="4"/>
  <c r="J6" i="4"/>
  <c r="K6" i="4"/>
  <c r="F7" i="4"/>
  <c r="G7" i="4"/>
  <c r="H7" i="4"/>
  <c r="I7" i="4"/>
  <c r="J7" i="4"/>
  <c r="K7" i="4"/>
  <c r="F8" i="4"/>
  <c r="G8" i="4"/>
  <c r="H8" i="4"/>
  <c r="I8" i="4"/>
  <c r="J8" i="4"/>
  <c r="K8" i="4"/>
  <c r="F9" i="4"/>
  <c r="G9" i="4"/>
  <c r="H9" i="4"/>
  <c r="I9" i="4"/>
  <c r="J9" i="4"/>
  <c r="K9" i="4"/>
  <c r="F10" i="4"/>
  <c r="G10" i="4"/>
  <c r="H10" i="4"/>
  <c r="I10" i="4"/>
  <c r="J10" i="4"/>
  <c r="K10" i="4"/>
  <c r="F11" i="4"/>
  <c r="G11" i="4"/>
  <c r="H11" i="4"/>
  <c r="I11" i="4"/>
  <c r="J11" i="4"/>
  <c r="K11" i="4"/>
  <c r="F12" i="4"/>
  <c r="G12" i="4"/>
  <c r="H12" i="4"/>
  <c r="I12" i="4"/>
  <c r="J12" i="4"/>
  <c r="K12" i="4"/>
  <c r="F13" i="4"/>
  <c r="G13" i="4"/>
  <c r="H13" i="4"/>
  <c r="I13" i="4"/>
  <c r="J13" i="4"/>
  <c r="K13" i="4"/>
  <c r="F14" i="4"/>
  <c r="G14" i="4"/>
  <c r="H14" i="4"/>
  <c r="I14" i="4"/>
  <c r="J14" i="4"/>
  <c r="K14" i="4"/>
  <c r="F15" i="4"/>
  <c r="G15" i="4"/>
  <c r="H15" i="4"/>
  <c r="I15" i="4"/>
  <c r="J15" i="4"/>
  <c r="K15" i="4"/>
  <c r="F16" i="4"/>
  <c r="G16" i="4"/>
  <c r="H16" i="4"/>
  <c r="I16" i="4"/>
  <c r="J16" i="4"/>
  <c r="K16" i="4"/>
  <c r="F17" i="4"/>
  <c r="G17" i="4"/>
  <c r="H17" i="4"/>
  <c r="I17" i="4"/>
  <c r="J17" i="4"/>
  <c r="K17" i="4"/>
  <c r="G2" i="4"/>
  <c r="H2" i="4"/>
  <c r="I2" i="4"/>
  <c r="J2" i="4"/>
  <c r="K2" i="4"/>
  <c r="F2" i="4"/>
  <c r="F3" i="12" l="1" a="1"/>
  <c r="R3" i="12" a="1"/>
  <c r="AD3" i="12" a="1"/>
  <c r="AG43" i="12" s="1"/>
  <c r="AI43" i="12" s="1"/>
  <c r="J42" i="8" s="1"/>
  <c r="AG27" i="12"/>
  <c r="AI27" i="12" s="1"/>
  <c r="J26" i="8" s="1"/>
  <c r="AG34" i="12"/>
  <c r="AI34" i="12" s="1"/>
  <c r="J33" i="8" s="1"/>
  <c r="AG40" i="12"/>
  <c r="AI40" i="12" s="1"/>
  <c r="J39" i="8" s="1"/>
  <c r="AG36" i="12"/>
  <c r="AI36" i="12" s="1"/>
  <c r="J35" i="8" s="1"/>
  <c r="AG20" i="12"/>
  <c r="AI20" i="12" s="1"/>
  <c r="J19" i="8" s="1"/>
  <c r="AG29" i="12"/>
  <c r="AI29" i="12" s="1"/>
  <c r="J28" i="8" s="1"/>
  <c r="AG41" i="12"/>
  <c r="AI41" i="12" s="1"/>
  <c r="J40" i="8" s="1"/>
  <c r="AG33" i="12"/>
  <c r="AI33" i="12" s="1"/>
  <c r="J32" i="8" s="1"/>
  <c r="AG37" i="12"/>
  <c r="AI37" i="12" s="1"/>
  <c r="J36" i="8" s="1"/>
  <c r="AG39" i="12"/>
  <c r="AI39" i="12" s="1"/>
  <c r="J38" i="8" s="1"/>
  <c r="AG46" i="12"/>
  <c r="AI46" i="12" s="1"/>
  <c r="J45" i="8" s="1"/>
  <c r="AG31" i="12"/>
  <c r="AI31" i="12" s="1"/>
  <c r="J30" i="8" s="1"/>
  <c r="AG35" i="12"/>
  <c r="AI35" i="12" s="1"/>
  <c r="J34" i="8" s="1"/>
  <c r="AG26" i="12"/>
  <c r="AI26" i="12" s="1"/>
  <c r="J25" i="8" s="1"/>
  <c r="F3" i="12"/>
  <c r="I3" i="12" s="1"/>
  <c r="I41" i="12"/>
  <c r="K41" i="12" s="1"/>
  <c r="F40" i="8" s="1"/>
  <c r="I30" i="12"/>
  <c r="K30" i="12" s="1"/>
  <c r="F29" i="8" s="1"/>
  <c r="I22" i="12"/>
  <c r="K22" i="12" s="1"/>
  <c r="F21" i="8" s="1"/>
  <c r="I26" i="12"/>
  <c r="K26" i="12" s="1"/>
  <c r="F25" i="8" s="1"/>
  <c r="I35" i="12"/>
  <c r="K35" i="12" s="1"/>
  <c r="F34" i="8" s="1"/>
  <c r="I42" i="12"/>
  <c r="K42" i="12" s="1"/>
  <c r="F41" i="8" s="1"/>
  <c r="I31" i="12"/>
  <c r="K31" i="12" s="1"/>
  <c r="F30" i="8" s="1"/>
  <c r="I43" i="12"/>
  <c r="K43" i="12" s="1"/>
  <c r="F42" i="8" s="1"/>
  <c r="I32" i="12"/>
  <c r="K32" i="12" s="1"/>
  <c r="F31" i="8" s="1"/>
  <c r="I19" i="12"/>
  <c r="K19" i="12" s="1"/>
  <c r="F18" i="8" s="1"/>
  <c r="I23" i="12"/>
  <c r="K23" i="12" s="1"/>
  <c r="F22" i="8" s="1"/>
  <c r="I27" i="12"/>
  <c r="K27" i="12" s="1"/>
  <c r="F26" i="8" s="1"/>
  <c r="I20" i="12"/>
  <c r="K20" i="12" s="1"/>
  <c r="F19" i="8" s="1"/>
  <c r="I24" i="12"/>
  <c r="K24" i="12" s="1"/>
  <c r="F23" i="8" s="1"/>
  <c r="I28" i="12"/>
  <c r="K28" i="12" s="1"/>
  <c r="F27" i="8" s="1"/>
  <c r="I44" i="12"/>
  <c r="K44" i="12" s="1"/>
  <c r="F43" i="8" s="1"/>
  <c r="I33" i="12"/>
  <c r="K33" i="12" s="1"/>
  <c r="F32" i="8" s="1"/>
  <c r="I45" i="12"/>
  <c r="K45" i="12" s="1"/>
  <c r="F44" i="8" s="1"/>
  <c r="I34" i="12"/>
  <c r="K34" i="12" s="1"/>
  <c r="F33" i="8" s="1"/>
  <c r="I38" i="12"/>
  <c r="K38" i="12" s="1"/>
  <c r="F37" i="8" s="1"/>
  <c r="I46" i="12"/>
  <c r="K46" i="12" s="1"/>
  <c r="F45" i="8" s="1"/>
  <c r="I39" i="12"/>
  <c r="K39" i="12" s="1"/>
  <c r="F38" i="8" s="1"/>
  <c r="I47" i="12"/>
  <c r="K47" i="12" s="1"/>
  <c r="F46" i="8" s="1"/>
  <c r="I36" i="12"/>
  <c r="K36" i="12" s="1"/>
  <c r="F35" i="8" s="1"/>
  <c r="I21" i="12"/>
  <c r="K21" i="12" s="1"/>
  <c r="F20" i="8" s="1"/>
  <c r="I25" i="12"/>
  <c r="K25" i="12" s="1"/>
  <c r="F24" i="8" s="1"/>
  <c r="I29" i="12"/>
  <c r="K29" i="12" s="1"/>
  <c r="F28" i="8" s="1"/>
  <c r="I40" i="12"/>
  <c r="K40" i="12" s="1"/>
  <c r="F39" i="8" s="1"/>
  <c r="I37" i="12"/>
  <c r="K37" i="12" s="1"/>
  <c r="F36" i="8" s="1"/>
  <c r="I5" i="12"/>
  <c r="I13" i="12"/>
  <c r="I6" i="12"/>
  <c r="I14" i="12"/>
  <c r="I7" i="12"/>
  <c r="I15" i="12"/>
  <c r="I17" i="12"/>
  <c r="I10" i="12"/>
  <c r="I8" i="12"/>
  <c r="I16" i="12"/>
  <c r="K16" i="12" s="1"/>
  <c r="F15" i="8" s="1"/>
  <c r="I9" i="12"/>
  <c r="I12" i="12"/>
  <c r="I18" i="12"/>
  <c r="I11" i="12"/>
  <c r="I4" i="12"/>
  <c r="AJ3" i="12" a="1"/>
  <c r="X3" i="12" a="1"/>
  <c r="R3" i="12"/>
  <c r="U3" i="12" s="1"/>
  <c r="W3" i="12" s="1"/>
  <c r="H2" i="8" s="1"/>
  <c r="U40" i="12"/>
  <c r="W40" i="12" s="1"/>
  <c r="H39" i="8" s="1"/>
  <c r="U43" i="12"/>
  <c r="W43" i="12" s="1"/>
  <c r="H42" i="8" s="1"/>
  <c r="U20" i="12"/>
  <c r="W20" i="12" s="1"/>
  <c r="H19" i="8" s="1"/>
  <c r="U24" i="12"/>
  <c r="W24" i="12" s="1"/>
  <c r="H23" i="8" s="1"/>
  <c r="U28" i="12"/>
  <c r="W28" i="12" s="1"/>
  <c r="H27" i="8" s="1"/>
  <c r="U30" i="12"/>
  <c r="W30" i="12" s="1"/>
  <c r="H29" i="8" s="1"/>
  <c r="U34" i="12"/>
  <c r="W34" i="12" s="1"/>
  <c r="H33" i="8" s="1"/>
  <c r="U32" i="12"/>
  <c r="W32" i="12" s="1"/>
  <c r="H31" i="8" s="1"/>
  <c r="U36" i="12"/>
  <c r="W36" i="12" s="1"/>
  <c r="H35" i="8" s="1"/>
  <c r="U41" i="12"/>
  <c r="W41" i="12" s="1"/>
  <c r="H40" i="8" s="1"/>
  <c r="U44" i="12"/>
  <c r="W44" i="12" s="1"/>
  <c r="H43" i="8" s="1"/>
  <c r="U47" i="12"/>
  <c r="W47" i="12" s="1"/>
  <c r="H46" i="8" s="1"/>
  <c r="U21" i="12"/>
  <c r="W21" i="12" s="1"/>
  <c r="H20" i="8" s="1"/>
  <c r="U25" i="12"/>
  <c r="W25" i="12" s="1"/>
  <c r="H24" i="8" s="1"/>
  <c r="U29" i="12"/>
  <c r="W29" i="12" s="1"/>
  <c r="H28" i="8" s="1"/>
  <c r="U22" i="12"/>
  <c r="W22" i="12" s="1"/>
  <c r="H21" i="8" s="1"/>
  <c r="U26" i="12"/>
  <c r="W26" i="12" s="1"/>
  <c r="H25" i="8" s="1"/>
  <c r="U38" i="12"/>
  <c r="W38" i="12" s="1"/>
  <c r="H37" i="8" s="1"/>
  <c r="U33" i="12"/>
  <c r="W33" i="12" s="1"/>
  <c r="H32" i="8" s="1"/>
  <c r="U37" i="12"/>
  <c r="W37" i="12" s="1"/>
  <c r="H36" i="8" s="1"/>
  <c r="U39" i="12"/>
  <c r="W39" i="12" s="1"/>
  <c r="H38" i="8" s="1"/>
  <c r="U42" i="12"/>
  <c r="W42" i="12" s="1"/>
  <c r="H41" i="8" s="1"/>
  <c r="U45" i="12"/>
  <c r="W45" i="12" s="1"/>
  <c r="H44" i="8" s="1"/>
  <c r="U19" i="12"/>
  <c r="W19" i="12" s="1"/>
  <c r="H18" i="8" s="1"/>
  <c r="U23" i="12"/>
  <c r="W23" i="12" s="1"/>
  <c r="H22" i="8" s="1"/>
  <c r="U27" i="12"/>
  <c r="W27" i="12" s="1"/>
  <c r="H26" i="8" s="1"/>
  <c r="U46" i="12"/>
  <c r="W46" i="12" s="1"/>
  <c r="H45" i="8" s="1"/>
  <c r="U31" i="12"/>
  <c r="W31" i="12" s="1"/>
  <c r="H30" i="8" s="1"/>
  <c r="U35" i="12"/>
  <c r="W35" i="12" s="1"/>
  <c r="H34" i="8" s="1"/>
  <c r="U17" i="12"/>
  <c r="U9" i="12"/>
  <c r="U16" i="12"/>
  <c r="U8" i="12"/>
  <c r="U15" i="12"/>
  <c r="U7" i="12"/>
  <c r="U4" i="12"/>
  <c r="U11" i="12"/>
  <c r="U18" i="12"/>
  <c r="U14" i="12"/>
  <c r="U6" i="12"/>
  <c r="U13" i="12"/>
  <c r="U12" i="12"/>
  <c r="U5" i="12"/>
  <c r="U10" i="12"/>
  <c r="L3" i="12" a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2" i="3"/>
  <c r="F2" i="3"/>
  <c r="G2" i="3"/>
  <c r="H2" i="3"/>
  <c r="I2" i="3"/>
  <c r="J2" i="3"/>
  <c r="F3" i="3"/>
  <c r="G3" i="3"/>
  <c r="H3" i="3"/>
  <c r="I3" i="3"/>
  <c r="J3" i="3"/>
  <c r="F4" i="3"/>
  <c r="G4" i="3"/>
  <c r="H4" i="3"/>
  <c r="I4" i="3"/>
  <c r="J4" i="3"/>
  <c r="F5" i="3"/>
  <c r="G5" i="3"/>
  <c r="H5" i="3"/>
  <c r="I5" i="3"/>
  <c r="J5" i="3"/>
  <c r="F6" i="3"/>
  <c r="G6" i="3"/>
  <c r="H6" i="3"/>
  <c r="I6" i="3"/>
  <c r="J6" i="3"/>
  <c r="F7" i="3"/>
  <c r="G7" i="3"/>
  <c r="H7" i="3"/>
  <c r="I7" i="3"/>
  <c r="J7" i="3"/>
  <c r="F8" i="3"/>
  <c r="G8" i="3"/>
  <c r="H8" i="3"/>
  <c r="I8" i="3"/>
  <c r="J8" i="3"/>
  <c r="F9" i="3"/>
  <c r="G9" i="3"/>
  <c r="H9" i="3"/>
  <c r="I9" i="3"/>
  <c r="J9" i="3"/>
  <c r="F10" i="3"/>
  <c r="G10" i="3"/>
  <c r="H10" i="3"/>
  <c r="I10" i="3"/>
  <c r="J10" i="3"/>
  <c r="F11" i="3"/>
  <c r="G11" i="3"/>
  <c r="H11" i="3"/>
  <c r="I11" i="3"/>
  <c r="J11" i="3"/>
  <c r="F12" i="3"/>
  <c r="G12" i="3"/>
  <c r="H12" i="3"/>
  <c r="I12" i="3"/>
  <c r="J12" i="3"/>
  <c r="F13" i="3"/>
  <c r="G13" i="3"/>
  <c r="H13" i="3"/>
  <c r="I13" i="3"/>
  <c r="J13" i="3"/>
  <c r="F14" i="3"/>
  <c r="G14" i="3"/>
  <c r="H14" i="3"/>
  <c r="I14" i="3"/>
  <c r="J14" i="3"/>
  <c r="F15" i="3"/>
  <c r="G15" i="3"/>
  <c r="H15" i="3"/>
  <c r="I15" i="3"/>
  <c r="J15" i="3"/>
  <c r="F16" i="3"/>
  <c r="G16" i="3"/>
  <c r="H16" i="3"/>
  <c r="I16" i="3"/>
  <c r="J16" i="3"/>
  <c r="AG30" i="12" l="1"/>
  <c r="AI30" i="12" s="1"/>
  <c r="J29" i="8" s="1"/>
  <c r="AG28" i="12"/>
  <c r="AI28" i="12" s="1"/>
  <c r="J27" i="8" s="1"/>
  <c r="AG19" i="12"/>
  <c r="AI19" i="12" s="1"/>
  <c r="J18" i="8" s="1"/>
  <c r="AG38" i="12"/>
  <c r="AI38" i="12" s="1"/>
  <c r="J37" i="8" s="1"/>
  <c r="AG23" i="12"/>
  <c r="AI23" i="12" s="1"/>
  <c r="J22" i="8" s="1"/>
  <c r="AD3" i="12"/>
  <c r="AG22" i="12"/>
  <c r="AI22" i="12" s="1"/>
  <c r="J21" i="8" s="1"/>
  <c r="AG44" i="12"/>
  <c r="AI44" i="12" s="1"/>
  <c r="J43" i="8" s="1"/>
  <c r="AG32" i="12"/>
  <c r="AI32" i="12" s="1"/>
  <c r="J31" i="8" s="1"/>
  <c r="AG42" i="12"/>
  <c r="AI42" i="12" s="1"/>
  <c r="J41" i="8" s="1"/>
  <c r="AG25" i="12"/>
  <c r="AI25" i="12" s="1"/>
  <c r="J24" i="8" s="1"/>
  <c r="AG47" i="12"/>
  <c r="AI47" i="12" s="1"/>
  <c r="J46" i="8" s="1"/>
  <c r="AG45" i="12"/>
  <c r="AI45" i="12" s="1"/>
  <c r="J44" i="8" s="1"/>
  <c r="AG21" i="12"/>
  <c r="AI21" i="12" s="1"/>
  <c r="J20" i="8" s="1"/>
  <c r="X3" i="12"/>
  <c r="AA3" i="12" s="1"/>
  <c r="AC3" i="12" s="1"/>
  <c r="I2" i="8" s="1"/>
  <c r="AA47" i="12"/>
  <c r="AC47" i="12" s="1"/>
  <c r="I46" i="8" s="1"/>
  <c r="AA20" i="12"/>
  <c r="AC20" i="12" s="1"/>
  <c r="I19" i="8" s="1"/>
  <c r="AA24" i="12"/>
  <c r="AC24" i="12" s="1"/>
  <c r="I23" i="8" s="1"/>
  <c r="AA28" i="12"/>
  <c r="AC28" i="12" s="1"/>
  <c r="I27" i="8" s="1"/>
  <c r="AA30" i="12"/>
  <c r="AC30" i="12" s="1"/>
  <c r="I29" i="8" s="1"/>
  <c r="AA34" i="12"/>
  <c r="AC34" i="12" s="1"/>
  <c r="I33" i="8" s="1"/>
  <c r="AA41" i="12"/>
  <c r="AC41" i="12" s="1"/>
  <c r="I40" i="8" s="1"/>
  <c r="AA44" i="12"/>
  <c r="AC44" i="12" s="1"/>
  <c r="I43" i="8" s="1"/>
  <c r="AA32" i="12"/>
  <c r="AC32" i="12" s="1"/>
  <c r="I31" i="8" s="1"/>
  <c r="AA36" i="12"/>
  <c r="AC36" i="12" s="1"/>
  <c r="I35" i="8" s="1"/>
  <c r="AA21" i="12"/>
  <c r="AC21" i="12" s="1"/>
  <c r="I20" i="8" s="1"/>
  <c r="AA25" i="12"/>
  <c r="AC25" i="12" s="1"/>
  <c r="I24" i="8" s="1"/>
  <c r="AA29" i="12"/>
  <c r="AC29" i="12" s="1"/>
  <c r="I28" i="8" s="1"/>
  <c r="AA22" i="12"/>
  <c r="AC22" i="12" s="1"/>
  <c r="I21" i="8" s="1"/>
  <c r="AA26" i="12"/>
  <c r="AC26" i="12" s="1"/>
  <c r="I25" i="8" s="1"/>
  <c r="AA38" i="12"/>
  <c r="AC38" i="12" s="1"/>
  <c r="I37" i="8" s="1"/>
  <c r="AA33" i="12"/>
  <c r="AC33" i="12" s="1"/>
  <c r="I32" i="8" s="1"/>
  <c r="AA37" i="12"/>
  <c r="AC37" i="12" s="1"/>
  <c r="I36" i="8" s="1"/>
  <c r="AA42" i="12"/>
  <c r="AC42" i="12" s="1"/>
  <c r="I41" i="8" s="1"/>
  <c r="AA45" i="12"/>
  <c r="AC45" i="12" s="1"/>
  <c r="I44" i="8" s="1"/>
  <c r="AA39" i="12"/>
  <c r="AC39" i="12" s="1"/>
  <c r="I38" i="8" s="1"/>
  <c r="AA46" i="12"/>
  <c r="AC46" i="12" s="1"/>
  <c r="I45" i="8" s="1"/>
  <c r="AA40" i="12"/>
  <c r="AC40" i="12" s="1"/>
  <c r="I39" i="8" s="1"/>
  <c r="AA43" i="12"/>
  <c r="AC43" i="12" s="1"/>
  <c r="I42" i="8" s="1"/>
  <c r="AA31" i="12"/>
  <c r="AC31" i="12" s="1"/>
  <c r="I30" i="8" s="1"/>
  <c r="AA35" i="12"/>
  <c r="AC35" i="12" s="1"/>
  <c r="I34" i="8" s="1"/>
  <c r="AA19" i="12"/>
  <c r="AC19" i="12" s="1"/>
  <c r="I18" i="8" s="1"/>
  <c r="AA23" i="12"/>
  <c r="AC23" i="12" s="1"/>
  <c r="I22" i="8" s="1"/>
  <c r="AA27" i="12"/>
  <c r="AC27" i="12" s="1"/>
  <c r="I26" i="8" s="1"/>
  <c r="AA17" i="12"/>
  <c r="AA9" i="12"/>
  <c r="AA16" i="12"/>
  <c r="AA8" i="12"/>
  <c r="AA15" i="12"/>
  <c r="AC15" i="12" s="1"/>
  <c r="I14" i="8" s="1"/>
  <c r="AA7" i="12"/>
  <c r="AC7" i="12" s="1"/>
  <c r="I6" i="8" s="1"/>
  <c r="AA13" i="12"/>
  <c r="AC13" i="12" s="1"/>
  <c r="I12" i="8" s="1"/>
  <c r="AA4" i="12"/>
  <c r="AC4" i="12" s="1"/>
  <c r="I3" i="8" s="1"/>
  <c r="AA11" i="12"/>
  <c r="AA14" i="12"/>
  <c r="AA6" i="12"/>
  <c r="AC6" i="12" s="1"/>
  <c r="I5" i="8" s="1"/>
  <c r="AA5" i="12"/>
  <c r="AA12" i="12"/>
  <c r="AA10" i="12"/>
  <c r="AA18" i="12"/>
  <c r="AC18" i="12" s="1"/>
  <c r="I17" i="8" s="1"/>
  <c r="AJ3" i="12"/>
  <c r="AM39" i="12"/>
  <c r="AO39" i="12" s="1"/>
  <c r="K38" i="8" s="1"/>
  <c r="AM23" i="12"/>
  <c r="AO23" i="12" s="1"/>
  <c r="K22" i="8" s="1"/>
  <c r="AM27" i="12"/>
  <c r="AO27" i="12" s="1"/>
  <c r="K26" i="8" s="1"/>
  <c r="AM34" i="12"/>
  <c r="AO34" i="12" s="1"/>
  <c r="K33" i="8" s="1"/>
  <c r="AM46" i="12"/>
  <c r="AO46" i="12" s="1"/>
  <c r="K45" i="8" s="1"/>
  <c r="AM32" i="12"/>
  <c r="AO32" i="12" s="1"/>
  <c r="K31" i="8" s="1"/>
  <c r="AM36" i="12"/>
  <c r="AO36" i="12" s="1"/>
  <c r="K35" i="8" s="1"/>
  <c r="AM19" i="12"/>
  <c r="AO19" i="12" s="1"/>
  <c r="K18" i="8" s="1"/>
  <c r="AM40" i="12"/>
  <c r="AO40" i="12" s="1"/>
  <c r="K39" i="8" s="1"/>
  <c r="AM43" i="12"/>
  <c r="AO43" i="12" s="1"/>
  <c r="K42" i="8" s="1"/>
  <c r="AM24" i="12"/>
  <c r="K23" i="8" s="1"/>
  <c r="AM28" i="12"/>
  <c r="AO28" i="12" s="1"/>
  <c r="K27" i="8" s="1"/>
  <c r="AM21" i="12"/>
  <c r="AO21" i="12" s="1"/>
  <c r="K20" i="8" s="1"/>
  <c r="AM25" i="12"/>
  <c r="AO25" i="12" s="1"/>
  <c r="K24" i="8" s="1"/>
  <c r="AM47" i="12"/>
  <c r="AO47" i="12" s="1"/>
  <c r="K46" i="8" s="1"/>
  <c r="AM33" i="12"/>
  <c r="AO33" i="12" s="1"/>
  <c r="K32" i="8" s="1"/>
  <c r="AM37" i="12"/>
  <c r="AO37" i="12" s="1"/>
  <c r="K36" i="8" s="1"/>
  <c r="AM20" i="12"/>
  <c r="AO20" i="12" s="1"/>
  <c r="K19" i="8" s="1"/>
  <c r="AM41" i="12"/>
  <c r="AO41" i="12" s="1"/>
  <c r="K40" i="8" s="1"/>
  <c r="AM44" i="12"/>
  <c r="AO44" i="12" s="1"/>
  <c r="K43" i="8" s="1"/>
  <c r="AM30" i="12"/>
  <c r="AO30" i="12" s="1"/>
  <c r="K29" i="8" s="1"/>
  <c r="AM38" i="12"/>
  <c r="AO38" i="12" s="1"/>
  <c r="K37" i="8" s="1"/>
  <c r="AM31" i="12"/>
  <c r="AO31" i="12" s="1"/>
  <c r="K30" i="8" s="1"/>
  <c r="AM29" i="12"/>
  <c r="AO29" i="12" s="1"/>
  <c r="K28" i="8" s="1"/>
  <c r="AM22" i="12"/>
  <c r="AO22" i="12" s="1"/>
  <c r="K21" i="8" s="1"/>
  <c r="AM42" i="12"/>
  <c r="AO42" i="12" s="1"/>
  <c r="K41" i="8" s="1"/>
  <c r="AM45" i="12"/>
  <c r="AO45" i="12" s="1"/>
  <c r="K44" i="8" s="1"/>
  <c r="AM35" i="12"/>
  <c r="AO35" i="12" s="1"/>
  <c r="K34" i="8" s="1"/>
  <c r="AM26" i="12"/>
  <c r="AO26" i="12" s="1"/>
  <c r="K25" i="8" s="1"/>
  <c r="L3" i="12"/>
  <c r="O3" i="12" s="1"/>
  <c r="Q3" i="12" s="1"/>
  <c r="G2" i="8" s="1"/>
  <c r="O39" i="12"/>
  <c r="Q39" i="12" s="1"/>
  <c r="G38" i="8" s="1"/>
  <c r="O47" i="12"/>
  <c r="Q47" i="12" s="1"/>
  <c r="G46" i="8" s="1"/>
  <c r="O30" i="12"/>
  <c r="Q30" i="12" s="1"/>
  <c r="G29" i="8" s="1"/>
  <c r="O21" i="12"/>
  <c r="Q21" i="12" s="1"/>
  <c r="G20" i="8" s="1"/>
  <c r="O25" i="12"/>
  <c r="Q25" i="12" s="1"/>
  <c r="G24" i="8" s="1"/>
  <c r="O29" i="12"/>
  <c r="Q29" i="12" s="1"/>
  <c r="G28" i="8" s="1"/>
  <c r="O35" i="12"/>
  <c r="Q35" i="12" s="1"/>
  <c r="G34" i="8" s="1"/>
  <c r="O40" i="12"/>
  <c r="Q40" i="12" s="1"/>
  <c r="G39" i="8" s="1"/>
  <c r="O31" i="12"/>
  <c r="Q31" i="12" s="1"/>
  <c r="G30" i="8" s="1"/>
  <c r="O41" i="12"/>
  <c r="Q41" i="12" s="1"/>
  <c r="G40" i="8" s="1"/>
  <c r="O32" i="12"/>
  <c r="Q32" i="12" s="1"/>
  <c r="G31" i="8" s="1"/>
  <c r="O22" i="12"/>
  <c r="Q22" i="12" s="1"/>
  <c r="G21" i="8" s="1"/>
  <c r="O26" i="12"/>
  <c r="Q26" i="12" s="1"/>
  <c r="G25" i="8" s="1"/>
  <c r="O19" i="12"/>
  <c r="Q19" i="12" s="1"/>
  <c r="G18" i="8" s="1"/>
  <c r="O23" i="12"/>
  <c r="Q23" i="12" s="1"/>
  <c r="G22" i="8" s="1"/>
  <c r="O27" i="12"/>
  <c r="Q27" i="12" s="1"/>
  <c r="G26" i="8" s="1"/>
  <c r="O42" i="12"/>
  <c r="Q42" i="12" s="1"/>
  <c r="G41" i="8" s="1"/>
  <c r="O33" i="12"/>
  <c r="Q33" i="12" s="1"/>
  <c r="G32" i="8" s="1"/>
  <c r="O43" i="12"/>
  <c r="Q43" i="12" s="1"/>
  <c r="G42" i="8" s="1"/>
  <c r="O34" i="12"/>
  <c r="Q34" i="12" s="1"/>
  <c r="G33" i="8" s="1"/>
  <c r="O44" i="12"/>
  <c r="Q44" i="12" s="1"/>
  <c r="G43" i="8" s="1"/>
  <c r="O45" i="12"/>
  <c r="Q45" i="12" s="1"/>
  <c r="G44" i="8" s="1"/>
  <c r="O36" i="12"/>
  <c r="Q36" i="12" s="1"/>
  <c r="G35" i="8" s="1"/>
  <c r="O20" i="12"/>
  <c r="Q20" i="12" s="1"/>
  <c r="G19" i="8" s="1"/>
  <c r="O24" i="12"/>
  <c r="Q24" i="12" s="1"/>
  <c r="G23" i="8" s="1"/>
  <c r="O28" i="12"/>
  <c r="Q28" i="12" s="1"/>
  <c r="G27" i="8" s="1"/>
  <c r="O38" i="12"/>
  <c r="Q38" i="12" s="1"/>
  <c r="G37" i="8" s="1"/>
  <c r="O46" i="12"/>
  <c r="Q46" i="12" s="1"/>
  <c r="G45" i="8" s="1"/>
  <c r="O37" i="12"/>
  <c r="Q37" i="12" s="1"/>
  <c r="G36" i="8" s="1"/>
  <c r="O17" i="12"/>
  <c r="Q17" i="12" s="1"/>
  <c r="G16" i="8" s="1"/>
  <c r="O9" i="12"/>
  <c r="Q9" i="12" s="1"/>
  <c r="G8" i="8" s="1"/>
  <c r="O16" i="12"/>
  <c r="Q16" i="12" s="1"/>
  <c r="G15" i="8" s="1"/>
  <c r="O8" i="12"/>
  <c r="Q8" i="12" s="1"/>
  <c r="G7" i="8" s="1"/>
  <c r="O15" i="12"/>
  <c r="Q15" i="12" s="1"/>
  <c r="G14" i="8" s="1"/>
  <c r="O7" i="12"/>
  <c r="Q7" i="12" s="1"/>
  <c r="G6" i="8" s="1"/>
  <c r="O13" i="12"/>
  <c r="O10" i="12"/>
  <c r="Q10" i="12" s="1"/>
  <c r="G9" i="8" s="1"/>
  <c r="O14" i="12"/>
  <c r="O6" i="12"/>
  <c r="Q6" i="12" s="1"/>
  <c r="G5" i="8" s="1"/>
  <c r="O5" i="12"/>
  <c r="Q5" i="12" s="1"/>
  <c r="G4" i="8" s="1"/>
  <c r="O4" i="12"/>
  <c r="Q4" i="12" s="1"/>
  <c r="G3" i="8" s="1"/>
  <c r="O11" i="12"/>
  <c r="Q11" i="12" s="1"/>
  <c r="G10" i="8" s="1"/>
  <c r="O18" i="12"/>
  <c r="Q18" i="12" s="1"/>
  <c r="G17" i="8" s="1"/>
  <c r="O12" i="12"/>
  <c r="AM18" i="12"/>
  <c r="AO18" i="12" s="1"/>
  <c r="K17" i="8" s="1"/>
  <c r="AM10" i="12"/>
  <c r="AO10" i="12" s="1"/>
  <c r="K9" i="8" s="1"/>
  <c r="AM11" i="12"/>
  <c r="AO11" i="12" s="1"/>
  <c r="K10" i="8" s="1"/>
  <c r="AM17" i="12"/>
  <c r="AO17" i="12" s="1"/>
  <c r="K16" i="8" s="1"/>
  <c r="AM9" i="12"/>
  <c r="AO9" i="12" s="1"/>
  <c r="K8" i="8" s="1"/>
  <c r="AM12" i="12"/>
  <c r="AO12" i="12" s="1"/>
  <c r="K11" i="8" s="1"/>
  <c r="AM16" i="12"/>
  <c r="AO16" i="12" s="1"/>
  <c r="K15" i="8" s="1"/>
  <c r="AM8" i="12"/>
  <c r="AO8" i="12" s="1"/>
  <c r="K7" i="8" s="1"/>
  <c r="AM5" i="12"/>
  <c r="AO5" i="12" s="1"/>
  <c r="K4" i="8" s="1"/>
  <c r="AM15" i="12"/>
  <c r="AO15" i="12" s="1"/>
  <c r="K14" i="8" s="1"/>
  <c r="AM7" i="12"/>
  <c r="AO7" i="12" s="1"/>
  <c r="K6" i="8" s="1"/>
  <c r="AM6" i="12"/>
  <c r="AO6" i="12" s="1"/>
  <c r="K5" i="8" s="1"/>
  <c r="AM13" i="12"/>
  <c r="AO13" i="12" s="1"/>
  <c r="K12" i="8" s="1"/>
  <c r="AM4" i="12"/>
  <c r="AO4" i="12" s="1"/>
  <c r="K3" i="8" s="1"/>
  <c r="AM14" i="12"/>
  <c r="AO14" i="12" s="1"/>
  <c r="K13" i="8" s="1"/>
  <c r="AG18" i="12"/>
  <c r="AI18" i="12" s="1"/>
  <c r="J17" i="8" s="1"/>
  <c r="AG10" i="12"/>
  <c r="AI10" i="12" s="1"/>
  <c r="J9" i="8" s="1"/>
  <c r="AG8" i="12"/>
  <c r="AI8" i="12" s="1"/>
  <c r="J7" i="8" s="1"/>
  <c r="AG17" i="12"/>
  <c r="AI17" i="12" s="1"/>
  <c r="J16" i="8" s="1"/>
  <c r="AG9" i="12"/>
  <c r="AI9" i="12" s="1"/>
  <c r="J8" i="8" s="1"/>
  <c r="AG7" i="12"/>
  <c r="AI7" i="12" s="1"/>
  <c r="J6" i="8" s="1"/>
  <c r="AG14" i="12"/>
  <c r="AI14" i="12" s="1"/>
  <c r="J13" i="8" s="1"/>
  <c r="AG5" i="12"/>
  <c r="AI5" i="12" s="1"/>
  <c r="J4" i="8" s="1"/>
  <c r="AG16" i="12"/>
  <c r="AI16" i="12" s="1"/>
  <c r="J15" i="8" s="1"/>
  <c r="AG15" i="12"/>
  <c r="AI15" i="12" s="1"/>
  <c r="J14" i="8" s="1"/>
  <c r="AG12" i="12"/>
  <c r="AI12" i="12" s="1"/>
  <c r="J11" i="8" s="1"/>
  <c r="AG4" i="12"/>
  <c r="AI4" i="12" s="1"/>
  <c r="J3" i="8" s="1"/>
  <c r="AG11" i="12"/>
  <c r="AI11" i="12" s="1"/>
  <c r="J10" i="8" s="1"/>
  <c r="AG6" i="12"/>
  <c r="AI6" i="12" s="1"/>
  <c r="J5" i="8" s="1"/>
  <c r="AG13" i="12"/>
  <c r="AI13" i="12" s="1"/>
  <c r="J12" i="8" s="1"/>
  <c r="W6" i="12"/>
  <c r="H5" i="8" s="1"/>
  <c r="W9" i="12"/>
  <c r="H8" i="8" s="1"/>
  <c r="W16" i="12"/>
  <c r="H15" i="8" s="1"/>
  <c r="Q14" i="12"/>
  <c r="G13" i="8" s="1"/>
  <c r="AC10" i="12"/>
  <c r="I9" i="8" s="1"/>
  <c r="AC16" i="12"/>
  <c r="I15" i="8" s="1"/>
  <c r="AC12" i="12"/>
  <c r="I11" i="8" s="1"/>
  <c r="AC17" i="12"/>
  <c r="I16" i="8" s="1"/>
  <c r="AC14" i="12"/>
  <c r="I13" i="8" s="1"/>
  <c r="AC8" i="12"/>
  <c r="I7" i="8" s="1"/>
  <c r="AC5" i="12"/>
  <c r="I4" i="8" s="1"/>
  <c r="AC9" i="12"/>
  <c r="I8" i="8" s="1"/>
  <c r="AC11" i="12"/>
  <c r="I10" i="8" s="1"/>
  <c r="K13" i="12"/>
  <c r="F12" i="8" s="1"/>
  <c r="Q13" i="12"/>
  <c r="G12" i="8" s="1"/>
  <c r="W7" i="12"/>
  <c r="H6" i="8" s="1"/>
  <c r="W14" i="12"/>
  <c r="H13" i="8" s="1"/>
  <c r="W4" i="12"/>
  <c r="H3" i="8" s="1"/>
  <c r="W12" i="12"/>
  <c r="H11" i="8" s="1"/>
  <c r="W11" i="12"/>
  <c r="H10" i="8" s="1"/>
  <c r="W18" i="12"/>
  <c r="H17" i="8" s="1"/>
  <c r="W10" i="12"/>
  <c r="H9" i="8" s="1"/>
  <c r="W8" i="12"/>
  <c r="H7" i="8" s="1"/>
  <c r="Q12" i="12"/>
  <c r="G11" i="8" s="1"/>
  <c r="W13" i="12"/>
  <c r="H12" i="8" s="1"/>
  <c r="W15" i="12"/>
  <c r="H14" i="8" s="1"/>
  <c r="W5" i="12"/>
  <c r="H4" i="8" s="1"/>
  <c r="K5" i="12"/>
  <c r="F4" i="8" s="1"/>
  <c r="W17" i="12"/>
  <c r="H16" i="8" s="1"/>
  <c r="K7" i="12"/>
  <c r="F6" i="8" s="1"/>
  <c r="K3" i="12"/>
  <c r="F2" i="8" s="1"/>
  <c r="K15" i="12"/>
  <c r="F14" i="8" s="1"/>
  <c r="K17" i="12"/>
  <c r="F16" i="8" s="1"/>
  <c r="K10" i="12"/>
  <c r="F9" i="8" s="1"/>
  <c r="K14" i="12"/>
  <c r="F13" i="8" s="1"/>
  <c r="K9" i="12"/>
  <c r="F8" i="8" s="1"/>
  <c r="K4" i="12"/>
  <c r="F3" i="8" s="1"/>
  <c r="K18" i="12"/>
  <c r="F17" i="8" s="1"/>
  <c r="K12" i="12"/>
  <c r="F11" i="8" s="1"/>
  <c r="K6" i="12"/>
  <c r="F5" i="8" s="1"/>
  <c r="K11" i="12"/>
  <c r="F10" i="8" s="1"/>
  <c r="K8" i="12"/>
  <c r="F7" i="8" s="1"/>
  <c r="AM3" i="12" l="1"/>
  <c r="AO3" i="12" s="1"/>
  <c r="K2" i="8" s="1"/>
  <c r="AG3" i="12"/>
  <c r="AI3" i="12" s="1"/>
  <c r="J2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K23" authorId="0" shapeId="0" xr:uid="{68945D97-61B7-FE4D-B6F7-925C821DD96F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EUTHANIZED D4 DUE TO SEVERE BLEEDING AND WEIGHT LOSS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tc={AA319A42-518B-4D77-A73F-6141F6C5C588}</author>
  </authors>
  <commentList>
    <comment ref="N1" authorId="0" shapeId="0" xr:uid="{AA319A42-518B-4D77-A73F-6141F6C5C588}">
      <text>
        <t>[Threaded comment]
Your version of Excel allows you to read this threaded comment; however, any edits to it will get removed if the file is opened in a newer version of Excel. Learn more: https://go.microsoft.com/fwlink/?linkid=870924
Comment:
    Weight/length. mg/cm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E6" authorId="0" shapeId="0" xr:uid="{48BD58F5-C3DF-E341-8306-183DCFC5B156}">
      <text>
        <r>
          <rPr>
            <b/>
            <sz val="10"/>
            <color rgb="FF000000"/>
            <rFont val="Tahoma"/>
            <family val="2"/>
          </rPr>
          <t xml:space="preserve">Microsoft Office User:
</t>
        </r>
        <r>
          <rPr>
            <b/>
            <sz val="10"/>
            <color rgb="FF000000"/>
            <rFont val="Tahoma"/>
            <family val="2"/>
          </rPr>
          <t xml:space="preserve">Borderline cat 4. Mouse keeps licking its anus removing fluid and blood. Anus hairless and swollen
</t>
        </r>
      </text>
    </comment>
    <comment ref="AE7" authorId="0" shapeId="0" xr:uid="{2D60C599-D24B-0E4D-A8D2-D9D5A0EBC6AA}">
      <text>
        <r>
          <rPr>
            <b/>
            <sz val="10"/>
            <color rgb="FF000000"/>
            <rFont val="Tahoma"/>
            <family val="2"/>
          </rPr>
          <t xml:space="preserve">Microsoft Office User:
</t>
        </r>
        <r>
          <rPr>
            <b/>
            <sz val="10"/>
            <color rgb="FF000000"/>
            <rFont val="Tahoma"/>
            <family val="2"/>
          </rPr>
          <t>Borderline cat 4. Mouse keeps licking its anus removing fluid and blood. Anus hairless and swollen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<sst xmlns="http://schemas.openxmlformats.org/spreadsheetml/2006/main" count="1653" uniqueCount="44">
  <si>
    <t>Cage_ID</t>
  </si>
  <si>
    <t>Mouse_ID</t>
  </si>
  <si>
    <t>Sex</t>
  </si>
  <si>
    <t>Genotype</t>
  </si>
  <si>
    <t>Group</t>
  </si>
  <si>
    <t>Spleen</t>
  </si>
  <si>
    <t>Cecum</t>
  </si>
  <si>
    <t>Colon</t>
  </si>
  <si>
    <t>Colon length</t>
  </si>
  <si>
    <t>Colon length w/o carnoy</t>
  </si>
  <si>
    <t>SpleenToBW</t>
  </si>
  <si>
    <t>CecumToBW</t>
  </si>
  <si>
    <t>ColonToBW</t>
  </si>
  <si>
    <t>ColonIndex</t>
  </si>
  <si>
    <t>D</t>
  </si>
  <si>
    <t>-/-</t>
  </si>
  <si>
    <t>+/+</t>
  </si>
  <si>
    <t>D-7</t>
  </si>
  <si>
    <t>D0</t>
  </si>
  <si>
    <t>D1</t>
  </si>
  <si>
    <t>D2</t>
  </si>
  <si>
    <t>D3</t>
  </si>
  <si>
    <t>D4</t>
  </si>
  <si>
    <t>M</t>
  </si>
  <si>
    <t>D5</t>
  </si>
  <si>
    <t>Score</t>
  </si>
  <si>
    <t>Stool consistency</t>
  </si>
  <si>
    <t>Blood</t>
  </si>
  <si>
    <t>%BW loss</t>
  </si>
  <si>
    <t>BW score</t>
  </si>
  <si>
    <t>Stool Score</t>
  </si>
  <si>
    <t>Total</t>
  </si>
  <si>
    <t>N</t>
  </si>
  <si>
    <t>L</t>
  </si>
  <si>
    <t>L´</t>
  </si>
  <si>
    <t>Inflammation</t>
  </si>
  <si>
    <t>Extent</t>
  </si>
  <si>
    <t>Crypt damage</t>
  </si>
  <si>
    <t>Area</t>
  </si>
  <si>
    <t>THIS SHEET CONTAINS METADATA FOR SUPPLEMENTARY FIGURE S5 REGARDING EXPERIMENTAL COLITIS IN WT AND KO GLP-1R MICE</t>
  </si>
  <si>
    <t>Reference-Water</t>
  </si>
  <si>
    <t>Reference-DSS</t>
  </si>
  <si>
    <t>McB-DSS</t>
  </si>
  <si>
    <t>McB-Water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</si>
</sst>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"/>
    <numFmt numFmtId="166" formatCode="0.0"/>
  </numFmts>
  <fonts count="15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Segoe UI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13" fillId="0" borderId="0"/>
  </cellStyleXfs>
  <cellXfs count="7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11" fillId="0" borderId="0" xfId="0" applyFont="1"/>
    <xf numFmtId="0" fontId="0" fillId="0" borderId="12" xfId="0" applyBorder="1"/>
    <xf numFmtId="0" fontId="0" fillId="0" borderId="9" xfId="0" applyBorder="1"/>
    <xf numFmtId="0" fontId="2" fillId="0" borderId="1" xfId="0" applyFont="1" applyBorder="1"/>
    <xf numFmtId="0" fontId="11" fillId="0" borderId="0" xfId="0" applyFont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3" xfId="0" applyBorder="1"/>
    <xf numFmtId="0" fontId="0" fillId="0" borderId="11" xfId="0" applyBorder="1"/>
    <xf numFmtId="0" fontId="0" fillId="0" borderId="10" xfId="0" applyBorder="1"/>
    <xf numFmtId="0" fontId="3" fillId="0" borderId="1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0" xfId="1" applyNumberFormat="1" applyFont="1" applyFill="1" applyBorder="1"/>
    <xf numFmtId="0" fontId="0" fillId="2" borderId="9" xfId="0" applyFill="1" applyBorder="1"/>
    <xf numFmtId="0" fontId="0" fillId="2" borderId="12" xfId="0" applyFill="1" applyBorder="1"/>
    <xf numFmtId="0" fontId="0" fillId="2" borderId="0" xfId="0" applyFill="1"/>
    <xf numFmtId="0" fontId="0" fillId="2" borderId="13" xfId="0" applyFill="1" applyBorder="1"/>
    <xf numFmtId="0" fontId="0" fillId="2" borderId="10" xfId="0" applyFill="1" applyBorder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0" fontId="9" fillId="0" borderId="9" xfId="0" applyFont="1" applyBorder="1"/>
    <xf numFmtId="0" fontId="4" fillId="0" borderId="0" xfId="0" applyFont="1" applyAlignment="1">
      <alignment horizontal="right" vertical="center"/>
    </xf>
    <xf numFmtId="0" fontId="3" fillId="0" borderId="15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1" xfId="0" applyBorder="1" applyAlignment="1">
      <alignment horizontal="left"/>
    </xf>
    <xf numFmtId="164" fontId="4" fillId="0" borderId="0" xfId="0" applyNumberFormat="1" applyFont="1" applyAlignment="1">
      <alignment horizontal="left"/>
    </xf>
    <xf numFmtId="0" fontId="0" fillId="3" borderId="9" xfId="0" applyFill="1" applyBorder="1"/>
    <xf numFmtId="0" fontId="0" fillId="3" borderId="0" xfId="0" applyFill="1"/>
    <xf numFmtId="0" fontId="0" fillId="3" borderId="0" xfId="1" applyNumberFormat="1" applyFont="1" applyFill="1" applyBorder="1"/>
    <xf numFmtId="166" fontId="0" fillId="0" borderId="0" xfId="0" applyNumberFormat="1"/>
    <xf numFmtId="166" fontId="0" fillId="3" borderId="0" xfId="0" applyNumberFormat="1" applyFill="1"/>
    <xf numFmtId="0" fontId="3" fillId="0" borderId="1" xfId="0" applyFont="1" applyBorder="1" applyAlignment="1">
      <alignment vertical="center"/>
    </xf>
    <xf numFmtId="164" fontId="4" fillId="0" borderId="0" xfId="0" applyNumberFormat="1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2" fillId="0" borderId="0" xfId="2" applyFont="1" applyAlignment="1">
      <alignment vertical="center" wrapText="1" shrinkToFit="1"/>
    </xf>
    <xf numFmtId="0" fontId="12" fillId="0" borderId="0" xfId="2" applyFont="1" applyAlignment="1">
      <alignment horizontal="center" vertical="center" wrapText="1" shrinkToFit="1"/>
    </xf>
    <xf numFmtId="0" fontId="12" fillId="0" borderId="0" xfId="2" applyFont="1" applyAlignment="1">
      <alignment horizontal="center" vertical="center"/>
    </xf>
    <xf numFmtId="0" fontId="14" fillId="0" borderId="0" xfId="3" applyFont="1" applyAlignment="1">
      <alignment horizontal="center" wrapText="1"/>
    </xf>
    <xf numFmtId="0" fontId="1" fillId="0" borderId="0" xfId="0" applyFont="1" applyAlignment="1">
      <alignment horizontal="left" vertical="center"/>
    </xf>
    <xf numFmtId="0" fontId="9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0" fillId="0" borderId="0" xfId="0" applyFill="1"/>
    <xf numFmtId="166" fontId="0" fillId="0" borderId="0" xfId="0" applyNumberFormat="1" applyFill="1"/>
    <xf numFmtId="0" fontId="1" fillId="0" borderId="0" xfId="0" applyFont="1" applyFill="1" applyAlignment="1">
      <alignment horizontal="left" vertical="center"/>
    </xf>
    <xf numFmtId="0" fontId="11" fillId="0" borderId="0" xfId="0" applyFont="1" applyFill="1"/>
  </cellXfs>
  <cellStyles count="4">
    <cellStyle name="Normal" xfId="0" builtinId="0"/>
    <cellStyle name="Normal 2" xfId="2" xr:uid="{3BCD5654-0611-1A47-99D9-6FD801FFBB98}"/>
    <cellStyle name="Normal_Ark1" xfId="3" xr:uid="{C5C7A39E-2FDE-2D47-B2C0-C835E43AA471}"/>
    <cellStyle name="Per cent" xfId="1" builtinId="5"/>
  </cellStyles>
  <dxfs count="0"/>
  <tableStyles count="0" defaultTableStyle="TableStyleMedium2" defaultPivotStyle="PivotStyleLight16"/>
  <colors>
    <mruColors>
      <color rgb="FFBFBFBF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140677</xdr:colOff>
      <xdr:row>70</xdr:row>
      <xdr:rowOff>69362</xdr:rowOff>
    </xdr:from>
    <xdr:to>
      <xdr:col>23</xdr:col>
      <xdr:colOff>559776</xdr:colOff>
      <xdr:row>76</xdr:row>
      <xdr:rowOff>159239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843224-41EF-736D-5596-2BD199E4E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22985" y="13843977"/>
          <a:ext cx="6730023" cy="126218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une Kjærsgaard Yang-Jensen" id="{E3CB86FB-C94F-4E89-80B7-210815929DF0}" userId="S::vbr436@ku.dk::cc08832d-21d6-46c6-b024-96f26378d286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" dT="2023-10-20T12:56:35.07" personId="{E3CB86FB-C94F-4E89-80B7-210815929DF0}" id="{AA319A42-518B-4D77-A73F-6141F6C5C588}">
    <text>Weight/length. mg/cm</text>
  </threadedComment>
</ThreadedComment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C64FB-D34B-5F48-9419-D75A65F21B68}">
  <dimension ref="A2"/>
  <sheetViews>
    <sheetView workbookViewId="0">
      <selection activeCell="D7" sqref="D7"/>
    </sheetView>
  </sheetViews>
  <sheetFormatPr baseColWidth="10" defaultRowHeight="16" x14ac:dyDescent="0.2"/>
  <sheetData>
    <row r="2" spans="1:1" x14ac:dyDescent="0.2">
      <c r="A2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A533-A5CF-4242-9B27-18A1D5F5E012}">
  <dimension ref="A1:M163"/>
  <sheetViews>
    <sheetView tabSelected="1" zoomScale="65" zoomScaleNormal="65" workbookViewId="0">
      <pane ySplit="1" topLeftCell="A2" activePane="bottomLeft" state="frozen"/>
      <selection pane="bottomLeft" activeCell="M28" sqref="M28"/>
    </sheetView>
  </sheetViews>
  <sheetFormatPr baseColWidth="10" defaultColWidth="11" defaultRowHeight="16" x14ac:dyDescent="0.2"/>
  <cols>
    <col min="1" max="1" width="10.5" style="12"/>
    <col min="2" max="4" width="10.5" style="10"/>
    <col min="5" max="5" width="18" style="10" bestFit="1" customWidth="1"/>
  </cols>
  <sheetData>
    <row r="1" spans="1:12" s="16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17</v>
      </c>
      <c r="G1" s="1" t="s">
        <v>18</v>
      </c>
      <c r="H1" s="1" t="s">
        <v>19</v>
      </c>
      <c r="I1" s="1" t="s">
        <v>20</v>
      </c>
      <c r="J1" s="1" t="s">
        <v>21</v>
      </c>
      <c r="K1" s="1" t="s">
        <v>22</v>
      </c>
      <c r="L1" s="22" t="s">
        <v>24</v>
      </c>
    </row>
    <row r="2" spans="1:12" x14ac:dyDescent="0.2">
      <c r="A2" s="3">
        <v>5</v>
      </c>
      <c r="B2" s="19">
        <v>339</v>
      </c>
      <c r="C2" s="19" t="s">
        <v>23</v>
      </c>
      <c r="D2" s="19" t="s">
        <v>16</v>
      </c>
      <c r="E2" s="4" t="s">
        <v>40</v>
      </c>
      <c r="F2">
        <v>34.1</v>
      </c>
      <c r="G2">
        <v>31.2</v>
      </c>
      <c r="H2">
        <v>32.200000000000003</v>
      </c>
      <c r="I2">
        <v>32.1</v>
      </c>
      <c r="J2">
        <v>31.8</v>
      </c>
      <c r="K2">
        <v>31.4</v>
      </c>
      <c r="L2">
        <v>32.6</v>
      </c>
    </row>
    <row r="3" spans="1:12" x14ac:dyDescent="0.2">
      <c r="A3" s="3">
        <v>6</v>
      </c>
      <c r="B3" s="19">
        <v>359</v>
      </c>
      <c r="C3" s="19" t="s">
        <v>23</v>
      </c>
      <c r="D3" s="19" t="s">
        <v>15</v>
      </c>
      <c r="E3" s="4" t="s">
        <v>40</v>
      </c>
      <c r="F3">
        <v>35.299999999999997</v>
      </c>
      <c r="G3">
        <v>32.9</v>
      </c>
      <c r="H3">
        <v>32.6</v>
      </c>
      <c r="I3">
        <v>33.1</v>
      </c>
      <c r="J3">
        <v>33.9</v>
      </c>
      <c r="K3">
        <v>33.799999999999997</v>
      </c>
      <c r="L3">
        <v>34.200000000000003</v>
      </c>
    </row>
    <row r="4" spans="1:12" x14ac:dyDescent="0.2">
      <c r="A4" s="3">
        <v>7</v>
      </c>
      <c r="B4" s="19">
        <v>371</v>
      </c>
      <c r="C4" s="19" t="s">
        <v>23</v>
      </c>
      <c r="D4" s="19" t="s">
        <v>15</v>
      </c>
      <c r="E4" s="4" t="s">
        <v>40</v>
      </c>
      <c r="F4">
        <v>30.7</v>
      </c>
      <c r="G4">
        <v>29.3</v>
      </c>
      <c r="H4">
        <v>29.4</v>
      </c>
      <c r="I4">
        <v>29.8</v>
      </c>
      <c r="J4">
        <v>29.5</v>
      </c>
      <c r="K4">
        <v>29.7</v>
      </c>
      <c r="L4">
        <v>30.5</v>
      </c>
    </row>
    <row r="5" spans="1:12" x14ac:dyDescent="0.2">
      <c r="A5" s="3">
        <v>8</v>
      </c>
      <c r="B5" s="19">
        <v>363</v>
      </c>
      <c r="C5" s="19" t="s">
        <v>23</v>
      </c>
      <c r="D5" s="19" t="s">
        <v>15</v>
      </c>
      <c r="E5" s="4" t="s">
        <v>41</v>
      </c>
      <c r="F5">
        <v>26.8</v>
      </c>
      <c r="G5">
        <v>26</v>
      </c>
      <c r="H5">
        <v>25.8</v>
      </c>
      <c r="I5">
        <v>24.5</v>
      </c>
      <c r="J5">
        <v>24.5</v>
      </c>
      <c r="K5">
        <v>23.6</v>
      </c>
      <c r="L5">
        <v>21.9</v>
      </c>
    </row>
    <row r="6" spans="1:12" x14ac:dyDescent="0.2">
      <c r="A6" s="3">
        <v>8</v>
      </c>
      <c r="B6" s="19">
        <v>361</v>
      </c>
      <c r="C6" s="19" t="s">
        <v>23</v>
      </c>
      <c r="D6" s="19" t="s">
        <v>16</v>
      </c>
      <c r="E6" s="4" t="s">
        <v>41</v>
      </c>
      <c r="F6">
        <v>26.3</v>
      </c>
      <c r="G6">
        <v>25.6</v>
      </c>
      <c r="H6">
        <v>24.5</v>
      </c>
      <c r="I6">
        <v>22.8</v>
      </c>
      <c r="J6">
        <v>22.3</v>
      </c>
      <c r="K6">
        <v>21.2</v>
      </c>
      <c r="L6">
        <v>19.7</v>
      </c>
    </row>
    <row r="7" spans="1:12" x14ac:dyDescent="0.2">
      <c r="A7" s="3">
        <v>9</v>
      </c>
      <c r="B7" s="19">
        <v>351</v>
      </c>
      <c r="C7" s="19" t="s">
        <v>23</v>
      </c>
      <c r="D7" s="19" t="s">
        <v>16</v>
      </c>
      <c r="E7" s="4" t="s">
        <v>41</v>
      </c>
      <c r="F7">
        <v>23.5</v>
      </c>
      <c r="G7">
        <v>22.4</v>
      </c>
      <c r="H7">
        <v>22.1</v>
      </c>
      <c r="I7">
        <v>21.3</v>
      </c>
      <c r="J7">
        <v>20.3</v>
      </c>
      <c r="K7">
        <v>19.8</v>
      </c>
      <c r="L7">
        <v>18.8</v>
      </c>
    </row>
    <row r="8" spans="1:12" x14ac:dyDescent="0.2">
      <c r="A8" s="3">
        <v>10</v>
      </c>
      <c r="B8" s="19">
        <v>325</v>
      </c>
      <c r="C8" s="19" t="s">
        <v>23</v>
      </c>
      <c r="D8" s="19" t="s">
        <v>15</v>
      </c>
      <c r="E8" s="4" t="s">
        <v>41</v>
      </c>
      <c r="F8">
        <v>36.5</v>
      </c>
      <c r="G8">
        <v>35</v>
      </c>
      <c r="H8">
        <v>35.1</v>
      </c>
      <c r="I8">
        <v>34.799999999999997</v>
      </c>
      <c r="J8">
        <v>34.5</v>
      </c>
      <c r="K8">
        <v>32.5</v>
      </c>
      <c r="L8">
        <v>30.6</v>
      </c>
    </row>
    <row r="9" spans="1:12" x14ac:dyDescent="0.2">
      <c r="A9" s="3">
        <v>11</v>
      </c>
      <c r="B9" s="19">
        <v>331</v>
      </c>
      <c r="C9" s="19" t="s">
        <v>23</v>
      </c>
      <c r="D9" s="19" t="s">
        <v>15</v>
      </c>
      <c r="E9" s="4" t="s">
        <v>43</v>
      </c>
      <c r="F9">
        <v>36.700000000000003</v>
      </c>
      <c r="G9">
        <v>36.700000000000003</v>
      </c>
      <c r="H9">
        <v>36</v>
      </c>
      <c r="I9">
        <v>36.4</v>
      </c>
      <c r="J9">
        <v>37</v>
      </c>
      <c r="K9">
        <v>36.9</v>
      </c>
      <c r="L9">
        <v>37.9</v>
      </c>
    </row>
    <row r="10" spans="1:12" x14ac:dyDescent="0.2">
      <c r="A10" s="3">
        <v>12</v>
      </c>
      <c r="B10" s="19">
        <v>373</v>
      </c>
      <c r="C10" s="19" t="s">
        <v>23</v>
      </c>
      <c r="D10" s="19" t="s">
        <v>15</v>
      </c>
      <c r="E10" s="4" t="s">
        <v>43</v>
      </c>
      <c r="F10">
        <v>28.8</v>
      </c>
      <c r="G10">
        <v>29.2</v>
      </c>
      <c r="H10">
        <v>28.2</v>
      </c>
      <c r="I10">
        <v>27.8</v>
      </c>
      <c r="J10">
        <v>28.8</v>
      </c>
      <c r="K10">
        <v>28.5</v>
      </c>
      <c r="L10">
        <v>28.9</v>
      </c>
    </row>
    <row r="11" spans="1:12" x14ac:dyDescent="0.2">
      <c r="A11" s="3">
        <v>13</v>
      </c>
      <c r="B11" s="19">
        <v>341</v>
      </c>
      <c r="C11" s="19" t="s">
        <v>23</v>
      </c>
      <c r="D11" s="19" t="s">
        <v>16</v>
      </c>
      <c r="E11" s="4" t="s">
        <v>43</v>
      </c>
      <c r="F11">
        <v>32</v>
      </c>
      <c r="G11">
        <v>31.3</v>
      </c>
      <c r="H11">
        <v>30.8</v>
      </c>
      <c r="I11">
        <v>30.6</v>
      </c>
      <c r="J11">
        <v>30.4</v>
      </c>
      <c r="K11">
        <v>30.4</v>
      </c>
      <c r="L11">
        <v>30.4</v>
      </c>
    </row>
    <row r="12" spans="1:12" x14ac:dyDescent="0.2">
      <c r="A12" s="3">
        <v>14</v>
      </c>
      <c r="B12" s="19">
        <v>357</v>
      </c>
      <c r="C12" s="19" t="s">
        <v>23</v>
      </c>
      <c r="D12" s="19" t="s">
        <v>16</v>
      </c>
      <c r="E12" s="4" t="s">
        <v>43</v>
      </c>
      <c r="F12">
        <v>31.9</v>
      </c>
      <c r="G12">
        <v>30.8</v>
      </c>
      <c r="H12">
        <v>31.3</v>
      </c>
      <c r="I12">
        <v>31.1</v>
      </c>
      <c r="J12">
        <v>30.4</v>
      </c>
      <c r="K12">
        <v>30.5</v>
      </c>
      <c r="L12">
        <v>30.4</v>
      </c>
    </row>
    <row r="13" spans="1:12" x14ac:dyDescent="0.2">
      <c r="A13" s="3">
        <v>19</v>
      </c>
      <c r="B13" s="19">
        <v>345</v>
      </c>
      <c r="C13" s="19" t="s">
        <v>23</v>
      </c>
      <c r="D13" s="19" t="s">
        <v>15</v>
      </c>
      <c r="E13" s="4" t="s">
        <v>42</v>
      </c>
      <c r="F13">
        <v>36.200000000000003</v>
      </c>
      <c r="G13">
        <v>36.4</v>
      </c>
      <c r="H13">
        <v>35.9</v>
      </c>
      <c r="I13">
        <v>35.4</v>
      </c>
      <c r="J13">
        <v>35.5</v>
      </c>
      <c r="K13">
        <v>34.799999999999997</v>
      </c>
      <c r="L13">
        <v>34.9</v>
      </c>
    </row>
    <row r="14" spans="1:12" x14ac:dyDescent="0.2">
      <c r="A14" s="3">
        <v>15</v>
      </c>
      <c r="B14" s="19">
        <v>349</v>
      </c>
      <c r="C14" s="19" t="s">
        <v>23</v>
      </c>
      <c r="D14" s="19" t="s">
        <v>16</v>
      </c>
      <c r="E14" s="4" t="s">
        <v>42</v>
      </c>
      <c r="F14">
        <v>34.9</v>
      </c>
      <c r="G14">
        <v>32.799999999999997</v>
      </c>
      <c r="H14">
        <v>33.5</v>
      </c>
      <c r="I14">
        <v>33.6</v>
      </c>
      <c r="J14">
        <v>33.200000000000003</v>
      </c>
      <c r="K14">
        <v>32.1</v>
      </c>
      <c r="L14">
        <v>29.7</v>
      </c>
    </row>
    <row r="15" spans="1:12" x14ac:dyDescent="0.2">
      <c r="A15" s="3">
        <v>16</v>
      </c>
      <c r="B15" s="19">
        <v>375</v>
      </c>
      <c r="C15" s="19" t="s">
        <v>23</v>
      </c>
      <c r="D15" s="19" t="s">
        <v>15</v>
      </c>
      <c r="E15" s="4" t="s">
        <v>42</v>
      </c>
      <c r="F15">
        <v>29.8</v>
      </c>
      <c r="G15">
        <v>30.5</v>
      </c>
      <c r="H15">
        <v>31</v>
      </c>
      <c r="I15">
        <v>30.1</v>
      </c>
      <c r="J15">
        <v>29.2</v>
      </c>
      <c r="K15">
        <v>29</v>
      </c>
      <c r="L15">
        <v>28.4</v>
      </c>
    </row>
    <row r="16" spans="1:12" x14ac:dyDescent="0.2">
      <c r="A16" s="3">
        <v>17</v>
      </c>
      <c r="B16" s="19">
        <v>333</v>
      </c>
      <c r="C16" s="19" t="s">
        <v>23</v>
      </c>
      <c r="D16" s="19" t="s">
        <v>15</v>
      </c>
      <c r="E16" s="4" t="s">
        <v>42</v>
      </c>
      <c r="F16">
        <v>33.4</v>
      </c>
      <c r="G16">
        <v>32.700000000000003</v>
      </c>
      <c r="H16">
        <v>32.700000000000003</v>
      </c>
      <c r="I16">
        <v>31.1</v>
      </c>
      <c r="J16">
        <v>30.3</v>
      </c>
      <c r="K16">
        <v>30.1</v>
      </c>
      <c r="L16">
        <v>29.5</v>
      </c>
    </row>
    <row r="17" spans="1:12" x14ac:dyDescent="0.2">
      <c r="A17" s="3">
        <v>18</v>
      </c>
      <c r="B17" s="19">
        <v>353</v>
      </c>
      <c r="C17" s="19" t="s">
        <v>23</v>
      </c>
      <c r="D17" s="19" t="s">
        <v>16</v>
      </c>
      <c r="E17" s="4" t="s">
        <v>42</v>
      </c>
      <c r="F17">
        <v>25.7</v>
      </c>
      <c r="G17">
        <v>25.3</v>
      </c>
      <c r="H17">
        <v>25.2</v>
      </c>
      <c r="I17">
        <v>24.7</v>
      </c>
      <c r="J17">
        <v>25.1</v>
      </c>
      <c r="K17">
        <v>25.7</v>
      </c>
      <c r="L17">
        <v>25</v>
      </c>
    </row>
    <row r="18" spans="1:12" x14ac:dyDescent="0.2">
      <c r="A18" s="3">
        <v>19</v>
      </c>
      <c r="B18" s="44">
        <v>389</v>
      </c>
      <c r="C18" s="19" t="s">
        <v>23</v>
      </c>
      <c r="D18" s="4" t="s">
        <v>15</v>
      </c>
      <c r="E18" s="4" t="s">
        <v>40</v>
      </c>
      <c r="F18">
        <v>28.2</v>
      </c>
      <c r="G18">
        <v>27.9</v>
      </c>
      <c r="H18">
        <v>28</v>
      </c>
      <c r="I18">
        <v>28.4</v>
      </c>
      <c r="J18">
        <v>28.7</v>
      </c>
      <c r="K18">
        <v>28.2</v>
      </c>
      <c r="L18">
        <v>28.7</v>
      </c>
    </row>
    <row r="19" spans="1:12" x14ac:dyDescent="0.2">
      <c r="A19" s="3">
        <v>20</v>
      </c>
      <c r="B19" s="44">
        <v>419</v>
      </c>
      <c r="C19" s="19" t="s">
        <v>23</v>
      </c>
      <c r="D19" s="4" t="s">
        <v>15</v>
      </c>
      <c r="E19" s="4" t="s">
        <v>40</v>
      </c>
      <c r="F19">
        <v>24.5</v>
      </c>
      <c r="G19">
        <v>25.8</v>
      </c>
      <c r="H19">
        <v>27</v>
      </c>
      <c r="I19">
        <v>26.9</v>
      </c>
      <c r="J19">
        <v>27.4</v>
      </c>
      <c r="K19">
        <v>27.7</v>
      </c>
      <c r="L19">
        <v>27.8</v>
      </c>
    </row>
    <row r="20" spans="1:12" x14ac:dyDescent="0.2">
      <c r="A20" s="3">
        <v>20</v>
      </c>
      <c r="B20" s="44">
        <v>423</v>
      </c>
      <c r="C20" s="19" t="s">
        <v>23</v>
      </c>
      <c r="D20" s="4" t="s">
        <v>16</v>
      </c>
      <c r="E20" s="4" t="s">
        <v>40</v>
      </c>
      <c r="F20">
        <v>26.6</v>
      </c>
      <c r="G20">
        <v>27.7</v>
      </c>
      <c r="H20">
        <v>28.3</v>
      </c>
      <c r="I20">
        <v>28.6</v>
      </c>
      <c r="J20">
        <v>28.5</v>
      </c>
      <c r="K20">
        <v>28.2</v>
      </c>
      <c r="L20">
        <v>28.3</v>
      </c>
    </row>
    <row r="21" spans="1:12" x14ac:dyDescent="0.2">
      <c r="A21" s="3">
        <v>21</v>
      </c>
      <c r="B21" s="44">
        <v>381</v>
      </c>
      <c r="C21" s="19" t="s">
        <v>23</v>
      </c>
      <c r="D21" s="4" t="s">
        <v>16</v>
      </c>
      <c r="E21" s="4" t="s">
        <v>41</v>
      </c>
      <c r="F21">
        <v>31.4</v>
      </c>
      <c r="G21">
        <v>31.4</v>
      </c>
      <c r="H21">
        <v>31.4</v>
      </c>
      <c r="I21">
        <v>31</v>
      </c>
      <c r="J21">
        <v>32.9</v>
      </c>
      <c r="K21">
        <v>31.9</v>
      </c>
      <c r="L21">
        <v>31.9</v>
      </c>
    </row>
    <row r="22" spans="1:12" x14ac:dyDescent="0.2">
      <c r="A22" s="3">
        <v>21</v>
      </c>
      <c r="B22" s="44">
        <v>385</v>
      </c>
      <c r="C22" s="19" t="s">
        <v>23</v>
      </c>
      <c r="D22" s="4" t="s">
        <v>15</v>
      </c>
      <c r="E22" s="4" t="s">
        <v>41</v>
      </c>
      <c r="F22">
        <v>35.6</v>
      </c>
      <c r="G22">
        <v>35</v>
      </c>
      <c r="H22">
        <v>34.200000000000003</v>
      </c>
      <c r="I22">
        <v>34.299999999999997</v>
      </c>
      <c r="J22">
        <v>34.299999999999997</v>
      </c>
      <c r="K22">
        <v>33.9</v>
      </c>
      <c r="L22">
        <v>31.8</v>
      </c>
    </row>
    <row r="23" spans="1:12" x14ac:dyDescent="0.2">
      <c r="A23" s="3">
        <v>22</v>
      </c>
      <c r="B23" s="44">
        <v>413</v>
      </c>
      <c r="C23" s="19" t="s">
        <v>23</v>
      </c>
      <c r="D23" s="4" t="s">
        <v>15</v>
      </c>
      <c r="E23" s="4" t="s">
        <v>41</v>
      </c>
      <c r="F23">
        <v>26.6</v>
      </c>
      <c r="G23">
        <v>26.7</v>
      </c>
      <c r="H23">
        <v>26.2</v>
      </c>
      <c r="I23">
        <v>25.5</v>
      </c>
      <c r="J23">
        <v>23.6</v>
      </c>
      <c r="K23">
        <v>21.9</v>
      </c>
      <c r="L23" s="50"/>
    </row>
    <row r="24" spans="1:12" x14ac:dyDescent="0.2">
      <c r="A24" s="3">
        <v>23</v>
      </c>
      <c r="B24" s="44">
        <v>401</v>
      </c>
      <c r="C24" s="19" t="s">
        <v>23</v>
      </c>
      <c r="D24" s="4" t="s">
        <v>15</v>
      </c>
      <c r="E24" s="4" t="s">
        <v>43</v>
      </c>
      <c r="F24">
        <v>31.5</v>
      </c>
      <c r="G24">
        <v>31.5</v>
      </c>
      <c r="H24">
        <v>30.7</v>
      </c>
      <c r="I24">
        <v>30.5</v>
      </c>
      <c r="J24">
        <v>31.4</v>
      </c>
      <c r="K24">
        <v>31.3</v>
      </c>
      <c r="L24">
        <v>31.7</v>
      </c>
    </row>
    <row r="25" spans="1:12" x14ac:dyDescent="0.2">
      <c r="A25" s="3">
        <v>24</v>
      </c>
      <c r="B25" s="44">
        <v>409</v>
      </c>
      <c r="C25" s="19" t="s">
        <v>23</v>
      </c>
      <c r="D25" s="4" t="s">
        <v>16</v>
      </c>
      <c r="E25" s="4" t="s">
        <v>43</v>
      </c>
      <c r="F25">
        <v>28.4</v>
      </c>
      <c r="G25">
        <v>29.6</v>
      </c>
      <c r="H25">
        <v>29.1</v>
      </c>
      <c r="I25">
        <v>28.9</v>
      </c>
      <c r="J25">
        <v>28.6</v>
      </c>
      <c r="K25">
        <v>28.9</v>
      </c>
      <c r="L25">
        <v>28.6</v>
      </c>
    </row>
    <row r="26" spans="1:12" x14ac:dyDescent="0.2">
      <c r="A26" s="3">
        <v>25</v>
      </c>
      <c r="B26" s="44">
        <v>379</v>
      </c>
      <c r="C26" s="19" t="s">
        <v>23</v>
      </c>
      <c r="D26" s="4" t="s">
        <v>16</v>
      </c>
      <c r="E26" s="4" t="s">
        <v>42</v>
      </c>
      <c r="F26">
        <v>31.9</v>
      </c>
      <c r="G26">
        <v>31.9</v>
      </c>
      <c r="H26">
        <v>31.3</v>
      </c>
      <c r="I26">
        <v>31</v>
      </c>
      <c r="J26">
        <v>31.3</v>
      </c>
      <c r="K26">
        <v>30.7</v>
      </c>
      <c r="L26">
        <v>30.7</v>
      </c>
    </row>
    <row r="27" spans="1:12" x14ac:dyDescent="0.2">
      <c r="A27" s="3">
        <v>26</v>
      </c>
      <c r="B27" s="44">
        <v>393</v>
      </c>
      <c r="C27" s="19" t="s">
        <v>23</v>
      </c>
      <c r="D27" s="4" t="s">
        <v>15</v>
      </c>
      <c r="E27" s="4" t="s">
        <v>42</v>
      </c>
      <c r="F27">
        <v>29.5</v>
      </c>
      <c r="G27">
        <v>30.2</v>
      </c>
      <c r="H27">
        <v>30.3</v>
      </c>
      <c r="I27">
        <v>29.9</v>
      </c>
      <c r="J27">
        <v>29.1</v>
      </c>
      <c r="K27">
        <v>27.5</v>
      </c>
      <c r="L27">
        <v>25</v>
      </c>
    </row>
    <row r="28" spans="1:12" x14ac:dyDescent="0.2">
      <c r="A28" s="3">
        <v>26</v>
      </c>
      <c r="B28" s="44">
        <v>395</v>
      </c>
      <c r="C28" s="19" t="s">
        <v>23</v>
      </c>
      <c r="D28" s="4" t="s">
        <v>15</v>
      </c>
      <c r="E28" s="4" t="s">
        <v>42</v>
      </c>
      <c r="F28">
        <v>28.4</v>
      </c>
      <c r="G28">
        <v>29.9</v>
      </c>
      <c r="H28">
        <v>29.7</v>
      </c>
      <c r="I28">
        <v>29</v>
      </c>
      <c r="J28">
        <v>29.8</v>
      </c>
      <c r="K28">
        <v>29.9</v>
      </c>
      <c r="L28">
        <v>29.1</v>
      </c>
    </row>
    <row r="29" spans="1:12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>
        <v>30.8</v>
      </c>
      <c r="G29">
        <v>29</v>
      </c>
      <c r="H29">
        <v>29.6</v>
      </c>
      <c r="I29">
        <v>30.4</v>
      </c>
      <c r="J29">
        <v>29.9</v>
      </c>
      <c r="K29">
        <v>29.2</v>
      </c>
      <c r="L29">
        <v>30.2</v>
      </c>
    </row>
    <row r="30" spans="1:12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>
        <v>33.6</v>
      </c>
      <c r="G30">
        <v>32.6</v>
      </c>
      <c r="H30">
        <v>33.299999999999997</v>
      </c>
      <c r="I30">
        <v>32.5</v>
      </c>
      <c r="J30">
        <v>31.4</v>
      </c>
      <c r="K30">
        <v>30.6</v>
      </c>
      <c r="L30">
        <v>28.99</v>
      </c>
    </row>
    <row r="31" spans="1:12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>
        <v>34.700000000000003</v>
      </c>
      <c r="G31">
        <v>34.200000000000003</v>
      </c>
      <c r="H31">
        <v>34.5</v>
      </c>
      <c r="I31">
        <v>33.799999999999997</v>
      </c>
      <c r="J31">
        <v>32.1</v>
      </c>
      <c r="K31">
        <v>30</v>
      </c>
      <c r="L31">
        <v>27.6</v>
      </c>
    </row>
    <row r="32" spans="1:12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 s="19">
        <v>27.5</v>
      </c>
      <c r="G32">
        <v>28.5</v>
      </c>
      <c r="H32">
        <v>28.9</v>
      </c>
      <c r="I32">
        <v>29</v>
      </c>
      <c r="J32">
        <v>28.6</v>
      </c>
      <c r="K32">
        <v>29.6</v>
      </c>
      <c r="L32">
        <v>29.7</v>
      </c>
    </row>
    <row r="33" spans="1:12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>
        <v>28.4</v>
      </c>
      <c r="G33">
        <v>29.1</v>
      </c>
      <c r="H33">
        <v>29.1</v>
      </c>
      <c r="I33">
        <v>28.6</v>
      </c>
      <c r="J33">
        <v>28.3</v>
      </c>
      <c r="K33">
        <v>28.6</v>
      </c>
      <c r="L33">
        <v>28.5</v>
      </c>
    </row>
    <row r="34" spans="1:12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>
        <v>28.2</v>
      </c>
      <c r="G34">
        <v>29.5</v>
      </c>
      <c r="H34">
        <v>29.5</v>
      </c>
      <c r="I34">
        <v>29.3</v>
      </c>
      <c r="J34">
        <v>29.1</v>
      </c>
      <c r="K34">
        <v>29.1</v>
      </c>
      <c r="L34">
        <v>29.4</v>
      </c>
    </row>
    <row r="35" spans="1:12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 s="19">
        <v>26.3</v>
      </c>
      <c r="G35">
        <v>26.7</v>
      </c>
      <c r="H35">
        <v>27.6</v>
      </c>
      <c r="I35">
        <v>27</v>
      </c>
      <c r="J35">
        <v>26.4</v>
      </c>
      <c r="K35">
        <v>26.5</v>
      </c>
      <c r="L35">
        <v>26.6</v>
      </c>
    </row>
    <row r="36" spans="1:12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>
        <v>31</v>
      </c>
      <c r="G36">
        <v>30.9</v>
      </c>
      <c r="H36">
        <v>31.5</v>
      </c>
      <c r="I36">
        <v>30.6</v>
      </c>
      <c r="J36">
        <v>30</v>
      </c>
      <c r="K36">
        <v>30</v>
      </c>
      <c r="L36">
        <v>30.9</v>
      </c>
    </row>
    <row r="37" spans="1:12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>
        <v>31.8</v>
      </c>
      <c r="G37">
        <v>33.799999999999997</v>
      </c>
      <c r="H37">
        <v>34.1</v>
      </c>
      <c r="I37">
        <v>34.5</v>
      </c>
      <c r="J37">
        <v>33.9</v>
      </c>
      <c r="K37">
        <v>31.9</v>
      </c>
      <c r="L37">
        <v>28.6</v>
      </c>
    </row>
    <row r="38" spans="1:12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>
        <v>31.1</v>
      </c>
      <c r="G38">
        <v>31.5</v>
      </c>
      <c r="H38">
        <v>32.1</v>
      </c>
      <c r="I38">
        <v>32.1</v>
      </c>
      <c r="J38">
        <v>31</v>
      </c>
      <c r="K38">
        <v>29.7</v>
      </c>
      <c r="L38">
        <v>27.1</v>
      </c>
    </row>
    <row r="39" spans="1:12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>
        <v>31.5</v>
      </c>
      <c r="G39">
        <v>32.200000000000003</v>
      </c>
      <c r="H39">
        <v>31.2</v>
      </c>
      <c r="I39">
        <v>31.3</v>
      </c>
      <c r="J39">
        <v>29.1</v>
      </c>
      <c r="K39">
        <v>28.1</v>
      </c>
      <c r="L39">
        <v>25.1</v>
      </c>
    </row>
    <row r="40" spans="1:12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>
        <v>31.3</v>
      </c>
      <c r="G40">
        <v>32.4</v>
      </c>
      <c r="H40">
        <v>33.299999999999997</v>
      </c>
      <c r="I40">
        <v>32.299999999999997</v>
      </c>
      <c r="J40">
        <v>31.6</v>
      </c>
      <c r="K40">
        <v>31.8</v>
      </c>
      <c r="L40">
        <v>30.7</v>
      </c>
    </row>
    <row r="41" spans="1:12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>
        <v>32.200000000000003</v>
      </c>
      <c r="G41">
        <v>32.5</v>
      </c>
      <c r="H41">
        <v>33</v>
      </c>
      <c r="I41">
        <v>32.299999999999997</v>
      </c>
      <c r="J41">
        <v>32</v>
      </c>
      <c r="K41">
        <v>30.5</v>
      </c>
      <c r="L41">
        <v>28.1</v>
      </c>
    </row>
    <row r="42" spans="1:12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>
        <v>28.7</v>
      </c>
      <c r="G42">
        <v>30.9</v>
      </c>
      <c r="H42">
        <v>30.7</v>
      </c>
      <c r="I42">
        <v>31.2</v>
      </c>
      <c r="J42">
        <v>30.6</v>
      </c>
      <c r="K42">
        <v>29.8</v>
      </c>
      <c r="L42">
        <v>29.3</v>
      </c>
    </row>
    <row r="43" spans="1:12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>
        <v>29.6</v>
      </c>
      <c r="G43">
        <v>31.4</v>
      </c>
      <c r="H43">
        <v>31.4</v>
      </c>
      <c r="I43">
        <v>32.4</v>
      </c>
      <c r="J43">
        <v>31.9</v>
      </c>
      <c r="K43">
        <v>31</v>
      </c>
      <c r="L43">
        <v>30.6</v>
      </c>
    </row>
    <row r="44" spans="1:12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>
        <v>28</v>
      </c>
      <c r="G44">
        <v>29.5</v>
      </c>
      <c r="H44">
        <v>29.6</v>
      </c>
      <c r="I44">
        <v>30.1</v>
      </c>
      <c r="J44">
        <v>30</v>
      </c>
      <c r="K44">
        <v>29.5</v>
      </c>
      <c r="L44">
        <v>28.6</v>
      </c>
    </row>
    <row r="45" spans="1:12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>
        <v>29</v>
      </c>
      <c r="G45">
        <v>30.1</v>
      </c>
      <c r="H45">
        <v>30.1</v>
      </c>
      <c r="I45">
        <v>30.8</v>
      </c>
      <c r="J45">
        <v>30.2</v>
      </c>
      <c r="K45">
        <v>30.2</v>
      </c>
      <c r="L45">
        <v>29.8</v>
      </c>
    </row>
    <row r="46" spans="1:12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>
        <v>29.6</v>
      </c>
      <c r="G46">
        <v>30.4</v>
      </c>
      <c r="H46">
        <v>30.6</v>
      </c>
      <c r="I46">
        <v>30.1</v>
      </c>
      <c r="J46">
        <v>30</v>
      </c>
      <c r="K46">
        <v>29.7</v>
      </c>
      <c r="L46">
        <v>28.6</v>
      </c>
    </row>
    <row r="47" spans="1:12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>
        <v>31.4</v>
      </c>
      <c r="G47">
        <v>32</v>
      </c>
      <c r="I47">
        <v>32.1</v>
      </c>
      <c r="J47">
        <v>31.9</v>
      </c>
      <c r="K47">
        <v>32</v>
      </c>
      <c r="L47">
        <v>31.2</v>
      </c>
    </row>
    <row r="48" spans="1:12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>
        <v>33.4</v>
      </c>
      <c r="G48">
        <v>31.4</v>
      </c>
      <c r="H48">
        <v>31.6</v>
      </c>
      <c r="I48">
        <v>31.6</v>
      </c>
      <c r="J48">
        <v>30.4</v>
      </c>
      <c r="K48">
        <v>31.5</v>
      </c>
      <c r="L48">
        <v>30.9</v>
      </c>
    </row>
    <row r="49" spans="1:13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>
        <v>35.1</v>
      </c>
      <c r="G49">
        <v>34</v>
      </c>
      <c r="H49">
        <v>34.799999999999997</v>
      </c>
      <c r="I49">
        <v>34.200000000000003</v>
      </c>
      <c r="J49">
        <v>34.6</v>
      </c>
      <c r="K49">
        <v>34.700000000000003</v>
      </c>
      <c r="L49">
        <v>34.799999999999997</v>
      </c>
    </row>
    <row r="50" spans="1:13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>
        <v>26.1</v>
      </c>
      <c r="G50">
        <v>25.7</v>
      </c>
      <c r="H50">
        <v>25.4</v>
      </c>
      <c r="I50">
        <v>25.3</v>
      </c>
      <c r="J50">
        <v>26.1</v>
      </c>
      <c r="K50">
        <v>26.3</v>
      </c>
      <c r="L50">
        <v>25.8</v>
      </c>
    </row>
    <row r="51" spans="1:13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>
        <v>25.5</v>
      </c>
      <c r="G51">
        <v>26.6</v>
      </c>
      <c r="H51">
        <v>26</v>
      </c>
      <c r="I51">
        <v>26.6</v>
      </c>
      <c r="J51">
        <v>27.1</v>
      </c>
      <c r="K51">
        <v>27</v>
      </c>
      <c r="L51">
        <v>27.1</v>
      </c>
    </row>
    <row r="52" spans="1:13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>
        <v>27.9</v>
      </c>
      <c r="G52">
        <v>28.5</v>
      </c>
      <c r="H52">
        <v>28.3</v>
      </c>
      <c r="I52">
        <v>27.9</v>
      </c>
      <c r="J52">
        <v>28.2</v>
      </c>
      <c r="K52">
        <v>28.3</v>
      </c>
      <c r="L52">
        <v>28.3</v>
      </c>
    </row>
    <row r="53" spans="1:13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>
        <v>28.2</v>
      </c>
      <c r="G53">
        <v>27.7</v>
      </c>
      <c r="H53">
        <v>28.4</v>
      </c>
      <c r="I53">
        <v>28.4</v>
      </c>
      <c r="J53">
        <v>28</v>
      </c>
      <c r="K53">
        <v>27.7</v>
      </c>
      <c r="L53">
        <v>27.5</v>
      </c>
    </row>
    <row r="54" spans="1:13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>
        <v>31.4</v>
      </c>
      <c r="G54">
        <v>32.1</v>
      </c>
      <c r="H54">
        <v>32.799999999999997</v>
      </c>
      <c r="I54">
        <v>33.200000000000003</v>
      </c>
      <c r="J54">
        <v>33</v>
      </c>
      <c r="K54">
        <v>33.1</v>
      </c>
      <c r="L54">
        <v>32.9</v>
      </c>
    </row>
    <row r="55" spans="1:13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 s="74">
        <v>22.4</v>
      </c>
      <c r="G55" s="74">
        <v>18.3</v>
      </c>
      <c r="H55" s="74">
        <v>20.2</v>
      </c>
      <c r="I55" s="74">
        <v>21.2</v>
      </c>
      <c r="J55" s="74">
        <v>22.2</v>
      </c>
      <c r="K55" s="74">
        <v>22.3</v>
      </c>
      <c r="L55" s="74">
        <v>23.7</v>
      </c>
      <c r="M55" s="74"/>
    </row>
    <row r="56" spans="1:13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>
        <v>24.6</v>
      </c>
      <c r="G56">
        <v>25.1</v>
      </c>
      <c r="H56">
        <v>24.9</v>
      </c>
      <c r="I56">
        <v>24.6</v>
      </c>
      <c r="J56">
        <v>24.8</v>
      </c>
      <c r="K56">
        <v>25.6</v>
      </c>
      <c r="L56">
        <v>25.1</v>
      </c>
    </row>
    <row r="57" spans="1:13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>
        <v>33.6</v>
      </c>
      <c r="G57">
        <v>33.6</v>
      </c>
      <c r="H57">
        <v>34.700000000000003</v>
      </c>
      <c r="I57">
        <v>34</v>
      </c>
      <c r="J57">
        <v>33.700000000000003</v>
      </c>
      <c r="K57">
        <v>34.1</v>
      </c>
      <c r="L57">
        <v>33.799999999999997</v>
      </c>
    </row>
    <row r="58" spans="1:13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>
        <v>33.1</v>
      </c>
      <c r="G58">
        <v>33.1</v>
      </c>
      <c r="H58">
        <v>33.799999999999997</v>
      </c>
      <c r="I58">
        <v>33.799999999999997</v>
      </c>
      <c r="J58">
        <v>33.6</v>
      </c>
      <c r="K58">
        <v>34.200000000000003</v>
      </c>
      <c r="L58">
        <v>33.799999999999997</v>
      </c>
    </row>
    <row r="59" spans="1:13" x14ac:dyDescent="0.2">
      <c r="A59" s="3"/>
      <c r="B59" s="2"/>
      <c r="C59" s="4"/>
      <c r="D59" s="4"/>
      <c r="E59" s="5"/>
    </row>
    <row r="60" spans="1:13" x14ac:dyDescent="0.2">
      <c r="A60" s="3"/>
      <c r="B60" s="2"/>
      <c r="C60" s="4"/>
      <c r="D60" s="4"/>
      <c r="E60" s="5"/>
    </row>
    <row r="61" spans="1:13" x14ac:dyDescent="0.2">
      <c r="A61" s="3"/>
      <c r="B61" s="2"/>
      <c r="C61" s="4"/>
      <c r="D61" s="4"/>
      <c r="E61" s="5"/>
    </row>
    <row r="62" spans="1:13" x14ac:dyDescent="0.2">
      <c r="A62" s="6"/>
      <c r="B62" s="2"/>
      <c r="C62" s="4"/>
      <c r="D62" s="4"/>
      <c r="E62" s="5"/>
    </row>
    <row r="63" spans="1:13" x14ac:dyDescent="0.2">
      <c r="A63" s="6"/>
      <c r="B63" s="2"/>
      <c r="C63" s="4"/>
      <c r="D63" s="4"/>
      <c r="E63" s="5"/>
    </row>
    <row r="64" spans="1:13" x14ac:dyDescent="0.2">
      <c r="A64" s="6"/>
      <c r="B64" s="2"/>
      <c r="C64" s="4"/>
      <c r="D64" s="4"/>
      <c r="E64" s="5"/>
    </row>
    <row r="65" spans="1:5" x14ac:dyDescent="0.2">
      <c r="A65" s="6"/>
      <c r="B65" s="2"/>
      <c r="C65" s="4"/>
      <c r="D65" s="4"/>
      <c r="E65" s="5"/>
    </row>
    <row r="66" spans="1:5" x14ac:dyDescent="0.2">
      <c r="A66" s="6"/>
      <c r="B66" s="2"/>
      <c r="C66" s="4"/>
      <c r="D66" s="4"/>
      <c r="E66" s="5"/>
    </row>
    <row r="67" spans="1:5" x14ac:dyDescent="0.2">
      <c r="A67" s="6"/>
      <c r="B67" s="2"/>
      <c r="C67" s="4"/>
      <c r="D67" s="4"/>
      <c r="E67" s="5"/>
    </row>
    <row r="68" spans="1:5" x14ac:dyDescent="0.2">
      <c r="A68" s="6"/>
      <c r="B68" s="2"/>
      <c r="C68" s="4"/>
      <c r="D68" s="4"/>
      <c r="E68" s="5"/>
    </row>
    <row r="69" spans="1:5" x14ac:dyDescent="0.2">
      <c r="A69" s="6"/>
      <c r="B69" s="2"/>
      <c r="C69" s="4"/>
      <c r="D69" s="4"/>
      <c r="E69" s="5"/>
    </row>
    <row r="70" spans="1:5" x14ac:dyDescent="0.2">
      <c r="A70" s="6"/>
      <c r="B70" s="2"/>
      <c r="C70" s="4"/>
      <c r="D70" s="4"/>
      <c r="E70" s="5"/>
    </row>
    <row r="71" spans="1:5" x14ac:dyDescent="0.2">
      <c r="A71" s="6"/>
      <c r="B71" s="2"/>
      <c r="C71" s="4"/>
      <c r="D71" s="4"/>
      <c r="E71" s="5"/>
    </row>
    <row r="72" spans="1:5" x14ac:dyDescent="0.2">
      <c r="A72" s="6"/>
      <c r="B72" s="2"/>
      <c r="C72" s="4"/>
      <c r="D72" s="4"/>
      <c r="E72" s="5"/>
    </row>
    <row r="73" spans="1:5" x14ac:dyDescent="0.2">
      <c r="A73" s="6"/>
      <c r="B73" s="2"/>
      <c r="C73" s="4"/>
      <c r="D73" s="4"/>
      <c r="E73" s="5"/>
    </row>
    <row r="74" spans="1:5" x14ac:dyDescent="0.2">
      <c r="A74" s="8"/>
      <c r="B74" s="7"/>
      <c r="C74" s="7"/>
      <c r="D74" s="7"/>
      <c r="E74" s="7"/>
    </row>
    <row r="75" spans="1:5" x14ac:dyDescent="0.2">
      <c r="A75" s="8"/>
      <c r="B75" s="7"/>
      <c r="C75" s="7"/>
      <c r="D75" s="7"/>
      <c r="E75" s="9"/>
    </row>
    <row r="76" spans="1:5" x14ac:dyDescent="0.2">
      <c r="A76" s="8"/>
      <c r="B76" s="7"/>
      <c r="C76" s="7"/>
      <c r="D76" s="7"/>
      <c r="E76" s="7"/>
    </row>
    <row r="77" spans="1:5" x14ac:dyDescent="0.2">
      <c r="A77" s="8"/>
      <c r="B77" s="7"/>
      <c r="C77" s="7"/>
      <c r="D77" s="7"/>
      <c r="E77" s="7"/>
    </row>
    <row r="78" spans="1:5" x14ac:dyDescent="0.2">
      <c r="A78" s="8"/>
      <c r="B78" s="7"/>
      <c r="C78" s="7"/>
      <c r="D78" s="7"/>
      <c r="E78" s="7"/>
    </row>
    <row r="79" spans="1:5" x14ac:dyDescent="0.2">
      <c r="A79" s="8"/>
      <c r="B79" s="7"/>
      <c r="C79" s="7"/>
      <c r="D79" s="7"/>
      <c r="E79" s="7"/>
    </row>
    <row r="80" spans="1:5" x14ac:dyDescent="0.2">
      <c r="A80" s="8"/>
      <c r="B80" s="7"/>
      <c r="C80" s="7"/>
      <c r="D80" s="7"/>
      <c r="E80" s="7"/>
    </row>
    <row r="81" spans="1:5" x14ac:dyDescent="0.2">
      <c r="A81" s="8"/>
      <c r="B81" s="7"/>
      <c r="C81" s="7"/>
      <c r="D81" s="7"/>
      <c r="E81" s="7"/>
    </row>
    <row r="82" spans="1:5" x14ac:dyDescent="0.2">
      <c r="A82" s="8"/>
      <c r="B82" s="7"/>
      <c r="C82" s="7"/>
      <c r="D82" s="7"/>
      <c r="E82" s="7"/>
    </row>
    <row r="83" spans="1:5" x14ac:dyDescent="0.2">
      <c r="A83" s="11"/>
      <c r="B83" s="9"/>
      <c r="C83" s="9"/>
      <c r="D83" s="9"/>
      <c r="E83" s="7"/>
    </row>
    <row r="84" spans="1:5" x14ac:dyDescent="0.2">
      <c r="A84" s="8"/>
      <c r="B84" s="7"/>
      <c r="C84" s="7"/>
      <c r="D84" s="7"/>
      <c r="E84" s="7"/>
    </row>
    <row r="85" spans="1:5" x14ac:dyDescent="0.2">
      <c r="A85" s="8"/>
      <c r="B85" s="7"/>
      <c r="C85" s="7"/>
      <c r="D85" s="7"/>
      <c r="E85" s="7"/>
    </row>
    <row r="86" spans="1:5" x14ac:dyDescent="0.2">
      <c r="A86" s="8"/>
      <c r="B86" s="7"/>
      <c r="C86" s="7"/>
      <c r="D86" s="7"/>
      <c r="E86" s="7"/>
    </row>
    <row r="87" spans="1:5" x14ac:dyDescent="0.2">
      <c r="A87" s="8"/>
      <c r="B87" s="7"/>
      <c r="C87" s="7"/>
      <c r="D87" s="7"/>
      <c r="E87" s="7"/>
    </row>
    <row r="88" spans="1:5" x14ac:dyDescent="0.2">
      <c r="A88" s="8"/>
      <c r="B88" s="7"/>
      <c r="C88" s="7"/>
      <c r="D88" s="7"/>
      <c r="E88" s="7"/>
    </row>
    <row r="89" spans="1:5" x14ac:dyDescent="0.2">
      <c r="A89" s="8"/>
      <c r="B89" s="7"/>
      <c r="C89" s="7"/>
      <c r="D89" s="7"/>
      <c r="E89" s="7"/>
    </row>
    <row r="90" spans="1:5" x14ac:dyDescent="0.2">
      <c r="A90" s="8"/>
      <c r="B90" s="7"/>
      <c r="C90" s="7"/>
      <c r="D90" s="7"/>
      <c r="E90" s="7"/>
    </row>
    <row r="91" spans="1:5" x14ac:dyDescent="0.2">
      <c r="A91" s="8"/>
      <c r="B91" s="7"/>
      <c r="C91" s="7"/>
      <c r="D91" s="7"/>
      <c r="E91" s="7"/>
    </row>
    <row r="92" spans="1:5" x14ac:dyDescent="0.2">
      <c r="A92" s="8"/>
      <c r="B92" s="7"/>
      <c r="C92" s="7"/>
      <c r="D92" s="7"/>
      <c r="E92" s="7"/>
    </row>
    <row r="93" spans="1:5" x14ac:dyDescent="0.2">
      <c r="A93" s="8"/>
      <c r="B93" s="7"/>
      <c r="C93" s="7"/>
      <c r="D93" s="7"/>
      <c r="E93" s="7"/>
    </row>
    <row r="94" spans="1:5" x14ac:dyDescent="0.2">
      <c r="A94" s="8"/>
      <c r="B94" s="7"/>
      <c r="C94" s="7"/>
      <c r="D94" s="7"/>
      <c r="E94" s="7"/>
    </row>
    <row r="95" spans="1:5" x14ac:dyDescent="0.2">
      <c r="A95" s="8"/>
      <c r="B95" s="7"/>
      <c r="C95" s="7"/>
      <c r="D95" s="7"/>
      <c r="E95" s="7"/>
    </row>
    <row r="96" spans="1:5" x14ac:dyDescent="0.2">
      <c r="A96" s="8"/>
      <c r="B96" s="7"/>
      <c r="C96" s="7"/>
      <c r="D96" s="7"/>
      <c r="E96" s="7"/>
    </row>
    <row r="97" spans="1:5" x14ac:dyDescent="0.2">
      <c r="A97" s="8"/>
      <c r="B97" s="7"/>
      <c r="C97" s="7"/>
      <c r="D97" s="7"/>
      <c r="E97" s="7"/>
    </row>
    <row r="98" spans="1:5" x14ac:dyDescent="0.2">
      <c r="A98" s="8"/>
      <c r="B98" s="7"/>
      <c r="C98" s="7"/>
      <c r="D98" s="7"/>
      <c r="E98" s="7"/>
    </row>
    <row r="99" spans="1:5" x14ac:dyDescent="0.2">
      <c r="A99" s="8"/>
      <c r="B99" s="7"/>
      <c r="C99" s="7"/>
      <c r="D99" s="7"/>
      <c r="E99" s="7"/>
    </row>
    <row r="100" spans="1:5" x14ac:dyDescent="0.2">
      <c r="A100" s="8"/>
      <c r="B100" s="7"/>
      <c r="C100" s="7"/>
      <c r="D100" s="7"/>
      <c r="E100" s="7"/>
    </row>
    <row r="101" spans="1:5" x14ac:dyDescent="0.2">
      <c r="A101" s="8"/>
      <c r="B101" s="7"/>
      <c r="C101" s="7"/>
      <c r="D101" s="7"/>
      <c r="E101" s="7"/>
    </row>
    <row r="102" spans="1:5" x14ac:dyDescent="0.2">
      <c r="A102" s="8"/>
      <c r="B102" s="7"/>
      <c r="C102" s="7"/>
      <c r="D102" s="7"/>
      <c r="E102" s="7"/>
    </row>
    <row r="103" spans="1:5" x14ac:dyDescent="0.2">
      <c r="A103" s="8"/>
      <c r="B103" s="7"/>
      <c r="C103" s="7"/>
      <c r="D103" s="7"/>
      <c r="E103" s="7"/>
    </row>
    <row r="104" spans="1:5" x14ac:dyDescent="0.2">
      <c r="A104" s="8"/>
      <c r="B104" s="7"/>
      <c r="C104" s="7"/>
      <c r="D104" s="7"/>
      <c r="E104" s="7"/>
    </row>
    <row r="105" spans="1:5" x14ac:dyDescent="0.2">
      <c r="A105" s="8"/>
      <c r="B105" s="7"/>
      <c r="C105" s="7"/>
      <c r="D105" s="7"/>
      <c r="E105" s="7"/>
    </row>
    <row r="106" spans="1:5" x14ac:dyDescent="0.2">
      <c r="A106" s="8"/>
      <c r="B106" s="7"/>
      <c r="C106" s="7"/>
      <c r="D106" s="7"/>
      <c r="E106" s="7"/>
    </row>
    <row r="107" spans="1:5" x14ac:dyDescent="0.2">
      <c r="A107" s="8"/>
      <c r="B107" s="7"/>
      <c r="C107" s="7"/>
      <c r="D107" s="7"/>
      <c r="E107" s="7"/>
    </row>
    <row r="108" spans="1:5" x14ac:dyDescent="0.2">
      <c r="A108" s="8"/>
      <c r="B108" s="7"/>
      <c r="C108" s="7"/>
      <c r="D108" s="7"/>
      <c r="E108" s="7"/>
    </row>
    <row r="109" spans="1:5" x14ac:dyDescent="0.2">
      <c r="A109" s="8"/>
      <c r="B109" s="7"/>
      <c r="C109" s="7"/>
      <c r="D109" s="7"/>
      <c r="E109" s="7"/>
    </row>
    <row r="110" spans="1:5" x14ac:dyDescent="0.2">
      <c r="A110" s="8"/>
      <c r="B110" s="7"/>
      <c r="C110" s="7"/>
      <c r="D110" s="7"/>
      <c r="E110" s="7"/>
    </row>
    <row r="111" spans="1:5" x14ac:dyDescent="0.2">
      <c r="A111" s="8"/>
      <c r="B111" s="7"/>
      <c r="C111" s="7"/>
      <c r="D111" s="7"/>
      <c r="E111" s="7"/>
    </row>
    <row r="112" spans="1:5" x14ac:dyDescent="0.2">
      <c r="A112" s="8"/>
      <c r="B112" s="7"/>
      <c r="C112" s="7"/>
      <c r="D112" s="7"/>
      <c r="E112" s="7"/>
    </row>
    <row r="113" spans="1:5" x14ac:dyDescent="0.2">
      <c r="A113" s="8"/>
      <c r="B113" s="7"/>
      <c r="C113" s="7"/>
      <c r="D113" s="7"/>
      <c r="E113" s="7"/>
    </row>
    <row r="114" spans="1:5" x14ac:dyDescent="0.2">
      <c r="A114" s="8"/>
      <c r="B114" s="7"/>
      <c r="C114" s="7"/>
      <c r="D114" s="7"/>
      <c r="E114" s="7"/>
    </row>
    <row r="115" spans="1:5" x14ac:dyDescent="0.2">
      <c r="A115" s="8"/>
      <c r="B115" s="7"/>
      <c r="C115" s="7"/>
      <c r="D115" s="7"/>
      <c r="E115" s="7"/>
    </row>
    <row r="116" spans="1:5" x14ac:dyDescent="0.2">
      <c r="A116" s="8"/>
      <c r="B116" s="7"/>
      <c r="C116" s="7"/>
      <c r="D116" s="7"/>
      <c r="E116" s="7"/>
    </row>
    <row r="117" spans="1:5" x14ac:dyDescent="0.2">
      <c r="A117" s="8"/>
      <c r="B117" s="7"/>
      <c r="C117" s="7"/>
      <c r="D117" s="7"/>
      <c r="E117" s="7"/>
    </row>
    <row r="118" spans="1:5" x14ac:dyDescent="0.2">
      <c r="A118" s="8"/>
      <c r="B118" s="7"/>
      <c r="C118" s="7"/>
      <c r="D118" s="7"/>
      <c r="E118" s="7"/>
    </row>
    <row r="119" spans="1:5" x14ac:dyDescent="0.2">
      <c r="A119" s="8"/>
      <c r="B119" s="7"/>
      <c r="C119" s="7"/>
      <c r="D119" s="7"/>
      <c r="E119" s="7"/>
    </row>
    <row r="120" spans="1:5" x14ac:dyDescent="0.2">
      <c r="A120" s="8"/>
      <c r="B120" s="7"/>
      <c r="C120" s="7"/>
      <c r="D120" s="7"/>
      <c r="E120" s="7"/>
    </row>
    <row r="121" spans="1:5" x14ac:dyDescent="0.2">
      <c r="A121" s="8"/>
      <c r="B121" s="7"/>
      <c r="C121" s="7"/>
      <c r="D121" s="7"/>
      <c r="E121" s="7"/>
    </row>
    <row r="122" spans="1:5" x14ac:dyDescent="0.2">
      <c r="A122" s="8"/>
      <c r="B122" s="7"/>
      <c r="C122" s="7"/>
      <c r="D122" s="7"/>
      <c r="E122" s="7"/>
    </row>
    <row r="123" spans="1:5" x14ac:dyDescent="0.2">
      <c r="A123" s="8"/>
      <c r="B123" s="7"/>
      <c r="C123" s="7"/>
      <c r="D123" s="7"/>
      <c r="E123" s="7"/>
    </row>
    <row r="124" spans="1:5" x14ac:dyDescent="0.2">
      <c r="A124" s="8"/>
      <c r="B124" s="7"/>
      <c r="C124" s="7"/>
      <c r="D124" s="7"/>
      <c r="E124" s="7"/>
    </row>
    <row r="125" spans="1:5" x14ac:dyDescent="0.2">
      <c r="A125" s="8"/>
      <c r="B125" s="7"/>
      <c r="C125" s="7"/>
      <c r="D125" s="7"/>
      <c r="E125" s="7"/>
    </row>
    <row r="126" spans="1:5" x14ac:dyDescent="0.2">
      <c r="A126" s="8"/>
      <c r="B126" s="7"/>
      <c r="C126" s="7"/>
      <c r="D126" s="7"/>
      <c r="E126" s="7"/>
    </row>
    <row r="127" spans="1:5" x14ac:dyDescent="0.2">
      <c r="A127" s="8"/>
      <c r="B127" s="7"/>
      <c r="C127" s="7"/>
      <c r="D127" s="7"/>
      <c r="E127" s="7"/>
    </row>
    <row r="128" spans="1:5" x14ac:dyDescent="0.2">
      <c r="B128" s="7"/>
      <c r="C128" s="7"/>
      <c r="D128" s="7"/>
      <c r="E128" s="7"/>
    </row>
    <row r="129" spans="2:5" x14ac:dyDescent="0.2">
      <c r="B129" s="7"/>
      <c r="C129" s="7"/>
      <c r="D129" s="7"/>
      <c r="E129" s="7"/>
    </row>
    <row r="130" spans="2:5" x14ac:dyDescent="0.2">
      <c r="B130" s="7"/>
      <c r="C130" s="7"/>
      <c r="D130" s="7"/>
      <c r="E130" s="7"/>
    </row>
    <row r="131" spans="2:5" x14ac:dyDescent="0.2">
      <c r="B131" s="7"/>
      <c r="C131" s="7"/>
      <c r="D131" s="7"/>
      <c r="E131" s="7"/>
    </row>
    <row r="132" spans="2:5" x14ac:dyDescent="0.2">
      <c r="B132" s="7"/>
      <c r="C132" s="7"/>
      <c r="D132" s="7"/>
      <c r="E132" s="7"/>
    </row>
    <row r="133" spans="2:5" x14ac:dyDescent="0.2">
      <c r="B133" s="7"/>
      <c r="C133" s="7"/>
      <c r="D133" s="7"/>
      <c r="E133" s="7"/>
    </row>
    <row r="134" spans="2:5" x14ac:dyDescent="0.2">
      <c r="B134" s="7"/>
      <c r="C134" s="7"/>
      <c r="D134" s="7"/>
      <c r="E134" s="7"/>
    </row>
    <row r="135" spans="2:5" x14ac:dyDescent="0.2">
      <c r="B135" s="7"/>
      <c r="C135" s="7"/>
      <c r="D135" s="7"/>
      <c r="E135" s="7"/>
    </row>
    <row r="136" spans="2:5" x14ac:dyDescent="0.2">
      <c r="B136" s="7"/>
      <c r="C136" s="7"/>
      <c r="D136" s="7"/>
      <c r="E136" s="7"/>
    </row>
    <row r="137" spans="2:5" x14ac:dyDescent="0.2">
      <c r="B137" s="7"/>
      <c r="C137" s="7"/>
      <c r="D137" s="7"/>
      <c r="E137" s="7"/>
    </row>
    <row r="138" spans="2:5" x14ac:dyDescent="0.2">
      <c r="B138" s="7"/>
      <c r="C138" s="7"/>
      <c r="D138" s="7"/>
      <c r="E138" s="7"/>
    </row>
    <row r="139" spans="2:5" x14ac:dyDescent="0.2">
      <c r="B139" s="7"/>
      <c r="C139" s="7"/>
      <c r="D139" s="7"/>
      <c r="E139" s="7"/>
    </row>
    <row r="140" spans="2:5" x14ac:dyDescent="0.2">
      <c r="B140" s="7"/>
      <c r="C140" s="7"/>
      <c r="D140" s="7"/>
      <c r="E140" s="7"/>
    </row>
    <row r="141" spans="2:5" x14ac:dyDescent="0.2">
      <c r="B141" s="7"/>
      <c r="C141" s="7"/>
      <c r="D141" s="7"/>
      <c r="E141" s="7"/>
    </row>
    <row r="142" spans="2:5" x14ac:dyDescent="0.2">
      <c r="B142" s="7"/>
      <c r="C142" s="7"/>
      <c r="D142" s="7"/>
      <c r="E142" s="7"/>
    </row>
    <row r="143" spans="2:5" x14ac:dyDescent="0.2">
      <c r="B143" s="7"/>
      <c r="C143" s="7"/>
      <c r="D143" s="7"/>
      <c r="E143" s="7"/>
    </row>
    <row r="144" spans="2:5" x14ac:dyDescent="0.2">
      <c r="B144" s="7"/>
      <c r="C144" s="7"/>
      <c r="D144" s="7"/>
      <c r="E144" s="7"/>
    </row>
    <row r="145" spans="2:5" x14ac:dyDescent="0.2">
      <c r="B145" s="7"/>
      <c r="C145" s="7"/>
      <c r="D145" s="7"/>
      <c r="E145" s="7"/>
    </row>
    <row r="146" spans="2:5" x14ac:dyDescent="0.2">
      <c r="B146" s="7"/>
      <c r="C146" s="7"/>
      <c r="D146" s="7"/>
      <c r="E146" s="7"/>
    </row>
    <row r="147" spans="2:5" x14ac:dyDescent="0.2">
      <c r="B147" s="7"/>
      <c r="C147" s="7"/>
      <c r="D147" s="7"/>
      <c r="E147" s="7"/>
    </row>
    <row r="148" spans="2:5" x14ac:dyDescent="0.2">
      <c r="B148" s="7"/>
      <c r="C148" s="7"/>
      <c r="D148" s="7"/>
      <c r="E148" s="7"/>
    </row>
    <row r="149" spans="2:5" x14ac:dyDescent="0.2">
      <c r="B149" s="7"/>
      <c r="C149" s="7"/>
      <c r="D149" s="7"/>
      <c r="E149" s="7"/>
    </row>
    <row r="150" spans="2:5" x14ac:dyDescent="0.2">
      <c r="B150" s="7"/>
      <c r="C150" s="7"/>
      <c r="D150" s="7"/>
      <c r="E150" s="7"/>
    </row>
    <row r="151" spans="2:5" x14ac:dyDescent="0.2">
      <c r="B151" s="7"/>
      <c r="C151" s="7"/>
      <c r="D151" s="7"/>
      <c r="E151" s="7"/>
    </row>
    <row r="152" spans="2:5" x14ac:dyDescent="0.2">
      <c r="B152" s="7"/>
      <c r="C152" s="7"/>
      <c r="D152" s="7"/>
      <c r="E152" s="7"/>
    </row>
    <row r="153" spans="2:5" x14ac:dyDescent="0.2">
      <c r="B153" s="7"/>
      <c r="C153" s="7"/>
      <c r="D153" s="7"/>
      <c r="E153" s="7"/>
    </row>
    <row r="154" spans="2:5" x14ac:dyDescent="0.2">
      <c r="B154" s="7"/>
      <c r="C154" s="7"/>
      <c r="D154" s="7"/>
      <c r="E154" s="7"/>
    </row>
    <row r="155" spans="2:5" x14ac:dyDescent="0.2">
      <c r="B155" s="7"/>
      <c r="C155" s="7"/>
      <c r="D155" s="7"/>
      <c r="E155" s="7"/>
    </row>
    <row r="156" spans="2:5" x14ac:dyDescent="0.2">
      <c r="B156" s="7"/>
      <c r="C156" s="7"/>
      <c r="D156" s="7"/>
    </row>
    <row r="157" spans="2:5" x14ac:dyDescent="0.2">
      <c r="B157" s="7"/>
      <c r="C157" s="7"/>
      <c r="D157" s="7"/>
    </row>
    <row r="158" spans="2:5" x14ac:dyDescent="0.2">
      <c r="B158" s="7"/>
      <c r="C158" s="7"/>
      <c r="D158" s="7"/>
    </row>
    <row r="159" spans="2:5" x14ac:dyDescent="0.2">
      <c r="B159" s="7"/>
      <c r="C159" s="7"/>
      <c r="D159" s="7"/>
    </row>
    <row r="160" spans="2:5" x14ac:dyDescent="0.2">
      <c r="B160" s="7"/>
      <c r="C160" s="7"/>
      <c r="D160" s="7"/>
    </row>
    <row r="161" spans="2:4" x14ac:dyDescent="0.2">
      <c r="B161" s="7"/>
      <c r="C161" s="7"/>
      <c r="D161" s="7"/>
    </row>
    <row r="162" spans="2:4" x14ac:dyDescent="0.2">
      <c r="B162" s="7"/>
      <c r="C162" s="7"/>
      <c r="D162" s="7"/>
    </row>
    <row r="163" spans="2:4" x14ac:dyDescent="0.2">
      <c r="B163" s="7"/>
      <c r="C163" s="7"/>
      <c r="D163" s="7"/>
    </row>
  </sheetData>
  <phoneticPr fontId="6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B2525-7551-43F2-9434-59B9DB02D2FB}">
  <dimension ref="A1:K155"/>
  <sheetViews>
    <sheetView zoomScale="75" workbookViewId="0">
      <selection sqref="A1:A1048576"/>
    </sheetView>
  </sheetViews>
  <sheetFormatPr baseColWidth="10" defaultColWidth="8.83203125" defaultRowHeight="16" x14ac:dyDescent="0.2"/>
  <cols>
    <col min="1" max="1" width="10.5" style="12"/>
    <col min="2" max="2" width="9.33203125" bestFit="1" customWidth="1"/>
    <col min="3" max="3" width="3.6640625" bestFit="1" customWidth="1"/>
    <col min="4" max="4" width="9.1640625" bestFit="1" customWidth="1"/>
    <col min="5" max="5" width="14.1640625" style="10" bestFit="1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</v>
      </c>
      <c r="G1" s="1" t="s">
        <v>19</v>
      </c>
      <c r="H1" s="1" t="s">
        <v>20</v>
      </c>
      <c r="I1" s="1" t="s">
        <v>21</v>
      </c>
      <c r="J1" s="1" t="s">
        <v>22</v>
      </c>
      <c r="K1" s="22" t="s">
        <v>24</v>
      </c>
    </row>
    <row r="2" spans="1:11" x14ac:dyDescent="0.2">
      <c r="A2" s="3">
        <v>5</v>
      </c>
      <c r="B2" s="19">
        <v>339</v>
      </c>
      <c r="C2" s="19" t="s">
        <v>23</v>
      </c>
      <c r="D2" s="19" t="s">
        <v>16</v>
      </c>
      <c r="E2" s="4" t="s">
        <v>40</v>
      </c>
      <c r="F2">
        <f>'Body parameters'!G2-'Body parameters'!$G2</f>
        <v>0</v>
      </c>
      <c r="G2">
        <f>'Body parameters'!H2-'Body parameters'!$G2</f>
        <v>1.0000000000000036</v>
      </c>
      <c r="H2">
        <f>'Body parameters'!I2-'Body parameters'!$G2</f>
        <v>0.90000000000000213</v>
      </c>
      <c r="I2">
        <f>'Body parameters'!J2-'Body parameters'!$G2</f>
        <v>0.60000000000000142</v>
      </c>
      <c r="J2">
        <f>'Body parameters'!K2-'Body parameters'!$G2</f>
        <v>0.19999999999999929</v>
      </c>
      <c r="K2">
        <f>'Body parameters'!L2-'Body parameters'!$G2</f>
        <v>1.4000000000000021</v>
      </c>
    </row>
    <row r="3" spans="1:11" x14ac:dyDescent="0.2">
      <c r="A3" s="3">
        <v>6</v>
      </c>
      <c r="B3" s="19">
        <v>359</v>
      </c>
      <c r="C3" s="19" t="s">
        <v>23</v>
      </c>
      <c r="D3" s="19" t="s">
        <v>15</v>
      </c>
      <c r="E3" s="4" t="s">
        <v>40</v>
      </c>
      <c r="F3">
        <f>'Body parameters'!G3-'Body parameters'!$G3</f>
        <v>0</v>
      </c>
      <c r="G3">
        <f>'Body parameters'!H3-'Body parameters'!$G3</f>
        <v>-0.29999999999999716</v>
      </c>
      <c r="H3">
        <f>'Body parameters'!I3-'Body parameters'!$G3</f>
        <v>0.20000000000000284</v>
      </c>
      <c r="I3">
        <f>'Body parameters'!J3-'Body parameters'!$G3</f>
        <v>1</v>
      </c>
      <c r="J3">
        <f>'Body parameters'!K3-'Body parameters'!$G3</f>
        <v>0.89999999999999858</v>
      </c>
      <c r="K3">
        <f>'Body parameters'!L3-'Body parameters'!$G3</f>
        <v>1.3000000000000043</v>
      </c>
    </row>
    <row r="4" spans="1:11" x14ac:dyDescent="0.2">
      <c r="A4" s="3">
        <v>7</v>
      </c>
      <c r="B4" s="19">
        <v>371</v>
      </c>
      <c r="C4" s="19" t="s">
        <v>23</v>
      </c>
      <c r="D4" s="19" t="s">
        <v>15</v>
      </c>
      <c r="E4" s="4" t="s">
        <v>40</v>
      </c>
      <c r="F4">
        <f>'Body parameters'!G4-'Body parameters'!$G4</f>
        <v>0</v>
      </c>
      <c r="G4">
        <f>'Body parameters'!H4-'Body parameters'!$G4</f>
        <v>9.9999999999997868E-2</v>
      </c>
      <c r="H4">
        <f>'Body parameters'!I4-'Body parameters'!$G4</f>
        <v>0.5</v>
      </c>
      <c r="I4">
        <f>'Body parameters'!J4-'Body parameters'!$G4</f>
        <v>0.19999999999999929</v>
      </c>
      <c r="J4">
        <f>'Body parameters'!K4-'Body parameters'!$G4</f>
        <v>0.39999999999999858</v>
      </c>
      <c r="K4">
        <f>'Body parameters'!L4-'Body parameters'!$G4</f>
        <v>1.1999999999999993</v>
      </c>
    </row>
    <row r="5" spans="1:11" x14ac:dyDescent="0.2">
      <c r="A5" s="3">
        <v>8</v>
      </c>
      <c r="B5" s="19">
        <v>363</v>
      </c>
      <c r="C5" s="19" t="s">
        <v>23</v>
      </c>
      <c r="D5" s="19" t="s">
        <v>15</v>
      </c>
      <c r="E5" s="4" t="s">
        <v>41</v>
      </c>
      <c r="F5">
        <f>'Body parameters'!G5-'Body parameters'!$G5</f>
        <v>0</v>
      </c>
      <c r="G5">
        <f>'Body parameters'!H5-'Body parameters'!$G5</f>
        <v>-0.19999999999999929</v>
      </c>
      <c r="H5">
        <f>'Body parameters'!I5-'Body parameters'!$G5</f>
        <v>-1.5</v>
      </c>
      <c r="I5">
        <f>'Body parameters'!J5-'Body parameters'!$G5</f>
        <v>-1.5</v>
      </c>
      <c r="J5">
        <f>'Body parameters'!K5-'Body parameters'!$G5</f>
        <v>-2.3999999999999986</v>
      </c>
      <c r="K5">
        <f>'Body parameters'!L5-'Body parameters'!$G5</f>
        <v>-4.1000000000000014</v>
      </c>
    </row>
    <row r="6" spans="1:11" x14ac:dyDescent="0.2">
      <c r="A6" s="3">
        <v>8</v>
      </c>
      <c r="B6" s="19">
        <v>361</v>
      </c>
      <c r="C6" s="19" t="s">
        <v>23</v>
      </c>
      <c r="D6" s="19" t="s">
        <v>16</v>
      </c>
      <c r="E6" s="4" t="s">
        <v>41</v>
      </c>
      <c r="F6">
        <f>'Body parameters'!G6-'Body parameters'!$G6</f>
        <v>0</v>
      </c>
      <c r="G6">
        <f>'Body parameters'!H6-'Body parameters'!$G6</f>
        <v>-1.1000000000000014</v>
      </c>
      <c r="H6">
        <f>'Body parameters'!I6-'Body parameters'!$G6</f>
        <v>-2.8000000000000007</v>
      </c>
      <c r="I6">
        <f>'Body parameters'!J6-'Body parameters'!$G6</f>
        <v>-3.3000000000000007</v>
      </c>
      <c r="J6">
        <f>'Body parameters'!K6-'Body parameters'!$G6</f>
        <v>-4.4000000000000021</v>
      </c>
      <c r="K6">
        <f>'Body parameters'!L6-'Body parameters'!$G6</f>
        <v>-5.9000000000000021</v>
      </c>
    </row>
    <row r="7" spans="1:11" x14ac:dyDescent="0.2">
      <c r="A7" s="3">
        <v>9</v>
      </c>
      <c r="B7" s="19">
        <v>351</v>
      </c>
      <c r="C7" s="19" t="s">
        <v>23</v>
      </c>
      <c r="D7" s="19" t="s">
        <v>16</v>
      </c>
      <c r="E7" s="4" t="s">
        <v>41</v>
      </c>
      <c r="F7">
        <f>'Body parameters'!G7-'Body parameters'!$G7</f>
        <v>0</v>
      </c>
      <c r="G7">
        <f>'Body parameters'!H7-'Body parameters'!$G7</f>
        <v>-0.29999999999999716</v>
      </c>
      <c r="H7">
        <f>'Body parameters'!I7-'Body parameters'!$G7</f>
        <v>-1.0999999999999979</v>
      </c>
      <c r="I7">
        <f>'Body parameters'!J7-'Body parameters'!$G7</f>
        <v>-2.0999999999999979</v>
      </c>
      <c r="J7">
        <f>'Body parameters'!K7-'Body parameters'!$G7</f>
        <v>-2.5999999999999979</v>
      </c>
      <c r="K7">
        <f>'Body parameters'!L7-'Body parameters'!$G7</f>
        <v>-3.5999999999999979</v>
      </c>
    </row>
    <row r="8" spans="1:11" x14ac:dyDescent="0.2">
      <c r="A8" s="3">
        <v>10</v>
      </c>
      <c r="B8" s="19">
        <v>325</v>
      </c>
      <c r="C8" s="19" t="s">
        <v>23</v>
      </c>
      <c r="D8" s="19" t="s">
        <v>15</v>
      </c>
      <c r="E8" s="4" t="s">
        <v>41</v>
      </c>
      <c r="F8">
        <f>'Body parameters'!G8-'Body parameters'!$G8</f>
        <v>0</v>
      </c>
      <c r="G8">
        <f>'Body parameters'!H8-'Body parameters'!$G8</f>
        <v>0.10000000000000142</v>
      </c>
      <c r="H8">
        <f>'Body parameters'!I8-'Body parameters'!$G8</f>
        <v>-0.20000000000000284</v>
      </c>
      <c r="I8">
        <f>'Body parameters'!J8-'Body parameters'!$G8</f>
        <v>-0.5</v>
      </c>
      <c r="J8">
        <f>'Body parameters'!K8-'Body parameters'!$G8</f>
        <v>-2.5</v>
      </c>
      <c r="K8">
        <f>'Body parameters'!L8-'Body parameters'!$G8</f>
        <v>-4.3999999999999986</v>
      </c>
    </row>
    <row r="9" spans="1:11" x14ac:dyDescent="0.2">
      <c r="A9" s="3">
        <v>11</v>
      </c>
      <c r="B9" s="19">
        <v>331</v>
      </c>
      <c r="C9" s="19" t="s">
        <v>23</v>
      </c>
      <c r="D9" s="19" t="s">
        <v>15</v>
      </c>
      <c r="E9" s="4" t="s">
        <v>43</v>
      </c>
      <c r="F9">
        <f>'Body parameters'!G9-'Body parameters'!$G9</f>
        <v>0</v>
      </c>
      <c r="G9">
        <f>'Body parameters'!H9-'Body parameters'!$G9</f>
        <v>-0.70000000000000284</v>
      </c>
      <c r="H9">
        <f>'Body parameters'!I9-'Body parameters'!$G9</f>
        <v>-0.30000000000000426</v>
      </c>
      <c r="I9">
        <f>'Body parameters'!J9-'Body parameters'!$G9</f>
        <v>0.29999999999999716</v>
      </c>
      <c r="J9">
        <f>'Body parameters'!K9-'Body parameters'!$G9</f>
        <v>0.19999999999999574</v>
      </c>
      <c r="K9">
        <f>'Body parameters'!L9-'Body parameters'!$G9</f>
        <v>1.1999999999999957</v>
      </c>
    </row>
    <row r="10" spans="1:11" x14ac:dyDescent="0.2">
      <c r="A10" s="3">
        <v>12</v>
      </c>
      <c r="B10" s="19">
        <v>373</v>
      </c>
      <c r="C10" s="19" t="s">
        <v>23</v>
      </c>
      <c r="D10" s="19" t="s">
        <v>15</v>
      </c>
      <c r="E10" s="4" t="s">
        <v>43</v>
      </c>
      <c r="F10">
        <f>'Body parameters'!G10-'Body parameters'!$G10</f>
        <v>0</v>
      </c>
      <c r="G10">
        <f>'Body parameters'!H10-'Body parameters'!$G10</f>
        <v>-1</v>
      </c>
      <c r="H10">
        <f>'Body parameters'!I10-'Body parameters'!$G10</f>
        <v>-1.3999999999999986</v>
      </c>
      <c r="I10">
        <f>'Body parameters'!J10-'Body parameters'!$G10</f>
        <v>-0.39999999999999858</v>
      </c>
      <c r="J10">
        <f>'Body parameters'!K10-'Body parameters'!$G10</f>
        <v>-0.69999999999999929</v>
      </c>
      <c r="K10">
        <f>'Body parameters'!L10-'Body parameters'!$G10</f>
        <v>-0.30000000000000071</v>
      </c>
    </row>
    <row r="11" spans="1:11" x14ac:dyDescent="0.2">
      <c r="A11" s="3">
        <v>13</v>
      </c>
      <c r="B11" s="19">
        <v>341</v>
      </c>
      <c r="C11" s="19" t="s">
        <v>23</v>
      </c>
      <c r="D11" s="19" t="s">
        <v>16</v>
      </c>
      <c r="E11" s="4" t="s">
        <v>43</v>
      </c>
      <c r="F11">
        <f>'Body parameters'!G11-'Body parameters'!$G11</f>
        <v>0</v>
      </c>
      <c r="G11">
        <f>'Body parameters'!H11-'Body parameters'!$G11</f>
        <v>-0.5</v>
      </c>
      <c r="H11">
        <f>'Body parameters'!I11-'Body parameters'!$G11</f>
        <v>-0.69999999999999929</v>
      </c>
      <c r="I11">
        <f>'Body parameters'!J11-'Body parameters'!$G11</f>
        <v>-0.90000000000000213</v>
      </c>
      <c r="J11">
        <f>'Body parameters'!K11-'Body parameters'!$G11</f>
        <v>-0.90000000000000213</v>
      </c>
      <c r="K11">
        <f>'Body parameters'!L11-'Body parameters'!$G11</f>
        <v>-0.90000000000000213</v>
      </c>
    </row>
    <row r="12" spans="1:11" x14ac:dyDescent="0.2">
      <c r="A12" s="3">
        <v>14</v>
      </c>
      <c r="B12" s="19">
        <v>357</v>
      </c>
      <c r="C12" s="19" t="s">
        <v>23</v>
      </c>
      <c r="D12" s="19" t="s">
        <v>16</v>
      </c>
      <c r="E12" s="4" t="s">
        <v>43</v>
      </c>
      <c r="F12">
        <f>'Body parameters'!G12-'Body parameters'!$G12</f>
        <v>0</v>
      </c>
      <c r="G12">
        <f>'Body parameters'!H12-'Body parameters'!$G12</f>
        <v>0.5</v>
      </c>
      <c r="H12">
        <f>'Body parameters'!I12-'Body parameters'!$G12</f>
        <v>0.30000000000000071</v>
      </c>
      <c r="I12">
        <f>'Body parameters'!J12-'Body parameters'!$G12</f>
        <v>-0.40000000000000213</v>
      </c>
      <c r="J12">
        <f>'Body parameters'!K12-'Body parameters'!$G12</f>
        <v>-0.30000000000000071</v>
      </c>
      <c r="K12">
        <f>'Body parameters'!L12-'Body parameters'!$G12</f>
        <v>-0.40000000000000213</v>
      </c>
    </row>
    <row r="13" spans="1:11" x14ac:dyDescent="0.2">
      <c r="A13" s="3">
        <v>19</v>
      </c>
      <c r="B13" s="19">
        <v>345</v>
      </c>
      <c r="C13" s="19" t="s">
        <v>23</v>
      </c>
      <c r="D13" s="19" t="s">
        <v>15</v>
      </c>
      <c r="E13" s="4" t="s">
        <v>42</v>
      </c>
      <c r="F13">
        <f>'Body parameters'!G13-'Body parameters'!$G13</f>
        <v>0</v>
      </c>
      <c r="G13">
        <f>'Body parameters'!H13-'Body parameters'!$G13</f>
        <v>-0.5</v>
      </c>
      <c r="H13">
        <f>'Body parameters'!I13-'Body parameters'!$G13</f>
        <v>-1</v>
      </c>
      <c r="I13">
        <f>'Body parameters'!J13-'Body parameters'!$G13</f>
        <v>-0.89999999999999858</v>
      </c>
      <c r="J13">
        <f>'Body parameters'!K13-'Body parameters'!$G13</f>
        <v>-1.6000000000000014</v>
      </c>
      <c r="K13">
        <f>'Body parameters'!L13-'Body parameters'!$G13</f>
        <v>-1.5</v>
      </c>
    </row>
    <row r="14" spans="1:11" x14ac:dyDescent="0.2">
      <c r="A14" s="3">
        <v>15</v>
      </c>
      <c r="B14" s="19">
        <v>349</v>
      </c>
      <c r="C14" s="19" t="s">
        <v>23</v>
      </c>
      <c r="D14" s="19" t="s">
        <v>16</v>
      </c>
      <c r="E14" s="4" t="s">
        <v>42</v>
      </c>
      <c r="F14">
        <f>'Body parameters'!G14-'Body parameters'!$G14</f>
        <v>0</v>
      </c>
      <c r="G14">
        <f>'Body parameters'!H14-'Body parameters'!$G14</f>
        <v>0.70000000000000284</v>
      </c>
      <c r="H14">
        <f>'Body parameters'!I14-'Body parameters'!$G14</f>
        <v>0.80000000000000426</v>
      </c>
      <c r="I14">
        <f>'Body parameters'!J14-'Body parameters'!$G14</f>
        <v>0.40000000000000568</v>
      </c>
      <c r="J14">
        <f>'Body parameters'!K14-'Body parameters'!$G14</f>
        <v>-0.69999999999999574</v>
      </c>
      <c r="K14">
        <f>'Body parameters'!L14-'Body parameters'!$G14</f>
        <v>-3.0999999999999979</v>
      </c>
    </row>
    <row r="15" spans="1:11" x14ac:dyDescent="0.2">
      <c r="A15" s="3">
        <v>16</v>
      </c>
      <c r="B15" s="19">
        <v>375</v>
      </c>
      <c r="C15" s="19" t="s">
        <v>23</v>
      </c>
      <c r="D15" s="19" t="s">
        <v>15</v>
      </c>
      <c r="E15" s="4" t="s">
        <v>42</v>
      </c>
      <c r="F15">
        <f>'Body parameters'!G15-'Body parameters'!$G15</f>
        <v>0</v>
      </c>
      <c r="G15">
        <f>'Body parameters'!H15-'Body parameters'!$G15</f>
        <v>0.5</v>
      </c>
      <c r="H15">
        <f>'Body parameters'!I15-'Body parameters'!$G15</f>
        <v>-0.39999999999999858</v>
      </c>
      <c r="I15">
        <f>'Body parameters'!J15-'Body parameters'!$G15</f>
        <v>-1.3000000000000007</v>
      </c>
      <c r="J15">
        <f>'Body parameters'!K15-'Body parameters'!$G15</f>
        <v>-1.5</v>
      </c>
      <c r="K15">
        <f>'Body parameters'!L15-'Body parameters'!$G15</f>
        <v>-2.1000000000000014</v>
      </c>
    </row>
    <row r="16" spans="1:11" x14ac:dyDescent="0.2">
      <c r="A16" s="3">
        <v>17</v>
      </c>
      <c r="B16" s="19">
        <v>333</v>
      </c>
      <c r="C16" s="19" t="s">
        <v>23</v>
      </c>
      <c r="D16" s="19" t="s">
        <v>15</v>
      </c>
      <c r="E16" s="4" t="s">
        <v>42</v>
      </c>
      <c r="F16">
        <f>'Body parameters'!G16-'Body parameters'!$G16</f>
        <v>0</v>
      </c>
      <c r="G16">
        <f>'Body parameters'!H16-'Body parameters'!$G16</f>
        <v>0</v>
      </c>
      <c r="H16">
        <f>'Body parameters'!I16-'Body parameters'!$G16</f>
        <v>-1.6000000000000014</v>
      </c>
      <c r="I16">
        <f>'Body parameters'!J16-'Body parameters'!$G16</f>
        <v>-2.4000000000000021</v>
      </c>
      <c r="J16">
        <f>'Body parameters'!K16-'Body parameters'!$G16</f>
        <v>-2.6000000000000014</v>
      </c>
      <c r="K16">
        <f>'Body parameters'!L16-'Body parameters'!$G16</f>
        <v>-3.2000000000000028</v>
      </c>
    </row>
    <row r="17" spans="1:11" x14ac:dyDescent="0.2">
      <c r="A17" s="3">
        <v>18</v>
      </c>
      <c r="B17" s="19">
        <v>353</v>
      </c>
      <c r="C17" s="19" t="s">
        <v>23</v>
      </c>
      <c r="D17" s="19" t="s">
        <v>16</v>
      </c>
      <c r="E17" s="4" t="s">
        <v>42</v>
      </c>
      <c r="F17">
        <f>'Body parameters'!G17-'Body parameters'!$G17</f>
        <v>0</v>
      </c>
      <c r="G17">
        <f>'Body parameters'!H17-'Body parameters'!$G17</f>
        <v>-0.10000000000000142</v>
      </c>
      <c r="H17">
        <f>'Body parameters'!I17-'Body parameters'!$G17</f>
        <v>-0.60000000000000142</v>
      </c>
      <c r="I17">
        <f>'Body parameters'!J17-'Body parameters'!$G17</f>
        <v>-0.19999999999999929</v>
      </c>
      <c r="J17">
        <f>'Body parameters'!K17-'Body parameters'!$G17</f>
        <v>0.39999999999999858</v>
      </c>
      <c r="K17">
        <f>'Body parameters'!L17-'Body parameters'!$G17</f>
        <v>-0.30000000000000071</v>
      </c>
    </row>
    <row r="18" spans="1:11" x14ac:dyDescent="0.2">
      <c r="A18" s="3">
        <v>19</v>
      </c>
      <c r="B18" s="44">
        <v>389</v>
      </c>
      <c r="C18" s="19" t="s">
        <v>23</v>
      </c>
      <c r="D18" s="4" t="s">
        <v>15</v>
      </c>
      <c r="E18" s="4" t="s">
        <v>40</v>
      </c>
      <c r="F18">
        <f>'Body parameters'!G18-'Body parameters'!$G18</f>
        <v>0</v>
      </c>
      <c r="G18">
        <f>'Body parameters'!H18-'Body parameters'!$G18</f>
        <v>0.10000000000000142</v>
      </c>
      <c r="H18">
        <f>'Body parameters'!I18-'Body parameters'!$G18</f>
        <v>0.5</v>
      </c>
      <c r="I18">
        <f>'Body parameters'!J18-'Body parameters'!$G18</f>
        <v>0.80000000000000071</v>
      </c>
      <c r="J18">
        <f>'Body parameters'!K18-'Body parameters'!$G18</f>
        <v>0.30000000000000071</v>
      </c>
      <c r="K18">
        <f>'Body parameters'!L18-'Body parameters'!$G18</f>
        <v>0.80000000000000071</v>
      </c>
    </row>
    <row r="19" spans="1:11" x14ac:dyDescent="0.2">
      <c r="A19" s="3">
        <v>20</v>
      </c>
      <c r="B19" s="44">
        <v>419</v>
      </c>
      <c r="C19" s="19" t="s">
        <v>23</v>
      </c>
      <c r="D19" s="4" t="s">
        <v>15</v>
      </c>
      <c r="E19" s="4" t="s">
        <v>40</v>
      </c>
      <c r="F19">
        <f>'Body parameters'!G19-'Body parameters'!$G19</f>
        <v>0</v>
      </c>
      <c r="G19">
        <f>'Body parameters'!H19-'Body parameters'!$G19</f>
        <v>1.1999999999999993</v>
      </c>
      <c r="H19">
        <f>'Body parameters'!I19-'Body parameters'!$G19</f>
        <v>1.0999999999999979</v>
      </c>
      <c r="I19">
        <f>'Body parameters'!J19-'Body parameters'!$G19</f>
        <v>1.5999999999999979</v>
      </c>
      <c r="J19">
        <f>'Body parameters'!K19-'Body parameters'!$G19</f>
        <v>1.8999999999999986</v>
      </c>
      <c r="K19">
        <f>'Body parameters'!L19-'Body parameters'!$G19</f>
        <v>2</v>
      </c>
    </row>
    <row r="20" spans="1:11" x14ac:dyDescent="0.2">
      <c r="A20" s="3">
        <v>20</v>
      </c>
      <c r="B20" s="44">
        <v>423</v>
      </c>
      <c r="C20" s="19" t="s">
        <v>23</v>
      </c>
      <c r="D20" s="4" t="s">
        <v>16</v>
      </c>
      <c r="E20" s="4" t="s">
        <v>40</v>
      </c>
      <c r="F20">
        <f>'Body parameters'!G20-'Body parameters'!$G20</f>
        <v>0</v>
      </c>
      <c r="G20">
        <f>'Body parameters'!H20-'Body parameters'!$G20</f>
        <v>0.60000000000000142</v>
      </c>
      <c r="H20">
        <f>'Body parameters'!I20-'Body parameters'!$G20</f>
        <v>0.90000000000000213</v>
      </c>
      <c r="I20">
        <f>'Body parameters'!J20-'Body parameters'!$G20</f>
        <v>0.80000000000000071</v>
      </c>
      <c r="J20">
        <f>'Body parameters'!K20-'Body parameters'!$G20</f>
        <v>0.5</v>
      </c>
      <c r="K20">
        <f>'Body parameters'!L20-'Body parameters'!$G20</f>
        <v>0.60000000000000142</v>
      </c>
    </row>
    <row r="21" spans="1:11" x14ac:dyDescent="0.2">
      <c r="A21" s="3">
        <v>21</v>
      </c>
      <c r="B21" s="44">
        <v>381</v>
      </c>
      <c r="C21" s="19" t="s">
        <v>23</v>
      </c>
      <c r="D21" s="4" t="s">
        <v>16</v>
      </c>
      <c r="E21" s="4" t="s">
        <v>41</v>
      </c>
      <c r="F21">
        <f>'Body parameters'!G21-'Body parameters'!$G21</f>
        <v>0</v>
      </c>
      <c r="G21">
        <f>'Body parameters'!H21-'Body parameters'!$G21</f>
        <v>0</v>
      </c>
      <c r="H21">
        <f>'Body parameters'!I21-'Body parameters'!$G21</f>
        <v>-0.39999999999999858</v>
      </c>
      <c r="I21">
        <f>'Body parameters'!J21-'Body parameters'!$G21</f>
        <v>1.5</v>
      </c>
      <c r="J21">
        <f>'Body parameters'!K21-'Body parameters'!$G21</f>
        <v>0.5</v>
      </c>
      <c r="K21">
        <f>'Body parameters'!L21-'Body parameters'!$G21</f>
        <v>0.5</v>
      </c>
    </row>
    <row r="22" spans="1:11" x14ac:dyDescent="0.2">
      <c r="A22" s="3">
        <v>21</v>
      </c>
      <c r="B22" s="44">
        <v>385</v>
      </c>
      <c r="C22" s="19" t="s">
        <v>23</v>
      </c>
      <c r="D22" s="4" t="s">
        <v>15</v>
      </c>
      <c r="E22" s="4" t="s">
        <v>41</v>
      </c>
      <c r="F22">
        <f>'Body parameters'!G22-'Body parameters'!$G22</f>
        <v>0</v>
      </c>
      <c r="G22">
        <f>'Body parameters'!H22-'Body parameters'!$G22</f>
        <v>-0.79999999999999716</v>
      </c>
      <c r="H22">
        <f>'Body parameters'!I22-'Body parameters'!$G22</f>
        <v>-0.70000000000000284</v>
      </c>
      <c r="I22">
        <f>'Body parameters'!J22-'Body parameters'!$G22</f>
        <v>-0.70000000000000284</v>
      </c>
      <c r="J22">
        <f>'Body parameters'!K22-'Body parameters'!$G22</f>
        <v>-1.1000000000000014</v>
      </c>
      <c r="K22">
        <f>'Body parameters'!L22-'Body parameters'!$G22</f>
        <v>-3.1999999999999993</v>
      </c>
    </row>
    <row r="23" spans="1:11" x14ac:dyDescent="0.2">
      <c r="A23" s="3">
        <v>22</v>
      </c>
      <c r="B23" s="44">
        <v>413</v>
      </c>
      <c r="C23" s="19" t="s">
        <v>23</v>
      </c>
      <c r="D23" s="4" t="s">
        <v>15</v>
      </c>
      <c r="E23" s="4" t="s">
        <v>41</v>
      </c>
      <c r="F23">
        <f>'Body parameters'!G23-'Body parameters'!$G23</f>
        <v>0</v>
      </c>
      <c r="G23">
        <f>'Body parameters'!H23-'Body parameters'!$G23</f>
        <v>-0.5</v>
      </c>
      <c r="H23">
        <f>'Body parameters'!I23-'Body parameters'!$G23</f>
        <v>-1.1999999999999993</v>
      </c>
      <c r="I23">
        <f>'Body parameters'!J23-'Body parameters'!$G23</f>
        <v>-3.0999999999999979</v>
      </c>
      <c r="J23">
        <f>'Body parameters'!K23-'Body parameters'!$G23</f>
        <v>-4.8000000000000007</v>
      </c>
      <c r="K23" s="50"/>
    </row>
    <row r="24" spans="1:11" x14ac:dyDescent="0.2">
      <c r="A24" s="3">
        <v>23</v>
      </c>
      <c r="B24" s="44">
        <v>401</v>
      </c>
      <c r="C24" s="19" t="s">
        <v>23</v>
      </c>
      <c r="D24" s="4" t="s">
        <v>15</v>
      </c>
      <c r="E24" s="4" t="s">
        <v>43</v>
      </c>
      <c r="F24">
        <f>'Body parameters'!G24-'Body parameters'!$G24</f>
        <v>0</v>
      </c>
      <c r="G24">
        <f>'Body parameters'!H24-'Body parameters'!$G24</f>
        <v>-0.80000000000000071</v>
      </c>
      <c r="H24">
        <f>'Body parameters'!I24-'Body parameters'!$G24</f>
        <v>-1</v>
      </c>
      <c r="I24">
        <f>'Body parameters'!J24-'Body parameters'!$G24</f>
        <v>-0.10000000000000142</v>
      </c>
      <c r="J24">
        <f>'Body parameters'!K24-'Body parameters'!$G24</f>
        <v>-0.19999999999999929</v>
      </c>
      <c r="K24">
        <f>'Body parameters'!L24-'Body parameters'!$G24</f>
        <v>0.19999999999999929</v>
      </c>
    </row>
    <row r="25" spans="1:11" x14ac:dyDescent="0.2">
      <c r="A25" s="3">
        <v>24</v>
      </c>
      <c r="B25" s="44">
        <v>409</v>
      </c>
      <c r="C25" s="19" t="s">
        <v>23</v>
      </c>
      <c r="D25" s="4" t="s">
        <v>16</v>
      </c>
      <c r="E25" s="4" t="s">
        <v>43</v>
      </c>
      <c r="F25">
        <f>'Body parameters'!G25-'Body parameters'!$G25</f>
        <v>0</v>
      </c>
      <c r="G25">
        <f>'Body parameters'!H25-'Body parameters'!$G25</f>
        <v>-0.5</v>
      </c>
      <c r="H25">
        <f>'Body parameters'!I25-'Body parameters'!$G25</f>
        <v>-0.70000000000000284</v>
      </c>
      <c r="I25">
        <f>'Body parameters'!J25-'Body parameters'!$G25</f>
        <v>-1</v>
      </c>
      <c r="J25">
        <f>'Body parameters'!K25-'Body parameters'!$G25</f>
        <v>-0.70000000000000284</v>
      </c>
      <c r="K25">
        <f>'Body parameters'!L25-'Body parameters'!$G25</f>
        <v>-1</v>
      </c>
    </row>
    <row r="26" spans="1:11" x14ac:dyDescent="0.2">
      <c r="A26" s="3">
        <v>25</v>
      </c>
      <c r="B26" s="44">
        <v>379</v>
      </c>
      <c r="C26" s="19" t="s">
        <v>23</v>
      </c>
      <c r="D26" s="4" t="s">
        <v>16</v>
      </c>
      <c r="E26" s="4" t="s">
        <v>42</v>
      </c>
      <c r="F26">
        <f>'Body parameters'!G26-'Body parameters'!$G26</f>
        <v>0</v>
      </c>
      <c r="G26">
        <f>'Body parameters'!H26-'Body parameters'!$G26</f>
        <v>-0.59999999999999787</v>
      </c>
      <c r="H26">
        <f>'Body parameters'!I26-'Body parameters'!$G26</f>
        <v>-0.89999999999999858</v>
      </c>
      <c r="I26">
        <f>'Body parameters'!J26-'Body parameters'!$G26</f>
        <v>-0.59999999999999787</v>
      </c>
      <c r="J26">
        <f>'Body parameters'!K26-'Body parameters'!$G26</f>
        <v>-1.1999999999999993</v>
      </c>
      <c r="K26">
        <f>'Body parameters'!L26-'Body parameters'!$G26</f>
        <v>-1.1999999999999993</v>
      </c>
    </row>
    <row r="27" spans="1:11" x14ac:dyDescent="0.2">
      <c r="A27" s="3">
        <v>26</v>
      </c>
      <c r="B27" s="44">
        <v>393</v>
      </c>
      <c r="C27" s="19" t="s">
        <v>23</v>
      </c>
      <c r="D27" s="4" t="s">
        <v>15</v>
      </c>
      <c r="E27" s="4" t="s">
        <v>42</v>
      </c>
      <c r="F27">
        <f>'Body parameters'!G27-'Body parameters'!$G27</f>
        <v>0</v>
      </c>
      <c r="G27">
        <f>'Body parameters'!H27-'Body parameters'!$G27</f>
        <v>0.10000000000000142</v>
      </c>
      <c r="H27">
        <f>'Body parameters'!I27-'Body parameters'!$G27</f>
        <v>-0.30000000000000071</v>
      </c>
      <c r="I27">
        <f>'Body parameters'!J27-'Body parameters'!$G27</f>
        <v>-1.0999999999999979</v>
      </c>
      <c r="J27">
        <f>'Body parameters'!K27-'Body parameters'!$G27</f>
        <v>-2.6999999999999993</v>
      </c>
      <c r="K27">
        <f>'Body parameters'!L27-'Body parameters'!$G27</f>
        <v>-5.1999999999999993</v>
      </c>
    </row>
    <row r="28" spans="1:11" x14ac:dyDescent="0.2">
      <c r="A28" s="3">
        <v>26</v>
      </c>
      <c r="B28" s="44">
        <v>395</v>
      </c>
      <c r="C28" s="19" t="s">
        <v>23</v>
      </c>
      <c r="D28" s="4" t="s">
        <v>15</v>
      </c>
      <c r="E28" s="4" t="s">
        <v>42</v>
      </c>
      <c r="F28">
        <f>'Body parameters'!G28-'Body parameters'!$G28</f>
        <v>0</v>
      </c>
      <c r="G28">
        <f>'Body parameters'!H28-'Body parameters'!$G28</f>
        <v>-0.19999999999999929</v>
      </c>
      <c r="H28">
        <f>'Body parameters'!I28-'Body parameters'!$G28</f>
        <v>-0.89999999999999858</v>
      </c>
      <c r="I28">
        <f>'Body parameters'!J28-'Body parameters'!$G28</f>
        <v>-9.9999999999997868E-2</v>
      </c>
      <c r="J28">
        <f>'Body parameters'!K28-'Body parameters'!$G28</f>
        <v>0</v>
      </c>
      <c r="K28">
        <f>'Body parameters'!L28-'Body parameters'!$G28</f>
        <v>-0.79999999999999716</v>
      </c>
    </row>
    <row r="29" spans="1:11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>
        <f>'Body parameters'!G29-'Body parameters'!$G29</f>
        <v>0</v>
      </c>
      <c r="G29">
        <f>'Body parameters'!H29-'Body parameters'!$G29</f>
        <v>0.60000000000000142</v>
      </c>
      <c r="H29">
        <f>'Body parameters'!I29-'Body parameters'!$G29</f>
        <v>1.3999999999999986</v>
      </c>
      <c r="I29">
        <f>'Body parameters'!J29-'Body parameters'!$G29</f>
        <v>0.89999999999999858</v>
      </c>
      <c r="J29">
        <f>'Body parameters'!K29-'Body parameters'!$G29</f>
        <v>0.19999999999999929</v>
      </c>
      <c r="K29">
        <f>'Body parameters'!L29-'Body parameters'!$G29</f>
        <v>1.1999999999999993</v>
      </c>
    </row>
    <row r="30" spans="1:11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>
        <f>'Body parameters'!G30-'Body parameters'!$G30</f>
        <v>0</v>
      </c>
      <c r="G30">
        <f>'Body parameters'!H30-'Body parameters'!$G30</f>
        <v>0.69999999999999574</v>
      </c>
      <c r="H30">
        <f>'Body parameters'!I30-'Body parameters'!$G30</f>
        <v>-0.10000000000000142</v>
      </c>
      <c r="I30">
        <f>'Body parameters'!J30-'Body parameters'!$G30</f>
        <v>-1.2000000000000028</v>
      </c>
      <c r="J30">
        <f>'Body parameters'!K30-'Body parameters'!$G30</f>
        <v>-2</v>
      </c>
      <c r="K30">
        <f>'Body parameters'!L30-'Body parameters'!$G30</f>
        <v>-3.610000000000003</v>
      </c>
    </row>
    <row r="31" spans="1:11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>
        <f>'Body parameters'!G31-'Body parameters'!$G31</f>
        <v>0</v>
      </c>
      <c r="G31">
        <f>'Body parameters'!H31-'Body parameters'!$G31</f>
        <v>0.29999999999999716</v>
      </c>
      <c r="H31">
        <f>'Body parameters'!I31-'Body parameters'!$G31</f>
        <v>-0.40000000000000568</v>
      </c>
      <c r="I31">
        <f>'Body parameters'!J31-'Body parameters'!$G31</f>
        <v>-2.1000000000000014</v>
      </c>
      <c r="J31">
        <f>'Body parameters'!K31-'Body parameters'!$G31</f>
        <v>-4.2000000000000028</v>
      </c>
      <c r="K31">
        <f>'Body parameters'!L31-'Body parameters'!$G31</f>
        <v>-6.6000000000000014</v>
      </c>
    </row>
    <row r="32" spans="1:11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>
        <f>'Body parameters'!G32-'Body parameters'!$G32</f>
        <v>0</v>
      </c>
      <c r="G32">
        <f>'Body parameters'!H32-'Body parameters'!$G32</f>
        <v>0.39999999999999858</v>
      </c>
      <c r="H32">
        <f>'Body parameters'!I32-'Body parameters'!$G32</f>
        <v>0.5</v>
      </c>
      <c r="I32">
        <f>'Body parameters'!J32-'Body parameters'!$G32</f>
        <v>0.10000000000000142</v>
      </c>
      <c r="J32">
        <f>'Body parameters'!K32-'Body parameters'!$G32</f>
        <v>1.1000000000000014</v>
      </c>
      <c r="K32">
        <f>'Body parameters'!L32-'Body parameters'!$G32</f>
        <v>1.1999999999999993</v>
      </c>
    </row>
    <row r="33" spans="1:11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>
        <f>'Body parameters'!G33-'Body parameters'!$G33</f>
        <v>0</v>
      </c>
      <c r="G33">
        <f>'Body parameters'!H33-'Body parameters'!$G33</f>
        <v>0</v>
      </c>
      <c r="H33">
        <f>'Body parameters'!I33-'Body parameters'!$G33</f>
        <v>-0.5</v>
      </c>
      <c r="I33">
        <f>'Body parameters'!J33-'Body parameters'!$G33</f>
        <v>-0.80000000000000071</v>
      </c>
      <c r="J33">
        <f>'Body parameters'!K33-'Body parameters'!$G33</f>
        <v>-0.5</v>
      </c>
      <c r="K33">
        <f>'Body parameters'!L33-'Body parameters'!$G33</f>
        <v>-0.60000000000000142</v>
      </c>
    </row>
    <row r="34" spans="1:11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>
        <f>'Body parameters'!G34-'Body parameters'!$G34</f>
        <v>0</v>
      </c>
      <c r="G34">
        <f>'Body parameters'!H34-'Body parameters'!$G34</f>
        <v>0</v>
      </c>
      <c r="H34">
        <f>'Body parameters'!I34-'Body parameters'!$G34</f>
        <v>-0.19999999999999929</v>
      </c>
      <c r="I34">
        <f>'Body parameters'!J34-'Body parameters'!$G34</f>
        <v>-0.39999999999999858</v>
      </c>
      <c r="J34">
        <f>'Body parameters'!K34-'Body parameters'!$G34</f>
        <v>-0.39999999999999858</v>
      </c>
      <c r="K34">
        <f>'Body parameters'!L34-'Body parameters'!$G34</f>
        <v>-0.10000000000000142</v>
      </c>
    </row>
    <row r="35" spans="1:11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>
        <f>'Body parameters'!G35-'Body parameters'!$G35</f>
        <v>0</v>
      </c>
      <c r="G35">
        <f>'Body parameters'!H35-'Body parameters'!$G35</f>
        <v>0.90000000000000213</v>
      </c>
      <c r="H35">
        <f>'Body parameters'!I35-'Body parameters'!$G35</f>
        <v>0.30000000000000071</v>
      </c>
      <c r="I35">
        <f>'Body parameters'!J35-'Body parameters'!$G35</f>
        <v>-0.30000000000000071</v>
      </c>
      <c r="J35">
        <f>'Body parameters'!K35-'Body parameters'!$G35</f>
        <v>-0.19999999999999929</v>
      </c>
      <c r="K35">
        <f>'Body parameters'!L35-'Body parameters'!$G35</f>
        <v>-9.9999999999997868E-2</v>
      </c>
    </row>
    <row r="36" spans="1:11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>
        <f>'Body parameters'!G36-'Body parameters'!$G36</f>
        <v>0</v>
      </c>
      <c r="G36">
        <f>'Body parameters'!H36-'Body parameters'!$G36</f>
        <v>0.60000000000000142</v>
      </c>
      <c r="H36">
        <f>'Body parameters'!I36-'Body parameters'!$G36</f>
        <v>-0.29999999999999716</v>
      </c>
      <c r="I36">
        <f>'Body parameters'!J36-'Body parameters'!$G36</f>
        <v>-0.89999999999999858</v>
      </c>
      <c r="J36">
        <f>'Body parameters'!K36-'Body parameters'!$G36</f>
        <v>-0.89999999999999858</v>
      </c>
      <c r="K36">
        <f>'Body parameters'!L36-'Body parameters'!$G36</f>
        <v>0</v>
      </c>
    </row>
    <row r="37" spans="1:11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>
        <f>'Body parameters'!G37-'Body parameters'!$G37</f>
        <v>0</v>
      </c>
      <c r="G37">
        <f>'Body parameters'!H37-'Body parameters'!$G37</f>
        <v>0.30000000000000426</v>
      </c>
      <c r="H37">
        <f>'Body parameters'!I37-'Body parameters'!$G37</f>
        <v>0.70000000000000284</v>
      </c>
      <c r="I37">
        <f>'Body parameters'!J37-'Body parameters'!$G37</f>
        <v>0.10000000000000142</v>
      </c>
      <c r="J37">
        <f>'Body parameters'!K37-'Body parameters'!$G37</f>
        <v>-1.8999999999999986</v>
      </c>
      <c r="K37">
        <f>'Body parameters'!L37-'Body parameters'!$G37</f>
        <v>-5.1999999999999957</v>
      </c>
    </row>
    <row r="38" spans="1:11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>
        <f>'Body parameters'!G38-'Body parameters'!$G38</f>
        <v>0</v>
      </c>
      <c r="G38">
        <f>'Body parameters'!H38-'Body parameters'!$G38</f>
        <v>0.60000000000000142</v>
      </c>
      <c r="H38">
        <f>'Body parameters'!I38-'Body parameters'!$G38</f>
        <v>0.60000000000000142</v>
      </c>
      <c r="I38">
        <f>'Body parameters'!J38-'Body parameters'!$G38</f>
        <v>-0.5</v>
      </c>
      <c r="J38">
        <f>'Body parameters'!K38-'Body parameters'!$G38</f>
        <v>-1.8000000000000007</v>
      </c>
      <c r="K38">
        <f>'Body parameters'!L38-'Body parameters'!$G38</f>
        <v>-4.3999999999999986</v>
      </c>
    </row>
    <row r="39" spans="1:11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>
        <f>'Body parameters'!G39-'Body parameters'!$G39</f>
        <v>0</v>
      </c>
      <c r="G39">
        <f>'Body parameters'!H39-'Body parameters'!$G39</f>
        <v>-1.0000000000000036</v>
      </c>
      <c r="H39">
        <f>'Body parameters'!I39-'Body parameters'!$G39</f>
        <v>-0.90000000000000213</v>
      </c>
      <c r="I39">
        <f>'Body parameters'!J39-'Body parameters'!$G39</f>
        <v>-3.1000000000000014</v>
      </c>
      <c r="J39">
        <f>'Body parameters'!K39-'Body parameters'!$G39</f>
        <v>-4.1000000000000014</v>
      </c>
      <c r="K39">
        <f>'Body parameters'!L39-'Body parameters'!$G39</f>
        <v>-7.1000000000000014</v>
      </c>
    </row>
    <row r="40" spans="1:11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>
        <f>'Body parameters'!G40-'Body parameters'!$G40</f>
        <v>0</v>
      </c>
      <c r="G40">
        <f>'Body parameters'!H40-'Body parameters'!$G40</f>
        <v>0.89999999999999858</v>
      </c>
      <c r="H40">
        <f>'Body parameters'!I40-'Body parameters'!$G40</f>
        <v>-0.10000000000000142</v>
      </c>
      <c r="I40">
        <f>'Body parameters'!J40-'Body parameters'!$G40</f>
        <v>-0.79999999999999716</v>
      </c>
      <c r="J40">
        <f>'Body parameters'!K40-'Body parameters'!$G40</f>
        <v>-0.59999999999999787</v>
      </c>
      <c r="K40">
        <f>'Body parameters'!L40-'Body parameters'!$G40</f>
        <v>-1.6999999999999993</v>
      </c>
    </row>
    <row r="41" spans="1:11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>
        <f>'Body parameters'!G41-'Body parameters'!$G41</f>
        <v>0</v>
      </c>
      <c r="G41">
        <f>'Body parameters'!H41-'Body parameters'!$G41</f>
        <v>0.5</v>
      </c>
      <c r="H41">
        <f>'Body parameters'!I41-'Body parameters'!$G41</f>
        <v>-0.20000000000000284</v>
      </c>
      <c r="I41">
        <f>'Body parameters'!J41-'Body parameters'!$G41</f>
        <v>-0.5</v>
      </c>
      <c r="J41">
        <f>'Body parameters'!K41-'Body parameters'!$G41</f>
        <v>-2</v>
      </c>
      <c r="K41">
        <f>'Body parameters'!L41-'Body parameters'!$G41</f>
        <v>-4.3999999999999986</v>
      </c>
    </row>
    <row r="42" spans="1:11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>
        <f>'Body parameters'!G42-'Body parameters'!$G42</f>
        <v>0</v>
      </c>
      <c r="G42">
        <f>'Body parameters'!H42-'Body parameters'!$G42</f>
        <v>-0.19999999999999929</v>
      </c>
      <c r="H42">
        <f>'Body parameters'!I42-'Body parameters'!$G42</f>
        <v>0.30000000000000071</v>
      </c>
      <c r="I42">
        <f>'Body parameters'!J42-'Body parameters'!$G42</f>
        <v>-0.29999999999999716</v>
      </c>
      <c r="J42">
        <f>'Body parameters'!K42-'Body parameters'!$G42</f>
        <v>-1.0999999999999979</v>
      </c>
      <c r="K42">
        <f>'Body parameters'!L42-'Body parameters'!$G42</f>
        <v>-1.5999999999999979</v>
      </c>
    </row>
    <row r="43" spans="1:11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>
        <f>'Body parameters'!G43-'Body parameters'!$G43</f>
        <v>0</v>
      </c>
      <c r="G43">
        <f>'Body parameters'!H43-'Body parameters'!$G43</f>
        <v>0</v>
      </c>
      <c r="H43">
        <f>'Body parameters'!I43-'Body parameters'!$G43</f>
        <v>1</v>
      </c>
      <c r="I43">
        <f>'Body parameters'!J43-'Body parameters'!$G43</f>
        <v>0.5</v>
      </c>
      <c r="J43">
        <f>'Body parameters'!K43-'Body parameters'!$G43</f>
        <v>-0.39999999999999858</v>
      </c>
      <c r="K43">
        <f>'Body parameters'!L43-'Body parameters'!$G43</f>
        <v>-0.79999999999999716</v>
      </c>
    </row>
    <row r="44" spans="1:11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>
        <f>'Body parameters'!G44-'Body parameters'!$G44</f>
        <v>0</v>
      </c>
      <c r="G44">
        <f>'Body parameters'!H44-'Body parameters'!$G44</f>
        <v>0.10000000000000142</v>
      </c>
      <c r="H44">
        <f>'Body parameters'!I44-'Body parameters'!$G44</f>
        <v>0.60000000000000142</v>
      </c>
      <c r="I44">
        <f>'Body parameters'!J44-'Body parameters'!$G44</f>
        <v>0.5</v>
      </c>
      <c r="J44">
        <f>'Body parameters'!K44-'Body parameters'!$G44</f>
        <v>0</v>
      </c>
      <c r="K44">
        <f>'Body parameters'!L44-'Body parameters'!$G44</f>
        <v>-0.89999999999999858</v>
      </c>
    </row>
    <row r="45" spans="1:11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>
        <f>'Body parameters'!G45-'Body parameters'!$G45</f>
        <v>0</v>
      </c>
      <c r="G45">
        <f>'Body parameters'!H45-'Body parameters'!$G45</f>
        <v>0</v>
      </c>
      <c r="H45">
        <f>'Body parameters'!I45-'Body parameters'!$G45</f>
        <v>0.69999999999999929</v>
      </c>
      <c r="I45">
        <f>'Body parameters'!J45-'Body parameters'!$G45</f>
        <v>9.9999999999997868E-2</v>
      </c>
      <c r="J45">
        <f>'Body parameters'!K45-'Body parameters'!$G45</f>
        <v>9.9999999999997868E-2</v>
      </c>
      <c r="K45">
        <f>'Body parameters'!L45-'Body parameters'!$G45</f>
        <v>-0.30000000000000071</v>
      </c>
    </row>
    <row r="46" spans="1:11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>
        <f>'Body parameters'!G46-'Body parameters'!$G46</f>
        <v>0</v>
      </c>
      <c r="G46">
        <f>'Body parameters'!H46-'Body parameters'!$G46</f>
        <v>0.20000000000000284</v>
      </c>
      <c r="H46">
        <f>'Body parameters'!I46-'Body parameters'!$G46</f>
        <v>-0.29999999999999716</v>
      </c>
      <c r="I46">
        <f>'Body parameters'!J46-'Body parameters'!$G46</f>
        <v>-0.39999999999999858</v>
      </c>
      <c r="J46">
        <f>'Body parameters'!K46-'Body parameters'!$G46</f>
        <v>-0.69999999999999929</v>
      </c>
      <c r="K46">
        <f>'Body parameters'!L46-'Body parameters'!$G46</f>
        <v>-1.7999999999999972</v>
      </c>
    </row>
    <row r="47" spans="1:11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>
        <f>'Body parameters'!G47-'Body parameters'!$G47</f>
        <v>0</v>
      </c>
      <c r="G47" s="50"/>
      <c r="H47">
        <f>'Body parameters'!I47-'Body parameters'!$G47</f>
        <v>0.10000000000000142</v>
      </c>
      <c r="I47">
        <f>'Body parameters'!J47-'Body parameters'!$G47</f>
        <v>-0.10000000000000142</v>
      </c>
      <c r="J47">
        <f>'Body parameters'!K47-'Body parameters'!$G47</f>
        <v>0</v>
      </c>
      <c r="K47">
        <f>'Body parameters'!L47-'Body parameters'!$G47</f>
        <v>-0.80000000000000071</v>
      </c>
    </row>
    <row r="48" spans="1:11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>
        <f>'Body parameters'!G48-'Body parameters'!$G48</f>
        <v>0</v>
      </c>
      <c r="G48">
        <f>'Body parameters'!H48-'Body parameters'!$G48</f>
        <v>0.20000000000000284</v>
      </c>
      <c r="H48">
        <f>'Body parameters'!I48-'Body parameters'!$G48</f>
        <v>0.20000000000000284</v>
      </c>
      <c r="I48">
        <f>'Body parameters'!J48-'Body parameters'!$G48</f>
        <v>-1</v>
      </c>
      <c r="J48">
        <f>'Body parameters'!K48-'Body parameters'!$G48</f>
        <v>0.10000000000000142</v>
      </c>
      <c r="K48">
        <f>'Body parameters'!L48-'Body parameters'!$G48</f>
        <v>-0.5</v>
      </c>
    </row>
    <row r="49" spans="1:11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>
        <f>'Body parameters'!G49-'Body parameters'!$G49</f>
        <v>0</v>
      </c>
      <c r="G49">
        <f>'Body parameters'!H49-'Body parameters'!$G49</f>
        <v>0.79999999999999716</v>
      </c>
      <c r="H49">
        <f>'Body parameters'!I49-'Body parameters'!$G49</f>
        <v>0.20000000000000284</v>
      </c>
      <c r="I49">
        <f>'Body parameters'!J49-'Body parameters'!$G49</f>
        <v>0.60000000000000142</v>
      </c>
      <c r="J49">
        <f>'Body parameters'!K49-'Body parameters'!$G49</f>
        <v>0.70000000000000284</v>
      </c>
      <c r="K49">
        <f>'Body parameters'!L49-'Body parameters'!$G49</f>
        <v>0.79999999999999716</v>
      </c>
    </row>
    <row r="50" spans="1:11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>
        <f>'Body parameters'!G50-'Body parameters'!$G50</f>
        <v>0</v>
      </c>
      <c r="G50">
        <f>'Body parameters'!H50-'Body parameters'!$G50</f>
        <v>-0.30000000000000071</v>
      </c>
      <c r="H50">
        <f>'Body parameters'!I50-'Body parameters'!$G50</f>
        <v>-0.39999999999999858</v>
      </c>
      <c r="I50">
        <f>'Body parameters'!J50-'Body parameters'!$G50</f>
        <v>0.40000000000000213</v>
      </c>
      <c r="J50">
        <f>'Body parameters'!K50-'Body parameters'!$G50</f>
        <v>0.60000000000000142</v>
      </c>
      <c r="K50">
        <f>'Body parameters'!L50-'Body parameters'!$G50</f>
        <v>0.10000000000000142</v>
      </c>
    </row>
    <row r="51" spans="1:11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>
        <f>'Body parameters'!G51-'Body parameters'!$G51</f>
        <v>0</v>
      </c>
      <c r="G51">
        <f>'Body parameters'!H51-'Body parameters'!$G51</f>
        <v>-0.60000000000000142</v>
      </c>
      <c r="H51">
        <f>'Body parameters'!I51-'Body parameters'!$G51</f>
        <v>0</v>
      </c>
      <c r="I51">
        <f>'Body parameters'!J51-'Body parameters'!$G51</f>
        <v>0.5</v>
      </c>
      <c r="J51">
        <f>'Body parameters'!K51-'Body parameters'!$G51</f>
        <v>0.39999999999999858</v>
      </c>
      <c r="K51">
        <f>'Body parameters'!L51-'Body parameters'!$G51</f>
        <v>0.5</v>
      </c>
    </row>
    <row r="52" spans="1:11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>
        <f>'Body parameters'!G52-'Body parameters'!$G52</f>
        <v>0</v>
      </c>
      <c r="G52">
        <f>'Body parameters'!H52-'Body parameters'!$G52</f>
        <v>-0.19999999999999929</v>
      </c>
      <c r="H52">
        <f>'Body parameters'!I52-'Body parameters'!$G52</f>
        <v>-0.60000000000000142</v>
      </c>
      <c r="I52">
        <f>'Body parameters'!J52-'Body parameters'!$G52</f>
        <v>-0.30000000000000071</v>
      </c>
      <c r="J52">
        <f>'Body parameters'!K52-'Body parameters'!$G52</f>
        <v>-0.19999999999999929</v>
      </c>
      <c r="K52">
        <f>'Body parameters'!L52-'Body parameters'!$G52</f>
        <v>-0.19999999999999929</v>
      </c>
    </row>
    <row r="53" spans="1:11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>
        <f>'Body parameters'!G53-'Body parameters'!$G53</f>
        <v>0</v>
      </c>
      <c r="G53">
        <f>'Body parameters'!H53-'Body parameters'!$G53</f>
        <v>0.69999999999999929</v>
      </c>
      <c r="H53">
        <f>'Body parameters'!I53-'Body parameters'!$G53</f>
        <v>0.69999999999999929</v>
      </c>
      <c r="I53">
        <f>'Body parameters'!J53-'Body parameters'!$G53</f>
        <v>0.30000000000000071</v>
      </c>
      <c r="J53">
        <f>'Body parameters'!K53-'Body parameters'!$G53</f>
        <v>0</v>
      </c>
      <c r="K53">
        <f>'Body parameters'!L53-'Body parameters'!$G53</f>
        <v>-0.19999999999999929</v>
      </c>
    </row>
    <row r="54" spans="1:11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>
        <f>'Body parameters'!G54-'Body parameters'!$G54</f>
        <v>0</v>
      </c>
      <c r="G54">
        <f>'Body parameters'!H54-'Body parameters'!$G54</f>
        <v>0.69999999999999574</v>
      </c>
      <c r="H54">
        <f>'Body parameters'!I54-'Body parameters'!$G54</f>
        <v>1.1000000000000014</v>
      </c>
      <c r="I54">
        <f>'Body parameters'!J54-'Body parameters'!$G54</f>
        <v>0.89999999999999858</v>
      </c>
      <c r="J54">
        <f>'Body parameters'!K54-'Body parameters'!$G54</f>
        <v>1</v>
      </c>
      <c r="K54">
        <f>'Body parameters'!L54-'Body parameters'!$G54</f>
        <v>0.79999999999999716</v>
      </c>
    </row>
    <row r="55" spans="1:11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>
        <f>'Body parameters'!G55-'Body parameters'!$G55</f>
        <v>0</v>
      </c>
      <c r="G55" s="50">
        <f>'Body parameters'!H55-'Body parameters'!$G55</f>
        <v>1.8999999999999986</v>
      </c>
      <c r="H55" s="50">
        <f>'Body parameters'!I55-'Body parameters'!$G55</f>
        <v>2.8999999999999986</v>
      </c>
      <c r="I55" s="50">
        <f>'Body parameters'!J55-'Body parameters'!$G55</f>
        <v>3.8999999999999986</v>
      </c>
      <c r="J55" s="50">
        <f>'Body parameters'!K55-'Body parameters'!$G55</f>
        <v>4</v>
      </c>
      <c r="K55" s="50">
        <f>'Body parameters'!L55-'Body parameters'!$G55</f>
        <v>5.3999999999999986</v>
      </c>
    </row>
    <row r="56" spans="1:11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>
        <f>'Body parameters'!G56-'Body parameters'!$G56</f>
        <v>0</v>
      </c>
      <c r="G56">
        <f>'Body parameters'!H56-'Body parameters'!$G56</f>
        <v>-0.20000000000000284</v>
      </c>
      <c r="H56">
        <f>'Body parameters'!I56-'Body parameters'!$G56</f>
        <v>-0.5</v>
      </c>
      <c r="I56">
        <f>'Body parameters'!J56-'Body parameters'!$G56</f>
        <v>-0.30000000000000071</v>
      </c>
      <c r="J56">
        <f>'Body parameters'!K56-'Body parameters'!$G56</f>
        <v>0.5</v>
      </c>
      <c r="K56">
        <f>'Body parameters'!L56-'Body parameters'!$G56</f>
        <v>0</v>
      </c>
    </row>
    <row r="57" spans="1:11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>
        <f>'Body parameters'!G57-'Body parameters'!$G57</f>
        <v>0</v>
      </c>
      <c r="G57">
        <f>'Body parameters'!H57-'Body parameters'!$G57</f>
        <v>1.1000000000000014</v>
      </c>
      <c r="H57">
        <f>'Body parameters'!I57-'Body parameters'!$G57</f>
        <v>0.39999999999999858</v>
      </c>
      <c r="I57">
        <f>'Body parameters'!J57-'Body parameters'!$G57</f>
        <v>0.10000000000000142</v>
      </c>
      <c r="J57">
        <f>'Body parameters'!K57-'Body parameters'!$G57</f>
        <v>0.5</v>
      </c>
      <c r="K57">
        <f>'Body parameters'!L57-'Body parameters'!$G57</f>
        <v>0.19999999999999574</v>
      </c>
    </row>
    <row r="58" spans="1:11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>
        <f>'Body parameters'!G58-'Body parameters'!$G58</f>
        <v>0</v>
      </c>
      <c r="G58">
        <f>'Body parameters'!H58-'Body parameters'!$G58</f>
        <v>0.69999999999999574</v>
      </c>
      <c r="H58">
        <f>'Body parameters'!I58-'Body parameters'!$G58</f>
        <v>0.69999999999999574</v>
      </c>
      <c r="I58">
        <f>'Body parameters'!J58-'Body parameters'!$G58</f>
        <v>0.5</v>
      </c>
      <c r="J58">
        <f>'Body parameters'!K58-'Body parameters'!$G58</f>
        <v>1.1000000000000014</v>
      </c>
      <c r="K58">
        <f>'Body parameters'!L58-'Body parameters'!$G58</f>
        <v>0.69999999999999574</v>
      </c>
    </row>
    <row r="59" spans="1:11" x14ac:dyDescent="0.2">
      <c r="A59" s="3"/>
      <c r="E59" s="5"/>
    </row>
    <row r="60" spans="1:11" x14ac:dyDescent="0.2">
      <c r="A60" s="3"/>
      <c r="E60" s="5"/>
    </row>
    <row r="61" spans="1:11" x14ac:dyDescent="0.2">
      <c r="A61" s="3"/>
      <c r="E61" s="5"/>
    </row>
    <row r="62" spans="1:11" x14ac:dyDescent="0.2">
      <c r="A62" s="6"/>
      <c r="E62" s="5"/>
    </row>
    <row r="63" spans="1:11" x14ac:dyDescent="0.2">
      <c r="A63" s="6"/>
      <c r="E63" s="5"/>
    </row>
    <row r="64" spans="1:11" x14ac:dyDescent="0.2">
      <c r="A64" s="6"/>
      <c r="E64" s="5"/>
    </row>
    <row r="65" spans="1:5" x14ac:dyDescent="0.2">
      <c r="A65" s="6"/>
      <c r="E65" s="5"/>
    </row>
    <row r="66" spans="1:5" x14ac:dyDescent="0.2">
      <c r="A66" s="6"/>
      <c r="E66" s="5"/>
    </row>
    <row r="67" spans="1:5" x14ac:dyDescent="0.2">
      <c r="A67" s="6"/>
      <c r="E67" s="5"/>
    </row>
    <row r="68" spans="1:5" x14ac:dyDescent="0.2">
      <c r="A68" s="6"/>
      <c r="E68" s="5"/>
    </row>
    <row r="69" spans="1:5" x14ac:dyDescent="0.2">
      <c r="A69" s="6"/>
      <c r="E69" s="5"/>
    </row>
    <row r="70" spans="1:5" x14ac:dyDescent="0.2">
      <c r="A70" s="6"/>
      <c r="E70" s="5"/>
    </row>
    <row r="71" spans="1:5" x14ac:dyDescent="0.2">
      <c r="A71" s="6"/>
      <c r="E71" s="5"/>
    </row>
    <row r="72" spans="1:5" x14ac:dyDescent="0.2">
      <c r="A72" s="6"/>
      <c r="E72" s="5"/>
    </row>
    <row r="73" spans="1:5" x14ac:dyDescent="0.2">
      <c r="A73" s="6"/>
      <c r="E73" s="5"/>
    </row>
    <row r="74" spans="1:5" x14ac:dyDescent="0.2">
      <c r="A74" s="8"/>
      <c r="E74" s="7"/>
    </row>
    <row r="75" spans="1:5" x14ac:dyDescent="0.2">
      <c r="A75" s="8"/>
      <c r="E75" s="9"/>
    </row>
    <row r="76" spans="1:5" x14ac:dyDescent="0.2">
      <c r="A76" s="8"/>
      <c r="E76" s="7"/>
    </row>
    <row r="77" spans="1:5" x14ac:dyDescent="0.2">
      <c r="A77" s="8"/>
      <c r="E77" s="7"/>
    </row>
    <row r="78" spans="1:5" x14ac:dyDescent="0.2">
      <c r="A78" s="8"/>
      <c r="E78" s="7"/>
    </row>
    <row r="79" spans="1:5" x14ac:dyDescent="0.2">
      <c r="A79" s="8"/>
      <c r="E79" s="7"/>
    </row>
    <row r="80" spans="1:5" x14ac:dyDescent="0.2">
      <c r="A80" s="8"/>
      <c r="E80" s="7"/>
    </row>
    <row r="81" spans="1:5" x14ac:dyDescent="0.2">
      <c r="A81" s="8"/>
      <c r="E81" s="7"/>
    </row>
    <row r="82" spans="1:5" x14ac:dyDescent="0.2">
      <c r="A82" s="8"/>
      <c r="E82" s="7"/>
    </row>
    <row r="83" spans="1:5" x14ac:dyDescent="0.2">
      <c r="A83" s="11"/>
      <c r="E83" s="7"/>
    </row>
    <row r="84" spans="1:5" x14ac:dyDescent="0.2">
      <c r="A84" s="8"/>
      <c r="E84" s="7"/>
    </row>
    <row r="85" spans="1:5" x14ac:dyDescent="0.2">
      <c r="A85" s="8"/>
      <c r="E85" s="7"/>
    </row>
    <row r="86" spans="1:5" x14ac:dyDescent="0.2">
      <c r="A86" s="8"/>
      <c r="E86" s="7"/>
    </row>
    <row r="87" spans="1:5" x14ac:dyDescent="0.2">
      <c r="A87" s="8"/>
      <c r="E87" s="7"/>
    </row>
    <row r="88" spans="1:5" x14ac:dyDescent="0.2">
      <c r="A88" s="8"/>
      <c r="E88" s="7"/>
    </row>
    <row r="89" spans="1:5" x14ac:dyDescent="0.2">
      <c r="A89" s="8"/>
      <c r="E89" s="7"/>
    </row>
    <row r="90" spans="1:5" x14ac:dyDescent="0.2">
      <c r="A90" s="8"/>
      <c r="E90" s="7"/>
    </row>
    <row r="91" spans="1:5" x14ac:dyDescent="0.2">
      <c r="A91" s="8"/>
      <c r="E91" s="7"/>
    </row>
    <row r="92" spans="1:5" x14ac:dyDescent="0.2">
      <c r="A92" s="8"/>
      <c r="E92" s="7"/>
    </row>
    <row r="93" spans="1:5" x14ac:dyDescent="0.2">
      <c r="A93" s="8"/>
      <c r="E93" s="7"/>
    </row>
    <row r="94" spans="1:5" x14ac:dyDescent="0.2">
      <c r="A94" s="8"/>
      <c r="E94" s="7"/>
    </row>
    <row r="95" spans="1:5" x14ac:dyDescent="0.2">
      <c r="A95" s="8"/>
      <c r="E95" s="7"/>
    </row>
    <row r="96" spans="1:5" x14ac:dyDescent="0.2">
      <c r="A96" s="8"/>
      <c r="E96" s="7"/>
    </row>
    <row r="97" spans="1:5" x14ac:dyDescent="0.2">
      <c r="A97" s="8"/>
      <c r="E97" s="7"/>
    </row>
    <row r="98" spans="1:5" x14ac:dyDescent="0.2">
      <c r="A98" s="8"/>
      <c r="E98" s="7"/>
    </row>
    <row r="99" spans="1:5" x14ac:dyDescent="0.2">
      <c r="A99" s="8"/>
      <c r="E99" s="7"/>
    </row>
    <row r="100" spans="1:5" x14ac:dyDescent="0.2">
      <c r="A100" s="8"/>
      <c r="E100" s="7"/>
    </row>
    <row r="101" spans="1:5" x14ac:dyDescent="0.2">
      <c r="A101" s="8"/>
      <c r="E101" s="7"/>
    </row>
    <row r="102" spans="1:5" x14ac:dyDescent="0.2">
      <c r="A102" s="8"/>
      <c r="E102" s="7"/>
    </row>
    <row r="103" spans="1:5" x14ac:dyDescent="0.2">
      <c r="A103" s="8"/>
      <c r="E103" s="7"/>
    </row>
    <row r="104" spans="1:5" x14ac:dyDescent="0.2">
      <c r="A104" s="8"/>
      <c r="E104" s="7"/>
    </row>
    <row r="105" spans="1:5" x14ac:dyDescent="0.2">
      <c r="A105" s="8"/>
      <c r="E105" s="7"/>
    </row>
    <row r="106" spans="1:5" x14ac:dyDescent="0.2">
      <c r="A106" s="8"/>
      <c r="E106" s="7"/>
    </row>
    <row r="107" spans="1:5" x14ac:dyDescent="0.2">
      <c r="A107" s="8"/>
      <c r="E107" s="7"/>
    </row>
    <row r="108" spans="1:5" x14ac:dyDescent="0.2">
      <c r="A108" s="8"/>
      <c r="E108" s="7"/>
    </row>
    <row r="109" spans="1:5" x14ac:dyDescent="0.2">
      <c r="A109" s="8"/>
      <c r="E109" s="7"/>
    </row>
    <row r="110" spans="1:5" x14ac:dyDescent="0.2">
      <c r="A110" s="8"/>
      <c r="E110" s="7"/>
    </row>
    <row r="111" spans="1:5" x14ac:dyDescent="0.2">
      <c r="A111" s="8"/>
      <c r="E111" s="7"/>
    </row>
    <row r="112" spans="1:5" x14ac:dyDescent="0.2">
      <c r="A112" s="8"/>
      <c r="E112" s="7"/>
    </row>
    <row r="113" spans="1:5" x14ac:dyDescent="0.2">
      <c r="A113" s="8"/>
      <c r="E113" s="7"/>
    </row>
    <row r="114" spans="1:5" x14ac:dyDescent="0.2">
      <c r="A114" s="8"/>
      <c r="E114" s="7"/>
    </row>
    <row r="115" spans="1:5" x14ac:dyDescent="0.2">
      <c r="A115" s="8"/>
      <c r="E115" s="7"/>
    </row>
    <row r="116" spans="1:5" x14ac:dyDescent="0.2">
      <c r="A116" s="8"/>
      <c r="E116" s="7"/>
    </row>
    <row r="117" spans="1:5" x14ac:dyDescent="0.2">
      <c r="A117" s="8"/>
      <c r="E117" s="7"/>
    </row>
    <row r="118" spans="1:5" x14ac:dyDescent="0.2">
      <c r="A118" s="8"/>
      <c r="E118" s="7"/>
    </row>
    <row r="119" spans="1:5" x14ac:dyDescent="0.2">
      <c r="A119" s="8"/>
      <c r="E119" s="7"/>
    </row>
    <row r="120" spans="1:5" x14ac:dyDescent="0.2">
      <c r="A120" s="8"/>
      <c r="E120" s="7"/>
    </row>
    <row r="121" spans="1:5" x14ac:dyDescent="0.2">
      <c r="A121" s="8"/>
      <c r="E121" s="7"/>
    </row>
    <row r="122" spans="1:5" x14ac:dyDescent="0.2">
      <c r="A122" s="8"/>
      <c r="E122" s="7"/>
    </row>
    <row r="123" spans="1:5" x14ac:dyDescent="0.2">
      <c r="A123" s="8"/>
      <c r="E123" s="7"/>
    </row>
    <row r="124" spans="1:5" x14ac:dyDescent="0.2">
      <c r="A124" s="8"/>
      <c r="E124" s="7"/>
    </row>
    <row r="125" spans="1:5" x14ac:dyDescent="0.2">
      <c r="A125" s="8"/>
      <c r="E125" s="7"/>
    </row>
    <row r="126" spans="1:5" x14ac:dyDescent="0.2">
      <c r="A126" s="8"/>
      <c r="E126" s="7"/>
    </row>
    <row r="127" spans="1:5" x14ac:dyDescent="0.2">
      <c r="A127" s="8"/>
      <c r="E127" s="7"/>
    </row>
    <row r="128" spans="1:5" x14ac:dyDescent="0.2">
      <c r="E128" s="7"/>
    </row>
    <row r="129" spans="5:5" x14ac:dyDescent="0.2">
      <c r="E129" s="7"/>
    </row>
    <row r="130" spans="5:5" x14ac:dyDescent="0.2">
      <c r="E130" s="7"/>
    </row>
    <row r="131" spans="5:5" x14ac:dyDescent="0.2">
      <c r="E131" s="7"/>
    </row>
    <row r="132" spans="5:5" x14ac:dyDescent="0.2">
      <c r="E132" s="7"/>
    </row>
    <row r="133" spans="5:5" x14ac:dyDescent="0.2">
      <c r="E133" s="7"/>
    </row>
    <row r="134" spans="5:5" x14ac:dyDescent="0.2">
      <c r="E134" s="7"/>
    </row>
    <row r="135" spans="5:5" x14ac:dyDescent="0.2">
      <c r="E135" s="7"/>
    </row>
    <row r="136" spans="5:5" x14ac:dyDescent="0.2">
      <c r="E136" s="7"/>
    </row>
    <row r="137" spans="5:5" x14ac:dyDescent="0.2">
      <c r="E137" s="7"/>
    </row>
    <row r="138" spans="5:5" x14ac:dyDescent="0.2">
      <c r="E138" s="7"/>
    </row>
    <row r="139" spans="5:5" x14ac:dyDescent="0.2">
      <c r="E139" s="7"/>
    </row>
    <row r="140" spans="5:5" x14ac:dyDescent="0.2">
      <c r="E140" s="7"/>
    </row>
    <row r="141" spans="5:5" x14ac:dyDescent="0.2">
      <c r="E141" s="7"/>
    </row>
    <row r="142" spans="5:5" x14ac:dyDescent="0.2">
      <c r="E142" s="7"/>
    </row>
    <row r="143" spans="5:5" x14ac:dyDescent="0.2">
      <c r="E143" s="7"/>
    </row>
    <row r="144" spans="5:5" x14ac:dyDescent="0.2">
      <c r="E144" s="7"/>
    </row>
    <row r="145" spans="5:5" x14ac:dyDescent="0.2">
      <c r="E145" s="7"/>
    </row>
    <row r="146" spans="5:5" x14ac:dyDescent="0.2">
      <c r="E146" s="7"/>
    </row>
    <row r="147" spans="5:5" x14ac:dyDescent="0.2">
      <c r="E147" s="7"/>
    </row>
    <row r="148" spans="5:5" x14ac:dyDescent="0.2">
      <c r="E148" s="7"/>
    </row>
    <row r="149" spans="5:5" x14ac:dyDescent="0.2">
      <c r="E149" s="7"/>
    </row>
    <row r="150" spans="5:5" x14ac:dyDescent="0.2">
      <c r="E150" s="7"/>
    </row>
    <row r="151" spans="5:5" x14ac:dyDescent="0.2">
      <c r="E151" s="7"/>
    </row>
    <row r="152" spans="5:5" x14ac:dyDescent="0.2">
      <c r="E152" s="7"/>
    </row>
    <row r="153" spans="5:5" x14ac:dyDescent="0.2">
      <c r="E153" s="7"/>
    </row>
    <row r="154" spans="5:5" x14ac:dyDescent="0.2">
      <c r="E154" s="7"/>
    </row>
    <row r="155" spans="5:5" x14ac:dyDescent="0.2">
      <c r="E155" s="7"/>
    </row>
  </sheetData>
  <phoneticPr fontId="6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0BCF1-C8BE-47CA-A6EC-09DBB5049536}">
  <dimension ref="A1:K155"/>
  <sheetViews>
    <sheetView workbookViewId="0">
      <selection activeCell="F55" sqref="F55:K55"/>
    </sheetView>
  </sheetViews>
  <sheetFormatPr baseColWidth="10" defaultColWidth="8.83203125" defaultRowHeight="16" x14ac:dyDescent="0.2"/>
  <cols>
    <col min="1" max="1" width="10.5" style="12"/>
    <col min="2" max="2" width="9.33203125" bestFit="1" customWidth="1"/>
    <col min="3" max="3" width="3.6640625" bestFit="1" customWidth="1"/>
    <col min="4" max="4" width="9.1640625" bestFit="1" customWidth="1"/>
    <col min="5" max="5" width="14.1640625" style="10" bestFit="1" customWidth="1"/>
    <col min="7" max="11" width="9.33203125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</v>
      </c>
      <c r="G1" s="1" t="s">
        <v>19</v>
      </c>
      <c r="H1" s="1" t="s">
        <v>20</v>
      </c>
      <c r="I1" s="1" t="s">
        <v>21</v>
      </c>
      <c r="J1" s="1" t="s">
        <v>22</v>
      </c>
      <c r="K1" s="22" t="s">
        <v>24</v>
      </c>
    </row>
    <row r="2" spans="1:11" x14ac:dyDescent="0.2">
      <c r="A2" s="3">
        <v>5</v>
      </c>
      <c r="B2" s="19">
        <v>339</v>
      </c>
      <c r="C2" s="19" t="s">
        <v>23</v>
      </c>
      <c r="D2" s="19" t="s">
        <v>16</v>
      </c>
      <c r="E2" s="4" t="s">
        <v>40</v>
      </c>
      <c r="F2">
        <f>(('Body parameters'!G2-'Body parameters'!$G2)/'Body parameters'!$G2)*100</f>
        <v>0</v>
      </c>
      <c r="G2" s="52">
        <f>(('Body parameters'!H2-'Body parameters'!$G2)/'Body parameters'!$G2)*100</f>
        <v>3.2051282051282168</v>
      </c>
      <c r="H2" s="52">
        <f>(('Body parameters'!I2-'Body parameters'!$G2)/'Body parameters'!$G2)*100</f>
        <v>2.8846153846153912</v>
      </c>
      <c r="I2" s="52">
        <f>(('Body parameters'!J2-'Body parameters'!$G2)/'Body parameters'!$G2)*100</f>
        <v>1.9230769230769278</v>
      </c>
      <c r="J2" s="52">
        <f>(('Body parameters'!K2-'Body parameters'!$G2)/'Body parameters'!$G2)*100</f>
        <v>0.64102564102563875</v>
      </c>
      <c r="K2" s="52">
        <f>(('Body parameters'!L2-'Body parameters'!$G2)/'Body parameters'!$G2)*100</f>
        <v>4.4871794871794943</v>
      </c>
    </row>
    <row r="3" spans="1:11" x14ac:dyDescent="0.2">
      <c r="A3" s="3">
        <v>6</v>
      </c>
      <c r="B3" s="19">
        <v>359</v>
      </c>
      <c r="C3" s="19" t="s">
        <v>23</v>
      </c>
      <c r="D3" s="19" t="s">
        <v>15</v>
      </c>
      <c r="E3" s="4" t="s">
        <v>40</v>
      </c>
      <c r="F3">
        <f>(('Body parameters'!G3-'Body parameters'!$G3)/'Body parameters'!$G3)*100</f>
        <v>0</v>
      </c>
      <c r="G3" s="52">
        <f>(('Body parameters'!H3-'Body parameters'!$G3)/'Body parameters'!$G3)*100</f>
        <v>-0.91185410334345651</v>
      </c>
      <c r="H3" s="52">
        <f>(('Body parameters'!I3-'Body parameters'!$G3)/'Body parameters'!$G3)*100</f>
        <v>0.60790273556231866</v>
      </c>
      <c r="I3" s="52">
        <f>(('Body parameters'!J3-'Body parameters'!$G3)/'Body parameters'!$G3)*100</f>
        <v>3.0395136778115504</v>
      </c>
      <c r="J3" s="52">
        <f>(('Body parameters'!K3-'Body parameters'!$G3)/'Body parameters'!$G3)*100</f>
        <v>2.735562310030391</v>
      </c>
      <c r="K3" s="52">
        <f>(('Body parameters'!L3-'Body parameters'!$G3)/'Body parameters'!$G3)*100</f>
        <v>3.9513677811550281</v>
      </c>
    </row>
    <row r="4" spans="1:11" x14ac:dyDescent="0.2">
      <c r="A4" s="3">
        <v>7</v>
      </c>
      <c r="B4" s="19">
        <v>371</v>
      </c>
      <c r="C4" s="19" t="s">
        <v>23</v>
      </c>
      <c r="D4" s="19" t="s">
        <v>15</v>
      </c>
      <c r="E4" s="4" t="s">
        <v>40</v>
      </c>
      <c r="F4">
        <f>(('Body parameters'!G4-'Body parameters'!$G4)/'Body parameters'!$G4)*100</f>
        <v>0</v>
      </c>
      <c r="G4" s="52">
        <f>(('Body parameters'!H4-'Body parameters'!$G4)/'Body parameters'!$G4)*100</f>
        <v>0.34129692832763775</v>
      </c>
      <c r="H4" s="52">
        <f>(('Body parameters'!I4-'Body parameters'!$G4)/'Body parameters'!$G4)*100</f>
        <v>1.7064846416382253</v>
      </c>
      <c r="I4" s="52">
        <f>(('Body parameters'!J4-'Body parameters'!$G4)/'Body parameters'!$G4)*100</f>
        <v>0.68259385665528771</v>
      </c>
      <c r="J4" s="52">
        <f>(('Body parameters'!K4-'Body parameters'!$G4)/'Body parameters'!$G4)*100</f>
        <v>1.3651877133105754</v>
      </c>
      <c r="K4" s="52">
        <f>(('Body parameters'!L4-'Body parameters'!$G4)/'Body parameters'!$G4)*100</f>
        <v>4.0955631399317385</v>
      </c>
    </row>
    <row r="5" spans="1:11" x14ac:dyDescent="0.2">
      <c r="A5" s="3">
        <v>8</v>
      </c>
      <c r="B5" s="19">
        <v>363</v>
      </c>
      <c r="C5" s="19" t="s">
        <v>23</v>
      </c>
      <c r="D5" s="19" t="s">
        <v>15</v>
      </c>
      <c r="E5" s="4" t="s">
        <v>41</v>
      </c>
      <c r="F5">
        <f>(('Body parameters'!G5-'Body parameters'!$G5)/'Body parameters'!$G5)*100</f>
        <v>0</v>
      </c>
      <c r="G5" s="52">
        <f>(('Body parameters'!H5-'Body parameters'!$G5)/'Body parameters'!$G5)*100</f>
        <v>-0.7692307692307665</v>
      </c>
      <c r="H5" s="52">
        <f>(('Body parameters'!I5-'Body parameters'!$G5)/'Body parameters'!$G5)*100</f>
        <v>-5.7692307692307692</v>
      </c>
      <c r="I5" s="52">
        <f>(('Body parameters'!J5-'Body parameters'!$G5)/'Body parameters'!$G5)*100</f>
        <v>-5.7692307692307692</v>
      </c>
      <c r="J5" s="52">
        <f>(('Body parameters'!K5-'Body parameters'!$G5)/'Body parameters'!$G5)*100</f>
        <v>-9.2307692307692264</v>
      </c>
      <c r="K5" s="52">
        <f>(('Body parameters'!L5-'Body parameters'!$G5)/'Body parameters'!$G5)*100</f>
        <v>-15.769230769230774</v>
      </c>
    </row>
    <row r="6" spans="1:11" x14ac:dyDescent="0.2">
      <c r="A6" s="3">
        <v>8</v>
      </c>
      <c r="B6" s="19">
        <v>361</v>
      </c>
      <c r="C6" s="19" t="s">
        <v>23</v>
      </c>
      <c r="D6" s="19" t="s">
        <v>16</v>
      </c>
      <c r="E6" s="4" t="s">
        <v>41</v>
      </c>
      <c r="F6">
        <f>(('Body parameters'!G6-'Body parameters'!$G6)/'Body parameters'!$G6)*100</f>
        <v>0</v>
      </c>
      <c r="G6" s="52">
        <f>(('Body parameters'!H6-'Body parameters'!$G6)/'Body parameters'!$G6)*100</f>
        <v>-4.2968750000000053</v>
      </c>
      <c r="H6" s="52">
        <f>(('Body parameters'!I6-'Body parameters'!$G6)/'Body parameters'!$G6)*100</f>
        <v>-10.937500000000004</v>
      </c>
      <c r="I6" s="52">
        <f>(('Body parameters'!J6-'Body parameters'!$G6)/'Body parameters'!$G6)*100</f>
        <v>-12.890625000000004</v>
      </c>
      <c r="J6" s="52">
        <f>(('Body parameters'!K6-'Body parameters'!$G6)/'Body parameters'!$G6)*100</f>
        <v>-17.187500000000007</v>
      </c>
      <c r="K6" s="52">
        <f>(('Body parameters'!L6-'Body parameters'!$G6)/'Body parameters'!$G6)*100</f>
        <v>-23.046875000000007</v>
      </c>
    </row>
    <row r="7" spans="1:11" x14ac:dyDescent="0.2">
      <c r="A7" s="3">
        <v>9</v>
      </c>
      <c r="B7" s="19">
        <v>351</v>
      </c>
      <c r="C7" s="19" t="s">
        <v>23</v>
      </c>
      <c r="D7" s="19" t="s">
        <v>16</v>
      </c>
      <c r="E7" s="4" t="s">
        <v>41</v>
      </c>
      <c r="F7">
        <f>(('Body parameters'!G7-'Body parameters'!$G7)/'Body parameters'!$G7)*100</f>
        <v>0</v>
      </c>
      <c r="G7" s="52">
        <f>(('Body parameters'!H7-'Body parameters'!$G7)/'Body parameters'!$G7)*100</f>
        <v>-1.3392857142857018</v>
      </c>
      <c r="H7" s="52">
        <f>(('Body parameters'!I7-'Body parameters'!$G7)/'Body parameters'!$G7)*100</f>
        <v>-4.9107142857142767</v>
      </c>
      <c r="I7" s="52">
        <f>(('Body parameters'!J7-'Body parameters'!$G7)/'Body parameters'!$G7)*100</f>
        <v>-9.3749999999999911</v>
      </c>
      <c r="J7" s="52">
        <f>(('Body parameters'!K7-'Body parameters'!$G7)/'Body parameters'!$G7)*100</f>
        <v>-11.607142857142847</v>
      </c>
      <c r="K7" s="52">
        <f>(('Body parameters'!L7-'Body parameters'!$G7)/'Body parameters'!$G7)*100</f>
        <v>-16.071428571428566</v>
      </c>
    </row>
    <row r="8" spans="1:11" x14ac:dyDescent="0.2">
      <c r="A8" s="3">
        <v>10</v>
      </c>
      <c r="B8" s="19">
        <v>325</v>
      </c>
      <c r="C8" s="19" t="s">
        <v>23</v>
      </c>
      <c r="D8" s="19" t="s">
        <v>15</v>
      </c>
      <c r="E8" s="4" t="s">
        <v>41</v>
      </c>
      <c r="F8">
        <f>(('Body parameters'!G8-'Body parameters'!$G8)/'Body parameters'!$G8)*100</f>
        <v>0</v>
      </c>
      <c r="G8" s="52">
        <f>(('Body parameters'!H8-'Body parameters'!$G8)/'Body parameters'!$G8)*100</f>
        <v>0.28571428571428981</v>
      </c>
      <c r="H8" s="52">
        <f>(('Body parameters'!I8-'Body parameters'!$G8)/'Body parameters'!$G8)*100</f>
        <v>-0.57142857142857961</v>
      </c>
      <c r="I8" s="52">
        <f>(('Body parameters'!J8-'Body parameters'!$G8)/'Body parameters'!$G8)*100</f>
        <v>-1.4285714285714286</v>
      </c>
      <c r="J8" s="52">
        <f>(('Body parameters'!K8-'Body parameters'!$G8)/'Body parameters'!$G8)*100</f>
        <v>-7.1428571428571423</v>
      </c>
      <c r="K8" s="52">
        <f>(('Body parameters'!L8-'Body parameters'!$G8)/'Body parameters'!$G8)*100</f>
        <v>-12.571428571428566</v>
      </c>
    </row>
    <row r="9" spans="1:11" x14ac:dyDescent="0.2">
      <c r="A9" s="3">
        <v>11</v>
      </c>
      <c r="B9" s="19">
        <v>331</v>
      </c>
      <c r="C9" s="19" t="s">
        <v>23</v>
      </c>
      <c r="D9" s="19" t="s">
        <v>15</v>
      </c>
      <c r="E9" s="4" t="s">
        <v>43</v>
      </c>
      <c r="F9">
        <f>(('Body parameters'!G9-'Body parameters'!$G9)/'Body parameters'!$G9)*100</f>
        <v>0</v>
      </c>
      <c r="G9" s="52">
        <f>(('Body parameters'!H9-'Body parameters'!$G9)/'Body parameters'!$G9)*100</f>
        <v>-1.9073569482288906</v>
      </c>
      <c r="H9" s="52">
        <f>(('Body parameters'!I9-'Body parameters'!$G9)/'Body parameters'!$G9)*100</f>
        <v>-0.81743869209810416</v>
      </c>
      <c r="I9" s="52">
        <f>(('Body parameters'!J9-'Body parameters'!$G9)/'Body parameters'!$G9)*100</f>
        <v>0.81743869209808473</v>
      </c>
      <c r="J9" s="52">
        <f>(('Body parameters'!K9-'Body parameters'!$G9)/'Body parameters'!$G9)*100</f>
        <v>0.54495912806538349</v>
      </c>
      <c r="K9" s="52">
        <f>(('Body parameters'!L9-'Body parameters'!$G9)/'Body parameters'!$G9)*100</f>
        <v>3.2697547683923585</v>
      </c>
    </row>
    <row r="10" spans="1:11" x14ac:dyDescent="0.2">
      <c r="A10" s="3">
        <v>12</v>
      </c>
      <c r="B10" s="19">
        <v>373</v>
      </c>
      <c r="C10" s="19" t="s">
        <v>23</v>
      </c>
      <c r="D10" s="19" t="s">
        <v>15</v>
      </c>
      <c r="E10" s="4" t="s">
        <v>43</v>
      </c>
      <c r="F10">
        <f>(('Body parameters'!G10-'Body parameters'!$G10)/'Body parameters'!$G10)*100</f>
        <v>0</v>
      </c>
      <c r="G10" s="52">
        <f>(('Body parameters'!H10-'Body parameters'!$G10)/'Body parameters'!$G10)*100</f>
        <v>-3.4246575342465753</v>
      </c>
      <c r="H10" s="52">
        <f>(('Body parameters'!I10-'Body parameters'!$G10)/'Body parameters'!$G10)*100</f>
        <v>-4.7945205479452007</v>
      </c>
      <c r="I10" s="52">
        <f>(('Body parameters'!J10-'Body parameters'!$G10)/'Body parameters'!$G10)*100</f>
        <v>-1.3698630136986254</v>
      </c>
      <c r="J10" s="52">
        <f>(('Body parameters'!K10-'Body parameters'!$G10)/'Body parameters'!$G10)*100</f>
        <v>-2.3972602739726003</v>
      </c>
      <c r="K10" s="52">
        <f>(('Body parameters'!L10-'Body parameters'!$G10)/'Body parameters'!$G10)*100</f>
        <v>-1.0273972602739752</v>
      </c>
    </row>
    <row r="11" spans="1:11" x14ac:dyDescent="0.2">
      <c r="A11" s="3">
        <v>13</v>
      </c>
      <c r="B11" s="19">
        <v>341</v>
      </c>
      <c r="C11" s="19" t="s">
        <v>23</v>
      </c>
      <c r="D11" s="19" t="s">
        <v>16</v>
      </c>
      <c r="E11" s="4" t="s">
        <v>43</v>
      </c>
      <c r="F11">
        <f>(('Body parameters'!G11-'Body parameters'!$G11)/'Body parameters'!$G11)*100</f>
        <v>0</v>
      </c>
      <c r="G11" s="52">
        <f>(('Body parameters'!H11-'Body parameters'!$G11)/'Body parameters'!$G11)*100</f>
        <v>-1.5974440894568689</v>
      </c>
      <c r="H11" s="52">
        <f>(('Body parameters'!I11-'Body parameters'!$G11)/'Body parameters'!$G11)*100</f>
        <v>-2.2364217252396146</v>
      </c>
      <c r="I11" s="52">
        <f>(('Body parameters'!J11-'Body parameters'!$G11)/'Body parameters'!$G11)*100</f>
        <v>-2.8753993610223709</v>
      </c>
      <c r="J11" s="52">
        <f>(('Body parameters'!K11-'Body parameters'!$G11)/'Body parameters'!$G11)*100</f>
        <v>-2.8753993610223709</v>
      </c>
      <c r="K11" s="52">
        <f>(('Body parameters'!L11-'Body parameters'!$G11)/'Body parameters'!$G11)*100</f>
        <v>-2.8753993610223709</v>
      </c>
    </row>
    <row r="12" spans="1:11" x14ac:dyDescent="0.2">
      <c r="A12" s="3">
        <v>14</v>
      </c>
      <c r="B12" s="19">
        <v>357</v>
      </c>
      <c r="C12" s="19" t="s">
        <v>23</v>
      </c>
      <c r="D12" s="19" t="s">
        <v>16</v>
      </c>
      <c r="E12" s="4" t="s">
        <v>43</v>
      </c>
      <c r="F12">
        <f>(('Body parameters'!G12-'Body parameters'!$G12)/'Body parameters'!$G12)*100</f>
        <v>0</v>
      </c>
      <c r="G12" s="52">
        <f>(('Body parameters'!H12-'Body parameters'!$G12)/'Body parameters'!$G12)*100</f>
        <v>1.6233766233766231</v>
      </c>
      <c r="H12" s="52">
        <f>(('Body parameters'!I12-'Body parameters'!$G12)/'Body parameters'!$G12)*100</f>
        <v>0.97402597402597624</v>
      </c>
      <c r="I12" s="52">
        <f>(('Body parameters'!J12-'Body parameters'!$G12)/'Body parameters'!$G12)*100</f>
        <v>-1.2987012987013056</v>
      </c>
      <c r="J12" s="52">
        <f>(('Body parameters'!K12-'Body parameters'!$G12)/'Body parameters'!$G12)*100</f>
        <v>-0.97402597402597624</v>
      </c>
      <c r="K12" s="52">
        <f>(('Body parameters'!L12-'Body parameters'!$G12)/'Body parameters'!$G12)*100</f>
        <v>-1.2987012987013056</v>
      </c>
    </row>
    <row r="13" spans="1:11" x14ac:dyDescent="0.2">
      <c r="A13" s="3">
        <v>19</v>
      </c>
      <c r="B13" s="19">
        <v>345</v>
      </c>
      <c r="C13" s="19" t="s">
        <v>23</v>
      </c>
      <c r="D13" s="19" t="s">
        <v>15</v>
      </c>
      <c r="E13" s="4" t="s">
        <v>42</v>
      </c>
      <c r="F13">
        <f>(('Body parameters'!G13-'Body parameters'!$G13)/'Body parameters'!$G13)*100</f>
        <v>0</v>
      </c>
      <c r="G13" s="52">
        <f>(('Body parameters'!H13-'Body parameters'!$G13)/'Body parameters'!$G13)*100</f>
        <v>-1.3736263736263736</v>
      </c>
      <c r="H13" s="52">
        <f>(('Body parameters'!I13-'Body parameters'!$G13)/'Body parameters'!$G13)*100</f>
        <v>-2.7472527472527473</v>
      </c>
      <c r="I13" s="52">
        <f>(('Body parameters'!J13-'Body parameters'!$G13)/'Body parameters'!$G13)*100</f>
        <v>-2.4725274725274686</v>
      </c>
      <c r="J13" s="52">
        <f>(('Body parameters'!K13-'Body parameters'!$G13)/'Body parameters'!$G13)*100</f>
        <v>-4.3956043956043995</v>
      </c>
      <c r="K13" s="52">
        <f>(('Body parameters'!L13-'Body parameters'!$G13)/'Body parameters'!$G13)*100</f>
        <v>-4.1208791208791204</v>
      </c>
    </row>
    <row r="14" spans="1:11" x14ac:dyDescent="0.2">
      <c r="A14" s="3">
        <v>15</v>
      </c>
      <c r="B14" s="19">
        <v>349</v>
      </c>
      <c r="C14" s="19" t="s">
        <v>23</v>
      </c>
      <c r="D14" s="19" t="s">
        <v>16</v>
      </c>
      <c r="E14" s="4" t="s">
        <v>42</v>
      </c>
      <c r="F14">
        <f>(('Body parameters'!G14-'Body parameters'!$G14)/'Body parameters'!$G14)*100</f>
        <v>0</v>
      </c>
      <c r="G14" s="52">
        <f>(('Body parameters'!H14-'Body parameters'!$G14)/'Body parameters'!$G14)*100</f>
        <v>2.1341463414634236</v>
      </c>
      <c r="H14" s="52">
        <f>(('Body parameters'!I14-'Body parameters'!$G14)/'Body parameters'!$G14)*100</f>
        <v>2.4390243902439157</v>
      </c>
      <c r="I14" s="52">
        <f>(('Body parameters'!J14-'Body parameters'!$G14)/'Body parameters'!$G14)*100</f>
        <v>1.2195121951219685</v>
      </c>
      <c r="J14" s="52">
        <f>(('Body parameters'!K14-'Body parameters'!$G14)/'Body parameters'!$G14)*100</f>
        <v>-2.1341463414634019</v>
      </c>
      <c r="K14" s="52">
        <f>(('Body parameters'!L14-'Body parameters'!$G14)/'Body parameters'!$G14)*100</f>
        <v>-9.4512195121951166</v>
      </c>
    </row>
    <row r="15" spans="1:11" x14ac:dyDescent="0.2">
      <c r="A15" s="3">
        <v>16</v>
      </c>
      <c r="B15" s="19">
        <v>375</v>
      </c>
      <c r="C15" s="19" t="s">
        <v>23</v>
      </c>
      <c r="D15" s="19" t="s">
        <v>15</v>
      </c>
      <c r="E15" s="4" t="s">
        <v>42</v>
      </c>
      <c r="F15">
        <f>(('Body parameters'!G15-'Body parameters'!$G15)/'Body parameters'!$G15)*100</f>
        <v>0</v>
      </c>
      <c r="G15" s="52">
        <f>(('Body parameters'!H15-'Body parameters'!$G15)/'Body parameters'!$G15)*100</f>
        <v>1.639344262295082</v>
      </c>
      <c r="H15" s="52">
        <f>(('Body parameters'!I15-'Body parameters'!$G15)/'Body parameters'!$G15)*100</f>
        <v>-1.3114754098360608</v>
      </c>
      <c r="I15" s="52">
        <f>(('Body parameters'!J15-'Body parameters'!$G15)/'Body parameters'!$G15)*100</f>
        <v>-4.2622950819672152</v>
      </c>
      <c r="J15" s="52">
        <f>(('Body parameters'!K15-'Body parameters'!$G15)/'Body parameters'!$G15)*100</f>
        <v>-4.918032786885246</v>
      </c>
      <c r="K15" s="52">
        <f>(('Body parameters'!L15-'Body parameters'!$G15)/'Body parameters'!$G15)*100</f>
        <v>-6.8852459016393492</v>
      </c>
    </row>
    <row r="16" spans="1:11" x14ac:dyDescent="0.2">
      <c r="A16" s="3">
        <v>17</v>
      </c>
      <c r="B16" s="19">
        <v>333</v>
      </c>
      <c r="C16" s="19" t="s">
        <v>23</v>
      </c>
      <c r="D16" s="19" t="s">
        <v>15</v>
      </c>
      <c r="E16" s="4" t="s">
        <v>42</v>
      </c>
      <c r="F16">
        <f>(('Body parameters'!G16-'Body parameters'!$G16)/'Body parameters'!$G16)*100</f>
        <v>0</v>
      </c>
      <c r="G16" s="52">
        <f>(('Body parameters'!H16-'Body parameters'!$G16)/'Body parameters'!$G16)*100</f>
        <v>0</v>
      </c>
      <c r="H16" s="52">
        <f>(('Body parameters'!I16-'Body parameters'!$G16)/'Body parameters'!$G16)*100</f>
        <v>-4.8929663608562732</v>
      </c>
      <c r="I16" s="52">
        <f>(('Body parameters'!J16-'Body parameters'!$G16)/'Body parameters'!$G16)*100</f>
        <v>-7.3394495412844094</v>
      </c>
      <c r="J16" s="52">
        <f>(('Body parameters'!K16-'Body parameters'!$G16)/'Body parameters'!$G16)*100</f>
        <v>-7.9510703363914415</v>
      </c>
      <c r="K16" s="52">
        <f>(('Body parameters'!L16-'Body parameters'!$G16)/'Body parameters'!$G16)*100</f>
        <v>-9.7859327217125465</v>
      </c>
    </row>
    <row r="17" spans="1:11" x14ac:dyDescent="0.2">
      <c r="A17" s="3">
        <v>18</v>
      </c>
      <c r="B17" s="19">
        <v>353</v>
      </c>
      <c r="C17" s="19" t="s">
        <v>23</v>
      </c>
      <c r="D17" s="19" t="s">
        <v>16</v>
      </c>
      <c r="E17" s="4" t="s">
        <v>42</v>
      </c>
      <c r="F17">
        <f>(('Body parameters'!G17-'Body parameters'!$G17)/'Body parameters'!$G17)*100</f>
        <v>0</v>
      </c>
      <c r="G17" s="52">
        <f>(('Body parameters'!H17-'Body parameters'!$G17)/'Body parameters'!$G17)*100</f>
        <v>-0.39525691699605303</v>
      </c>
      <c r="H17" s="52">
        <f>(('Body parameters'!I17-'Body parameters'!$G17)/'Body parameters'!$G17)*100</f>
        <v>-2.37154150197629</v>
      </c>
      <c r="I17" s="52">
        <f>(('Body parameters'!J17-'Body parameters'!$G17)/'Body parameters'!$G17)*100</f>
        <v>-0.79051383399209207</v>
      </c>
      <c r="J17" s="52">
        <f>(('Body parameters'!K17-'Body parameters'!$G17)/'Body parameters'!$G17)*100</f>
        <v>1.5810276679841841</v>
      </c>
      <c r="K17" s="52">
        <f>(('Body parameters'!L17-'Body parameters'!$G17)/'Body parameters'!$G17)*100</f>
        <v>-1.185770750988145</v>
      </c>
    </row>
    <row r="18" spans="1:11" x14ac:dyDescent="0.2">
      <c r="A18" s="3">
        <v>19</v>
      </c>
      <c r="B18" s="44">
        <v>389</v>
      </c>
      <c r="C18" s="19" t="s">
        <v>23</v>
      </c>
      <c r="D18" s="4" t="s">
        <v>15</v>
      </c>
      <c r="E18" s="4" t="s">
        <v>40</v>
      </c>
      <c r="F18">
        <f>(('Body parameters'!G18-'Body parameters'!$G18)/'Body parameters'!$G18)*100</f>
        <v>0</v>
      </c>
      <c r="G18" s="52">
        <f>(('Body parameters'!H18-'Body parameters'!$G18)/'Body parameters'!$G18)*100</f>
        <v>0.35842293906810546</v>
      </c>
      <c r="H18" s="52">
        <f>(('Body parameters'!I18-'Body parameters'!$G18)/'Body parameters'!$G18)*100</f>
        <v>1.7921146953405021</v>
      </c>
      <c r="I18" s="52">
        <f>(('Body parameters'!J18-'Body parameters'!$G18)/'Body parameters'!$G18)*100</f>
        <v>2.8673835125448055</v>
      </c>
      <c r="J18" s="52">
        <f>(('Body parameters'!K18-'Body parameters'!$G18)/'Body parameters'!$G18)*100</f>
        <v>1.0752688172043037</v>
      </c>
      <c r="K18" s="52">
        <f>(('Body parameters'!L18-'Body parameters'!$G18)/'Body parameters'!$G18)*100</f>
        <v>2.8673835125448055</v>
      </c>
    </row>
    <row r="19" spans="1:11" x14ac:dyDescent="0.2">
      <c r="A19" s="3">
        <v>20</v>
      </c>
      <c r="B19" s="44">
        <v>419</v>
      </c>
      <c r="C19" s="19" t="s">
        <v>23</v>
      </c>
      <c r="D19" s="4" t="s">
        <v>15</v>
      </c>
      <c r="E19" s="4" t="s">
        <v>40</v>
      </c>
      <c r="F19">
        <f>(('Body parameters'!G19-'Body parameters'!$G19)/'Body parameters'!$G19)*100</f>
        <v>0</v>
      </c>
      <c r="G19" s="52">
        <f>(('Body parameters'!H19-'Body parameters'!$G19)/'Body parameters'!$G19)*100</f>
        <v>4.651162790697672</v>
      </c>
      <c r="H19" s="52">
        <f>(('Body parameters'!I19-'Body parameters'!$G19)/'Body parameters'!$G19)*100</f>
        <v>4.2635658914728598</v>
      </c>
      <c r="I19" s="52">
        <f>(('Body parameters'!J19-'Body parameters'!$G19)/'Body parameters'!$G19)*100</f>
        <v>6.2015503875968907</v>
      </c>
      <c r="J19" s="52">
        <f>(('Body parameters'!K19-'Body parameters'!$G19)/'Body parameters'!$G19)*100</f>
        <v>7.3643410852713114</v>
      </c>
      <c r="K19" s="52">
        <f>(('Body parameters'!L19-'Body parameters'!$G19)/'Body parameters'!$G19)*100</f>
        <v>7.7519379844961236</v>
      </c>
    </row>
    <row r="20" spans="1:11" x14ac:dyDescent="0.2">
      <c r="A20" s="3">
        <v>20</v>
      </c>
      <c r="B20" s="44">
        <v>423</v>
      </c>
      <c r="C20" s="19" t="s">
        <v>23</v>
      </c>
      <c r="D20" s="4" t="s">
        <v>16</v>
      </c>
      <c r="E20" s="4" t="s">
        <v>40</v>
      </c>
      <c r="F20">
        <f>(('Body parameters'!G20-'Body parameters'!$G20)/'Body parameters'!$G20)*100</f>
        <v>0</v>
      </c>
      <c r="G20" s="52">
        <f>(('Body parameters'!H20-'Body parameters'!$G20)/'Body parameters'!$G20)*100</f>
        <v>2.1660649819494635</v>
      </c>
      <c r="H20" s="52">
        <f>(('Body parameters'!I20-'Body parameters'!$G20)/'Body parameters'!$G20)*100</f>
        <v>3.2490974729241957</v>
      </c>
      <c r="I20" s="52">
        <f>(('Body parameters'!J20-'Body parameters'!$G20)/'Body parameters'!$G20)*100</f>
        <v>2.8880866425992804</v>
      </c>
      <c r="J20" s="52">
        <f>(('Body parameters'!K20-'Body parameters'!$G20)/'Body parameters'!$G20)*100</f>
        <v>1.8050541516245486</v>
      </c>
      <c r="K20" s="52">
        <f>(('Body parameters'!L20-'Body parameters'!$G20)/'Body parameters'!$G20)*100</f>
        <v>2.1660649819494635</v>
      </c>
    </row>
    <row r="21" spans="1:11" x14ac:dyDescent="0.2">
      <c r="A21" s="3">
        <v>21</v>
      </c>
      <c r="B21" s="44">
        <v>381</v>
      </c>
      <c r="C21" s="19" t="s">
        <v>23</v>
      </c>
      <c r="D21" s="4" t="s">
        <v>16</v>
      </c>
      <c r="E21" s="4" t="s">
        <v>41</v>
      </c>
      <c r="F21">
        <f>(('Body parameters'!G21-'Body parameters'!$G21)/'Body parameters'!$G21)*100</f>
        <v>0</v>
      </c>
      <c r="G21" s="52">
        <f>(('Body parameters'!H21-'Body parameters'!$G21)/'Body parameters'!$G21)*100</f>
        <v>0</v>
      </c>
      <c r="H21" s="52">
        <f>(('Body parameters'!I21-'Body parameters'!$G21)/'Body parameters'!$G21)*100</f>
        <v>-1.2738853503184668</v>
      </c>
      <c r="I21" s="52">
        <f>(('Body parameters'!J21-'Body parameters'!$G21)/'Body parameters'!$G21)*100</f>
        <v>4.7770700636942678</v>
      </c>
      <c r="J21" s="52">
        <f>(('Body parameters'!K21-'Body parameters'!$G21)/'Body parameters'!$G21)*100</f>
        <v>1.5923566878980893</v>
      </c>
      <c r="K21" s="52">
        <f>(('Body parameters'!L21-'Body parameters'!$G21)/'Body parameters'!$G21)*100</f>
        <v>1.5923566878980893</v>
      </c>
    </row>
    <row r="22" spans="1:11" x14ac:dyDescent="0.2">
      <c r="A22" s="3">
        <v>21</v>
      </c>
      <c r="B22" s="44">
        <v>385</v>
      </c>
      <c r="C22" s="19" t="s">
        <v>23</v>
      </c>
      <c r="D22" s="4" t="s">
        <v>15</v>
      </c>
      <c r="E22" s="4" t="s">
        <v>41</v>
      </c>
      <c r="F22">
        <f>(('Body parameters'!G22-'Body parameters'!$G22)/'Body parameters'!$G22)*100</f>
        <v>0</v>
      </c>
      <c r="G22" s="52">
        <f>(('Body parameters'!H22-'Body parameters'!$G22)/'Body parameters'!$G22)*100</f>
        <v>-2.2857142857142776</v>
      </c>
      <c r="H22" s="52">
        <f>(('Body parameters'!I22-'Body parameters'!$G22)/'Body parameters'!$G22)*100</f>
        <v>-2.000000000000008</v>
      </c>
      <c r="I22" s="52">
        <f>(('Body parameters'!J22-'Body parameters'!$G22)/'Body parameters'!$G22)*100</f>
        <v>-2.000000000000008</v>
      </c>
      <c r="J22" s="52">
        <f>(('Body parameters'!K22-'Body parameters'!$G22)/'Body parameters'!$G22)*100</f>
        <v>-3.1428571428571472</v>
      </c>
      <c r="K22" s="52">
        <f>(('Body parameters'!L22-'Body parameters'!$G22)/'Body parameters'!$G22)*100</f>
        <v>-9.1428571428571423</v>
      </c>
    </row>
    <row r="23" spans="1:11" x14ac:dyDescent="0.2">
      <c r="A23" s="3">
        <v>22</v>
      </c>
      <c r="B23" s="44">
        <v>413</v>
      </c>
      <c r="C23" s="19" t="s">
        <v>23</v>
      </c>
      <c r="D23" s="4" t="s">
        <v>15</v>
      </c>
      <c r="E23" s="4" t="s">
        <v>41</v>
      </c>
      <c r="F23">
        <f>(('Body parameters'!G23-'Body parameters'!$G23)/'Body parameters'!$G23)*100</f>
        <v>0</v>
      </c>
      <c r="G23" s="52">
        <f>(('Body parameters'!H23-'Body parameters'!$G23)/'Body parameters'!$G23)*100</f>
        <v>-1.8726591760299627</v>
      </c>
      <c r="H23" s="52">
        <f>(('Body parameters'!I23-'Body parameters'!$G23)/'Body parameters'!$G23)*100</f>
        <v>-4.4943820224719078</v>
      </c>
      <c r="I23" s="52">
        <f>(('Body parameters'!J23-'Body parameters'!$G23)/'Body parameters'!$G23)*100</f>
        <v>-11.61048689138576</v>
      </c>
      <c r="J23" s="52">
        <f>(('Body parameters'!K23-'Body parameters'!$G23)/'Body parameters'!$G23)*100</f>
        <v>-17.977528089887642</v>
      </c>
      <c r="K23" s="53"/>
    </row>
    <row r="24" spans="1:11" x14ac:dyDescent="0.2">
      <c r="A24" s="3">
        <v>23</v>
      </c>
      <c r="B24" s="44">
        <v>401</v>
      </c>
      <c r="C24" s="19" t="s">
        <v>23</v>
      </c>
      <c r="D24" s="4" t="s">
        <v>15</v>
      </c>
      <c r="E24" s="4" t="s">
        <v>43</v>
      </c>
      <c r="F24">
        <f>(('Body parameters'!G24-'Body parameters'!$G24)/'Body parameters'!$G24)*100</f>
        <v>0</v>
      </c>
      <c r="G24" s="52">
        <f>(('Body parameters'!H24-'Body parameters'!$G24)/'Body parameters'!$G24)*100</f>
        <v>-2.5396825396825422</v>
      </c>
      <c r="H24" s="52">
        <f>(('Body parameters'!I24-'Body parameters'!$G24)/'Body parameters'!$G24)*100</f>
        <v>-3.1746031746031744</v>
      </c>
      <c r="I24" s="52">
        <f>(('Body parameters'!J24-'Body parameters'!$G24)/'Body parameters'!$G24)*100</f>
        <v>-0.31746031746032199</v>
      </c>
      <c r="J24" s="52">
        <f>(('Body parameters'!K24-'Body parameters'!$G24)/'Body parameters'!$G24)*100</f>
        <v>-0.63492063492063266</v>
      </c>
      <c r="K24" s="52">
        <f>(('Body parameters'!L24-'Body parameters'!$G24)/'Body parameters'!$G24)*100</f>
        <v>0.63492063492063266</v>
      </c>
    </row>
    <row r="25" spans="1:11" x14ac:dyDescent="0.2">
      <c r="A25" s="3">
        <v>24</v>
      </c>
      <c r="B25" s="44">
        <v>409</v>
      </c>
      <c r="C25" s="19" t="s">
        <v>23</v>
      </c>
      <c r="D25" s="4" t="s">
        <v>16</v>
      </c>
      <c r="E25" s="4" t="s">
        <v>43</v>
      </c>
      <c r="F25">
        <f>(('Body parameters'!G25-'Body parameters'!$G25)/'Body parameters'!$G25)*100</f>
        <v>0</v>
      </c>
      <c r="G25" s="52">
        <f>(('Body parameters'!H25-'Body parameters'!$G25)/'Body parameters'!$G25)*100</f>
        <v>-1.689189189189189</v>
      </c>
      <c r="H25" s="52">
        <f>(('Body parameters'!I25-'Body parameters'!$G25)/'Body parameters'!$G25)*100</f>
        <v>-2.3648648648648742</v>
      </c>
      <c r="I25" s="52">
        <f>(('Body parameters'!J25-'Body parameters'!$G25)/'Body parameters'!$G25)*100</f>
        <v>-3.3783783783783781</v>
      </c>
      <c r="J25" s="52">
        <f>(('Body parameters'!K25-'Body parameters'!$G25)/'Body parameters'!$G25)*100</f>
        <v>-2.3648648648648742</v>
      </c>
      <c r="K25" s="52">
        <f>(('Body parameters'!L25-'Body parameters'!$G25)/'Body parameters'!$G25)*100</f>
        <v>-3.3783783783783781</v>
      </c>
    </row>
    <row r="26" spans="1:11" x14ac:dyDescent="0.2">
      <c r="A26" s="3">
        <v>25</v>
      </c>
      <c r="B26" s="44">
        <v>379</v>
      </c>
      <c r="C26" s="19" t="s">
        <v>23</v>
      </c>
      <c r="D26" s="4" t="s">
        <v>16</v>
      </c>
      <c r="E26" s="4" t="s">
        <v>42</v>
      </c>
      <c r="F26">
        <f>(('Body parameters'!G26-'Body parameters'!$G26)/'Body parameters'!$G26)*100</f>
        <v>0</v>
      </c>
      <c r="G26" s="52">
        <f>(('Body parameters'!H26-'Body parameters'!$G26)/'Body parameters'!$G26)*100</f>
        <v>-1.8808777429467021</v>
      </c>
      <c r="H26" s="52">
        <f>(('Body parameters'!I26-'Body parameters'!$G26)/'Body parameters'!$G26)*100</f>
        <v>-2.8213166144200583</v>
      </c>
      <c r="I26" s="52">
        <f>(('Body parameters'!J26-'Body parameters'!$G26)/'Body parameters'!$G26)*100</f>
        <v>-1.8808777429467021</v>
      </c>
      <c r="J26" s="52">
        <f>(('Body parameters'!K26-'Body parameters'!$G26)/'Body parameters'!$G26)*100</f>
        <v>-3.7617554858934152</v>
      </c>
      <c r="K26" s="52">
        <f>(('Body parameters'!L26-'Body parameters'!$G26)/'Body parameters'!$G26)*100</f>
        <v>-3.7617554858934152</v>
      </c>
    </row>
    <row r="27" spans="1:11" x14ac:dyDescent="0.2">
      <c r="A27" s="3">
        <v>26</v>
      </c>
      <c r="B27" s="44">
        <v>393</v>
      </c>
      <c r="C27" s="19" t="s">
        <v>23</v>
      </c>
      <c r="D27" s="4" t="s">
        <v>15</v>
      </c>
      <c r="E27" s="4" t="s">
        <v>42</v>
      </c>
      <c r="F27">
        <f>(('Body parameters'!G27-'Body parameters'!$G27)/'Body parameters'!$G27)*100</f>
        <v>0</v>
      </c>
      <c r="G27" s="52">
        <f>(('Body parameters'!H27-'Body parameters'!$G27)/'Body parameters'!$G27)*100</f>
        <v>0.33112582781457428</v>
      </c>
      <c r="H27" s="52">
        <f>(('Body parameters'!I27-'Body parameters'!$G27)/'Body parameters'!$G27)*100</f>
        <v>-0.99337748344371091</v>
      </c>
      <c r="I27" s="52">
        <f>(('Body parameters'!J27-'Body parameters'!$G27)/'Body parameters'!$G27)*100</f>
        <v>-3.6423841059602577</v>
      </c>
      <c r="J27" s="52">
        <f>(('Body parameters'!K27-'Body parameters'!$G27)/'Body parameters'!$G27)*100</f>
        <v>-8.9403973509933756</v>
      </c>
      <c r="K27" s="52">
        <f>(('Body parameters'!L27-'Body parameters'!$G27)/'Body parameters'!$G27)*100</f>
        <v>-17.218543046357617</v>
      </c>
    </row>
    <row r="28" spans="1:11" x14ac:dyDescent="0.2">
      <c r="A28" s="3">
        <v>26</v>
      </c>
      <c r="B28" s="44">
        <v>395</v>
      </c>
      <c r="C28" s="19" t="s">
        <v>23</v>
      </c>
      <c r="D28" s="4" t="s">
        <v>15</v>
      </c>
      <c r="E28" s="4" t="s">
        <v>42</v>
      </c>
      <c r="F28">
        <f>(('Body parameters'!G28-'Body parameters'!$G28)/'Body parameters'!$G28)*100</f>
        <v>0</v>
      </c>
      <c r="G28" s="52">
        <f>(('Body parameters'!H28-'Body parameters'!$G28)/'Body parameters'!$G28)*100</f>
        <v>-0.66889632107023178</v>
      </c>
      <c r="H28" s="52">
        <f>(('Body parameters'!I28-'Body parameters'!$G28)/'Body parameters'!$G28)*100</f>
        <v>-3.0100334448160488</v>
      </c>
      <c r="I28" s="52">
        <f>(('Body parameters'!J28-'Body parameters'!$G28)/'Body parameters'!$G28)*100</f>
        <v>-0.33444816053510995</v>
      </c>
      <c r="J28" s="52">
        <f>(('Body parameters'!K28-'Body parameters'!$G28)/'Body parameters'!$G28)*100</f>
        <v>0</v>
      </c>
      <c r="K28" s="52">
        <f>(('Body parameters'!L28-'Body parameters'!$G28)/'Body parameters'!$G28)*100</f>
        <v>-2.6755852842809271</v>
      </c>
    </row>
    <row r="29" spans="1:11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>
        <f>(('Body parameters'!G29-'Body parameters'!$G29)/'Body parameters'!$G29)*100</f>
        <v>0</v>
      </c>
      <c r="G29" s="52">
        <f>(('Body parameters'!H29-'Body parameters'!$G29)/'Body parameters'!$G29)*100</f>
        <v>2.0689655172413843</v>
      </c>
      <c r="H29" s="52">
        <f>(('Body parameters'!I29-'Body parameters'!$G29)/'Body parameters'!$G29)*100</f>
        <v>4.8275862068965472</v>
      </c>
      <c r="I29" s="52">
        <f>(('Body parameters'!J29-'Body parameters'!$G29)/'Body parameters'!$G29)*100</f>
        <v>3.1034482758620641</v>
      </c>
      <c r="J29" s="52">
        <f>(('Body parameters'!K29-'Body parameters'!$G29)/'Body parameters'!$G29)*100</f>
        <v>0.68965517241379071</v>
      </c>
      <c r="K29" s="52">
        <f>(('Body parameters'!L29-'Body parameters'!$G29)/'Body parameters'!$G29)*100</f>
        <v>4.1379310344827562</v>
      </c>
    </row>
    <row r="30" spans="1:11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>
        <f>(('Body parameters'!G30-'Body parameters'!$G30)/'Body parameters'!$G30)*100</f>
        <v>0</v>
      </c>
      <c r="G30" s="52">
        <f>(('Body parameters'!H30-'Body parameters'!$G30)/'Body parameters'!$G30)*100</f>
        <v>2.1472392638036677</v>
      </c>
      <c r="H30" s="52">
        <f>(('Body parameters'!I30-'Body parameters'!$G30)/'Body parameters'!$G30)*100</f>
        <v>-0.30674846625767305</v>
      </c>
      <c r="I30" s="52">
        <f>(('Body parameters'!J30-'Body parameters'!$G30)/'Body parameters'!$G30)*100</f>
        <v>-3.680981595092033</v>
      </c>
      <c r="J30" s="52">
        <f>(('Body parameters'!K30-'Body parameters'!$G30)/'Body parameters'!$G30)*100</f>
        <v>-6.1349693251533743</v>
      </c>
      <c r="K30" s="52">
        <f>(('Body parameters'!L30-'Body parameters'!$G30)/'Body parameters'!$G30)*100</f>
        <v>-11.073619631901849</v>
      </c>
    </row>
    <row r="31" spans="1:11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>
        <f>(('Body parameters'!G31-'Body parameters'!$G31)/'Body parameters'!$G31)*100</f>
        <v>0</v>
      </c>
      <c r="G31" s="52">
        <f>(('Body parameters'!H31-'Body parameters'!$G31)/'Body parameters'!$G31)*100</f>
        <v>0.87719298245613198</v>
      </c>
      <c r="H31" s="52">
        <f>(('Body parameters'!I31-'Body parameters'!$G31)/'Body parameters'!$G31)*100</f>
        <v>-1.1695906432748704</v>
      </c>
      <c r="I31" s="52">
        <f>(('Body parameters'!J31-'Body parameters'!$G31)/'Body parameters'!$G31)*100</f>
        <v>-6.1403508771929864</v>
      </c>
      <c r="J31" s="52">
        <f>(('Body parameters'!K31-'Body parameters'!$G31)/'Body parameters'!$G31)*100</f>
        <v>-12.280701754385973</v>
      </c>
      <c r="K31" s="52">
        <f>(('Body parameters'!L31-'Body parameters'!$G31)/'Body parameters'!$G31)*100</f>
        <v>-19.298245614035089</v>
      </c>
    </row>
    <row r="32" spans="1:11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>
        <f>(('Body parameters'!G32-'Body parameters'!$G32)/'Body parameters'!$G32)*100</f>
        <v>0</v>
      </c>
      <c r="G32" s="52">
        <f>(('Body parameters'!H32-'Body parameters'!$G32)/'Body parameters'!$G32)*100</f>
        <v>1.4035087719298196</v>
      </c>
      <c r="H32" s="52">
        <f>(('Body parameters'!I32-'Body parameters'!$G32)/'Body parameters'!$G32)*100</f>
        <v>1.7543859649122806</v>
      </c>
      <c r="I32" s="52">
        <f>(('Body parameters'!J32-'Body parameters'!$G32)/'Body parameters'!$G32)*100</f>
        <v>0.35087719298246112</v>
      </c>
      <c r="J32" s="52">
        <f>(('Body parameters'!K32-'Body parameters'!$G32)/'Body parameters'!$G32)*100</f>
        <v>3.8596491228070224</v>
      </c>
      <c r="K32" s="52">
        <f>(('Body parameters'!L32-'Body parameters'!$G32)/'Body parameters'!$G32)*100</f>
        <v>4.2105263157894717</v>
      </c>
    </row>
    <row r="33" spans="1:11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>
        <f>(('Body parameters'!G33-'Body parameters'!$G33)/'Body parameters'!$G33)*100</f>
        <v>0</v>
      </c>
      <c r="G33" s="52">
        <f>(('Body parameters'!H33-'Body parameters'!$G33)/'Body parameters'!$G33)*100</f>
        <v>0</v>
      </c>
      <c r="H33" s="52">
        <f>(('Body parameters'!I33-'Body parameters'!$G33)/'Body parameters'!$G33)*100</f>
        <v>-1.7182130584192439</v>
      </c>
      <c r="I33" s="52">
        <f>(('Body parameters'!J33-'Body parameters'!$G33)/'Body parameters'!$G33)*100</f>
        <v>-2.7491408934707926</v>
      </c>
      <c r="J33" s="52">
        <f>(('Body parameters'!K33-'Body parameters'!$G33)/'Body parameters'!$G33)*100</f>
        <v>-1.7182130584192439</v>
      </c>
      <c r="K33" s="52">
        <f>(('Body parameters'!L33-'Body parameters'!$G33)/'Body parameters'!$G33)*100</f>
        <v>-2.0618556701030974</v>
      </c>
    </row>
    <row r="34" spans="1:11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>
        <f>(('Body parameters'!G34-'Body parameters'!$G34)/'Body parameters'!$G34)*100</f>
        <v>0</v>
      </c>
      <c r="G34" s="52">
        <f>(('Body parameters'!H34-'Body parameters'!$G34)/'Body parameters'!$G34)*100</f>
        <v>0</v>
      </c>
      <c r="H34" s="52">
        <f>(('Body parameters'!I34-'Body parameters'!$G34)/'Body parameters'!$G34)*100</f>
        <v>-0.67796610169491278</v>
      </c>
      <c r="I34" s="52">
        <f>(('Body parameters'!J34-'Body parameters'!$G34)/'Body parameters'!$G34)*100</f>
        <v>-1.3559322033898256</v>
      </c>
      <c r="J34" s="52">
        <f>(('Body parameters'!K34-'Body parameters'!$G34)/'Body parameters'!$G34)*100</f>
        <v>-1.3559322033898256</v>
      </c>
      <c r="K34" s="52">
        <f>(('Body parameters'!L34-'Body parameters'!$G34)/'Body parameters'!$G34)*100</f>
        <v>-0.33898305084746244</v>
      </c>
    </row>
    <row r="35" spans="1:11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>
        <f>(('Body parameters'!G35-'Body parameters'!$G35)/'Body parameters'!$G35)*100</f>
        <v>0</v>
      </c>
      <c r="G35" s="52">
        <f>(('Body parameters'!H35-'Body parameters'!$G35)/'Body parameters'!$G35)*100</f>
        <v>3.3707865168539408</v>
      </c>
      <c r="H35" s="52">
        <f>(('Body parameters'!I35-'Body parameters'!$G35)/'Body parameters'!$G35)*100</f>
        <v>1.1235955056179803</v>
      </c>
      <c r="I35" s="52">
        <f>(('Body parameters'!J35-'Body parameters'!$G35)/'Body parameters'!$G35)*100</f>
        <v>-1.1235955056179803</v>
      </c>
      <c r="J35" s="52">
        <f>(('Body parameters'!K35-'Body parameters'!$G35)/'Body parameters'!$G35)*100</f>
        <v>-0.7490636704119823</v>
      </c>
      <c r="K35" s="52">
        <f>(('Body parameters'!L35-'Body parameters'!$G35)/'Body parameters'!$G35)*100</f>
        <v>-0.37453183520598454</v>
      </c>
    </row>
    <row r="36" spans="1:11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>
        <f>(('Body parameters'!G36-'Body parameters'!$G36)/'Body parameters'!$G36)*100</f>
        <v>0</v>
      </c>
      <c r="G36" s="52">
        <f>(('Body parameters'!H36-'Body parameters'!$G36)/'Body parameters'!$G36)*100</f>
        <v>1.9417475728155387</v>
      </c>
      <c r="H36" s="52">
        <f>(('Body parameters'!I36-'Body parameters'!$G36)/'Body parameters'!$G36)*100</f>
        <v>-0.9708737864077579</v>
      </c>
      <c r="I36" s="52">
        <f>(('Body parameters'!J36-'Body parameters'!$G36)/'Body parameters'!$G36)*100</f>
        <v>-2.9126213592232966</v>
      </c>
      <c r="J36" s="52">
        <f>(('Body parameters'!K36-'Body parameters'!$G36)/'Body parameters'!$G36)*100</f>
        <v>-2.9126213592232966</v>
      </c>
      <c r="K36" s="52">
        <f>(('Body parameters'!L36-'Body parameters'!$G36)/'Body parameters'!$G36)*100</f>
        <v>0</v>
      </c>
    </row>
    <row r="37" spans="1:11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>
        <f>(('Body parameters'!G37-'Body parameters'!$G37)/'Body parameters'!$G37)*100</f>
        <v>0</v>
      </c>
      <c r="G37" s="52">
        <f>(('Body parameters'!H37-'Body parameters'!$G37)/'Body parameters'!$G37)*100</f>
        <v>0.88757396449705406</v>
      </c>
      <c r="H37" s="52">
        <f>(('Body parameters'!I37-'Body parameters'!$G37)/'Body parameters'!$G37)*100</f>
        <v>2.0710059171597717</v>
      </c>
      <c r="I37" s="52">
        <f>(('Body parameters'!J37-'Body parameters'!$G37)/'Body parameters'!$G37)*100</f>
        <v>0.2958579881656847</v>
      </c>
      <c r="J37" s="52">
        <f>(('Body parameters'!K37-'Body parameters'!$G37)/'Body parameters'!$G37)*100</f>
        <v>-5.6213017751479253</v>
      </c>
      <c r="K37" s="52">
        <f>(('Body parameters'!L37-'Body parameters'!$G37)/'Body parameters'!$G37)*100</f>
        <v>-15.384615384615374</v>
      </c>
    </row>
    <row r="38" spans="1:11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>
        <f>(('Body parameters'!G38-'Body parameters'!$G38)/'Body parameters'!$G38)*100</f>
        <v>0</v>
      </c>
      <c r="G38" s="52">
        <f>(('Body parameters'!H38-'Body parameters'!$G38)/'Body parameters'!$G38)*100</f>
        <v>1.9047619047619095</v>
      </c>
      <c r="H38" s="52">
        <f>(('Body parameters'!I38-'Body parameters'!$G38)/'Body parameters'!$G38)*100</f>
        <v>1.9047619047619095</v>
      </c>
      <c r="I38" s="52">
        <f>(('Body parameters'!J38-'Body parameters'!$G38)/'Body parameters'!$G38)*100</f>
        <v>-1.5873015873015872</v>
      </c>
      <c r="J38" s="52">
        <f>(('Body parameters'!K38-'Body parameters'!$G38)/'Body parameters'!$G38)*100</f>
        <v>-5.7142857142857171</v>
      </c>
      <c r="K38" s="52">
        <f>(('Body parameters'!L38-'Body parameters'!$G38)/'Body parameters'!$G38)*100</f>
        <v>-13.968253968253963</v>
      </c>
    </row>
    <row r="39" spans="1:11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>
        <f>(('Body parameters'!G39-'Body parameters'!$G39)/'Body parameters'!$G39)*100</f>
        <v>0</v>
      </c>
      <c r="G39" s="52">
        <f>(('Body parameters'!H39-'Body parameters'!$G39)/'Body parameters'!$G39)*100</f>
        <v>-3.105590062111812</v>
      </c>
      <c r="H39" s="52">
        <f>(('Body parameters'!I39-'Body parameters'!$G39)/'Body parameters'!$G39)*100</f>
        <v>-2.7950310559006275</v>
      </c>
      <c r="I39" s="52">
        <f>(('Body parameters'!J39-'Body parameters'!$G39)/'Body parameters'!$G39)*100</f>
        <v>-9.6273291925465863</v>
      </c>
      <c r="J39" s="52">
        <f>(('Body parameters'!K39-'Body parameters'!$G39)/'Body parameters'!$G39)*100</f>
        <v>-12.732919254658389</v>
      </c>
      <c r="K39" s="52">
        <f>(('Body parameters'!L39-'Body parameters'!$G39)/'Body parameters'!$G39)*100</f>
        <v>-22.049689440993792</v>
      </c>
    </row>
    <row r="40" spans="1:11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>
        <f>(('Body parameters'!G40-'Body parameters'!$G40)/'Body parameters'!$G40)*100</f>
        <v>0</v>
      </c>
      <c r="G40" s="52">
        <f>(('Body parameters'!H40-'Body parameters'!$G40)/'Body parameters'!$G40)*100</f>
        <v>2.7777777777777732</v>
      </c>
      <c r="H40" s="52">
        <f>(('Body parameters'!I40-'Body parameters'!$G40)/'Body parameters'!$G40)*100</f>
        <v>-0.3086419753086464</v>
      </c>
      <c r="I40" s="52">
        <f>(('Body parameters'!J40-'Body parameters'!$G40)/'Body parameters'!$G40)*100</f>
        <v>-2.4691358024691268</v>
      </c>
      <c r="J40" s="52">
        <f>(('Body parameters'!K40-'Body parameters'!$G40)/'Body parameters'!$G40)*100</f>
        <v>-1.8518518518518454</v>
      </c>
      <c r="K40" s="52">
        <f>(('Body parameters'!L40-'Body parameters'!$G40)/'Body parameters'!$G40)*100</f>
        <v>-5.246913580246912</v>
      </c>
    </row>
    <row r="41" spans="1:11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>
        <f>(('Body parameters'!G41-'Body parameters'!$G41)/'Body parameters'!$G41)*100</f>
        <v>0</v>
      </c>
      <c r="G41" s="52">
        <f>(('Body parameters'!H41-'Body parameters'!$G41)/'Body parameters'!$G41)*100</f>
        <v>1.5384615384615385</v>
      </c>
      <c r="H41" s="52">
        <f>(('Body parameters'!I41-'Body parameters'!$G41)/'Body parameters'!$G41)*100</f>
        <v>-0.61538461538462419</v>
      </c>
      <c r="I41" s="52">
        <f>(('Body parameters'!J41-'Body parameters'!$G41)/'Body parameters'!$G41)*100</f>
        <v>-1.5384615384615385</v>
      </c>
      <c r="J41" s="52">
        <f>(('Body parameters'!K41-'Body parameters'!$G41)/'Body parameters'!$G41)*100</f>
        <v>-6.1538461538461542</v>
      </c>
      <c r="K41" s="52">
        <f>(('Body parameters'!L41-'Body parameters'!$G41)/'Body parameters'!$G41)*100</f>
        <v>-13.538461538461535</v>
      </c>
    </row>
    <row r="42" spans="1:11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>
        <f>(('Body parameters'!G42-'Body parameters'!$G42)/'Body parameters'!$G42)*100</f>
        <v>0</v>
      </c>
      <c r="G42" s="52">
        <f>(('Body parameters'!H42-'Body parameters'!$G42)/'Body parameters'!$G42)*100</f>
        <v>-0.64724919093850897</v>
      </c>
      <c r="H42" s="52">
        <f>(('Body parameters'!I42-'Body parameters'!$G42)/'Body parameters'!$G42)*100</f>
        <v>0.97087378640776933</v>
      </c>
      <c r="I42" s="52">
        <f>(('Body parameters'!J42-'Body parameters'!$G42)/'Body parameters'!$G42)*100</f>
        <v>-0.9708737864077579</v>
      </c>
      <c r="J42" s="52">
        <f>(('Body parameters'!K42-'Body parameters'!$G42)/'Body parameters'!$G42)*100</f>
        <v>-3.5598705501618055</v>
      </c>
      <c r="K42" s="52">
        <f>(('Body parameters'!L42-'Body parameters'!$G42)/'Body parameters'!$G42)*100</f>
        <v>-5.1779935275080842</v>
      </c>
    </row>
    <row r="43" spans="1:11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>
        <f>(('Body parameters'!G43-'Body parameters'!$G43)/'Body parameters'!$G43)*100</f>
        <v>0</v>
      </c>
      <c r="G43" s="52">
        <f>(('Body parameters'!H43-'Body parameters'!$G43)/'Body parameters'!$G43)*100</f>
        <v>0</v>
      </c>
      <c r="H43" s="52">
        <f>(('Body parameters'!I43-'Body parameters'!$G43)/'Body parameters'!$G43)*100</f>
        <v>3.1847133757961785</v>
      </c>
      <c r="I43" s="52">
        <f>(('Body parameters'!J43-'Body parameters'!$G43)/'Body parameters'!$G43)*100</f>
        <v>1.5923566878980893</v>
      </c>
      <c r="J43" s="52">
        <f>(('Body parameters'!K43-'Body parameters'!$G43)/'Body parameters'!$G43)*100</f>
        <v>-1.2738853503184668</v>
      </c>
      <c r="K43" s="52">
        <f>(('Body parameters'!L43-'Body parameters'!$G43)/'Body parameters'!$G43)*100</f>
        <v>-2.5477707006369337</v>
      </c>
    </row>
    <row r="44" spans="1:11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>
        <f>(('Body parameters'!G44-'Body parameters'!$G44)/'Body parameters'!$G44)*100</f>
        <v>0</v>
      </c>
      <c r="G44" s="52">
        <f>(('Body parameters'!H44-'Body parameters'!$G44)/'Body parameters'!$G44)*100</f>
        <v>0.33898305084746244</v>
      </c>
      <c r="H44" s="52">
        <f>(('Body parameters'!I44-'Body parameters'!$G44)/'Body parameters'!$G44)*100</f>
        <v>2.0338983050847506</v>
      </c>
      <c r="I44" s="52">
        <f>(('Body parameters'!J44-'Body parameters'!$G44)/'Body parameters'!$G44)*100</f>
        <v>1.6949152542372881</v>
      </c>
      <c r="J44" s="52">
        <f>(('Body parameters'!K44-'Body parameters'!$G44)/'Body parameters'!$G44)*100</f>
        <v>0</v>
      </c>
      <c r="K44" s="52">
        <f>(('Body parameters'!L44-'Body parameters'!$G44)/'Body parameters'!$G44)*100</f>
        <v>-3.0508474576271141</v>
      </c>
    </row>
    <row r="45" spans="1:11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>
        <f>(('Body parameters'!G45-'Body parameters'!$G45)/'Body parameters'!$G45)*100</f>
        <v>0</v>
      </c>
      <c r="G45" s="52">
        <f>(('Body parameters'!H45-'Body parameters'!$G45)/'Body parameters'!$G45)*100</f>
        <v>0</v>
      </c>
      <c r="H45" s="52">
        <f>(('Body parameters'!I45-'Body parameters'!$G45)/'Body parameters'!$G45)*100</f>
        <v>2.3255813953488347</v>
      </c>
      <c r="I45" s="52">
        <f>(('Body parameters'!J45-'Body parameters'!$G45)/'Body parameters'!$G45)*100</f>
        <v>0.33222591362125536</v>
      </c>
      <c r="J45" s="52">
        <f>(('Body parameters'!K45-'Body parameters'!$G45)/'Body parameters'!$G45)*100</f>
        <v>0.33222591362125536</v>
      </c>
      <c r="K45" s="52">
        <f>(('Body parameters'!L45-'Body parameters'!$G45)/'Body parameters'!$G45)*100</f>
        <v>-0.99667774086378969</v>
      </c>
    </row>
    <row r="46" spans="1:11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>
        <f>(('Body parameters'!G46-'Body parameters'!$G46)/'Body parameters'!$G46)*100</f>
        <v>0</v>
      </c>
      <c r="G46" s="52">
        <f>(('Body parameters'!H46-'Body parameters'!$G46)/'Body parameters'!$G46)*100</f>
        <v>0.65789473684211464</v>
      </c>
      <c r="H46" s="52">
        <f>(('Body parameters'!I46-'Body parameters'!$G46)/'Body parameters'!$G46)*100</f>
        <v>-0.98684210526314864</v>
      </c>
      <c r="I46" s="52">
        <f>(('Body parameters'!J46-'Body parameters'!$G46)/'Body parameters'!$G46)*100</f>
        <v>-1.315789473684206</v>
      </c>
      <c r="J46" s="52">
        <f>(('Body parameters'!K46-'Body parameters'!$G46)/'Body parameters'!$G46)*100</f>
        <v>-2.3026315789473664</v>
      </c>
      <c r="K46" s="52">
        <f>(('Body parameters'!L46-'Body parameters'!$G46)/'Body parameters'!$G46)*100</f>
        <v>-5.921052631578938</v>
      </c>
    </row>
    <row r="47" spans="1:11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>
        <f>(('Body parameters'!G47-'Body parameters'!$G47)/'Body parameters'!$G47)*100</f>
        <v>0</v>
      </c>
      <c r="G47" s="52"/>
      <c r="H47" s="52">
        <f>(('Body parameters'!I47-'Body parameters'!$G47)/'Body parameters'!$G47)*100</f>
        <v>0.31250000000000444</v>
      </c>
      <c r="I47" s="52">
        <f>(('Body parameters'!J47-'Body parameters'!$G47)/'Body parameters'!$G47)*100</f>
        <v>-0.31250000000000444</v>
      </c>
      <c r="J47" s="52">
        <f>(('Body parameters'!K47-'Body parameters'!$G47)/'Body parameters'!$G47)*100</f>
        <v>0</v>
      </c>
      <c r="K47" s="52">
        <f>(('Body parameters'!L47-'Body parameters'!$G47)/'Body parameters'!$G47)*100</f>
        <v>-2.5000000000000022</v>
      </c>
    </row>
    <row r="48" spans="1:11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>
        <f>(('Body parameters'!G48-'Body parameters'!$G48)/'Body parameters'!$G48)*100</f>
        <v>0</v>
      </c>
      <c r="G48" s="52">
        <f>(('Body parameters'!H48-'Body parameters'!$G48)/'Body parameters'!$G48)*100</f>
        <v>0.63694267515924474</v>
      </c>
      <c r="H48" s="52">
        <f>(('Body parameters'!I48-'Body parameters'!$G48)/'Body parameters'!$G48)*100</f>
        <v>0.63694267515924474</v>
      </c>
      <c r="I48" s="52">
        <f>(('Body parameters'!J48-'Body parameters'!$G48)/'Body parameters'!$G48)*100</f>
        <v>-3.1847133757961785</v>
      </c>
      <c r="J48" s="52">
        <f>(('Body parameters'!K48-'Body parameters'!$G48)/'Body parameters'!$G48)*100</f>
        <v>0.31847133757962237</v>
      </c>
      <c r="K48" s="52">
        <f>(('Body parameters'!L48-'Body parameters'!$G48)/'Body parameters'!$G48)*100</f>
        <v>-1.5923566878980893</v>
      </c>
    </row>
    <row r="49" spans="1:11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>
        <f>(('Body parameters'!G49-'Body parameters'!$G49)/'Body parameters'!$G49)*100</f>
        <v>0</v>
      </c>
      <c r="G49" s="52">
        <f>(('Body parameters'!H49-'Body parameters'!$G49)/'Body parameters'!$G49)*100</f>
        <v>2.3529411764705799</v>
      </c>
      <c r="H49" s="52">
        <f>(('Body parameters'!I49-'Body parameters'!$G49)/'Body parameters'!$G49)*100</f>
        <v>0.58823529411765541</v>
      </c>
      <c r="I49" s="52">
        <f>(('Body parameters'!J49-'Body parameters'!$G49)/'Body parameters'!$G49)*100</f>
        <v>1.7647058823529453</v>
      </c>
      <c r="J49" s="52">
        <f>(('Body parameters'!K49-'Body parameters'!$G49)/'Body parameters'!$G49)*100</f>
        <v>2.0588235294117729</v>
      </c>
      <c r="K49" s="52">
        <f>(('Body parameters'!L49-'Body parameters'!$G49)/'Body parameters'!$G49)*100</f>
        <v>2.3529411764705799</v>
      </c>
    </row>
    <row r="50" spans="1:11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>
        <f>(('Body parameters'!G50-'Body parameters'!$G50)/'Body parameters'!$G50)*100</f>
        <v>0</v>
      </c>
      <c r="G50" s="52">
        <f>(('Body parameters'!H50-'Body parameters'!$G50)/'Body parameters'!$G50)*100</f>
        <v>-1.167315175097279</v>
      </c>
      <c r="H50" s="52">
        <f>(('Body parameters'!I50-'Body parameters'!$G50)/'Body parameters'!$G50)*100</f>
        <v>-1.5564202334630295</v>
      </c>
      <c r="I50" s="52">
        <f>(('Body parameters'!J50-'Body parameters'!$G50)/'Body parameters'!$G50)*100</f>
        <v>1.5564202334630433</v>
      </c>
      <c r="J50" s="52">
        <f>(('Body parameters'!K50-'Body parameters'!$G50)/'Body parameters'!$G50)*100</f>
        <v>2.334630350194558</v>
      </c>
      <c r="K50" s="52">
        <f>(('Body parameters'!L50-'Body parameters'!$G50)/'Body parameters'!$G50)*100</f>
        <v>0.38910505836576431</v>
      </c>
    </row>
    <row r="51" spans="1:11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>
        <f>(('Body parameters'!G51-'Body parameters'!$G51)/'Body parameters'!$G51)*100</f>
        <v>0</v>
      </c>
      <c r="G51" s="52">
        <f>(('Body parameters'!H51-'Body parameters'!$G51)/'Body parameters'!$G51)*100</f>
        <v>-2.2556390977443659</v>
      </c>
      <c r="H51" s="52">
        <f>(('Body parameters'!I51-'Body parameters'!$G51)/'Body parameters'!$G51)*100</f>
        <v>0</v>
      </c>
      <c r="I51" s="52">
        <f>(('Body parameters'!J51-'Body parameters'!$G51)/'Body parameters'!$G51)*100</f>
        <v>1.8796992481203008</v>
      </c>
      <c r="J51" s="52">
        <f>(('Body parameters'!K51-'Body parameters'!$G51)/'Body parameters'!$G51)*100</f>
        <v>1.5037593984962352</v>
      </c>
      <c r="K51" s="52">
        <f>(('Body parameters'!L51-'Body parameters'!$G51)/'Body parameters'!$G51)*100</f>
        <v>1.8796992481203008</v>
      </c>
    </row>
    <row r="52" spans="1:11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>
        <f>(('Body parameters'!G52-'Body parameters'!$G52)/'Body parameters'!$G52)*100</f>
        <v>0</v>
      </c>
      <c r="G52" s="52">
        <f>(('Body parameters'!H52-'Body parameters'!$G52)/'Body parameters'!$G52)*100</f>
        <v>-0.7017543859649098</v>
      </c>
      <c r="H52" s="52">
        <f>(('Body parameters'!I52-'Body parameters'!$G52)/'Body parameters'!$G52)*100</f>
        <v>-2.1052631578947421</v>
      </c>
      <c r="I52" s="52">
        <f>(('Body parameters'!J52-'Body parameters'!$G52)/'Body parameters'!$G52)*100</f>
        <v>-1.052631578947371</v>
      </c>
      <c r="J52" s="52">
        <f>(('Body parameters'!K52-'Body parameters'!$G52)/'Body parameters'!$G52)*100</f>
        <v>-0.7017543859649098</v>
      </c>
      <c r="K52" s="52">
        <f>(('Body parameters'!L52-'Body parameters'!$G52)/'Body parameters'!$G52)*100</f>
        <v>-0.7017543859649098</v>
      </c>
    </row>
    <row r="53" spans="1:11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>
        <f>(('Body parameters'!G53-'Body parameters'!$G53)/'Body parameters'!$G53)*100</f>
        <v>0</v>
      </c>
      <c r="G53" s="52">
        <f>(('Body parameters'!H53-'Body parameters'!$G53)/'Body parameters'!$G53)*100</f>
        <v>2.5270758122743655</v>
      </c>
      <c r="H53" s="52">
        <f>(('Body parameters'!I53-'Body parameters'!$G53)/'Body parameters'!$G53)*100</f>
        <v>2.5270758122743655</v>
      </c>
      <c r="I53" s="52">
        <f>(('Body parameters'!J53-'Body parameters'!$G53)/'Body parameters'!$G53)*100</f>
        <v>1.0830324909747318</v>
      </c>
      <c r="J53" s="52">
        <f>(('Body parameters'!K53-'Body parameters'!$G53)/'Body parameters'!$G53)*100</f>
        <v>0</v>
      </c>
      <c r="K53" s="52">
        <f>(('Body parameters'!L53-'Body parameters'!$G53)/'Body parameters'!$G53)*100</f>
        <v>-0.72202166064981688</v>
      </c>
    </row>
    <row r="54" spans="1:11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>
        <f>(('Body parameters'!G54-'Body parameters'!$G54)/'Body parameters'!$G54)*100</f>
        <v>0</v>
      </c>
      <c r="G54" s="52">
        <f>(('Body parameters'!H54-'Body parameters'!$G54)/'Body parameters'!$G54)*100</f>
        <v>2.1806853582554386</v>
      </c>
      <c r="H54" s="52">
        <f>(('Body parameters'!I54-'Body parameters'!$G54)/'Body parameters'!$G54)*100</f>
        <v>3.4267912772585714</v>
      </c>
      <c r="I54" s="52">
        <f>(('Body parameters'!J54-'Body parameters'!$G54)/'Body parameters'!$G54)*100</f>
        <v>2.8037383177570048</v>
      </c>
      <c r="J54" s="52">
        <f>(('Body parameters'!K54-'Body parameters'!$G54)/'Body parameters'!$G54)*100</f>
        <v>3.1152647975077881</v>
      </c>
      <c r="K54" s="52">
        <f>(('Body parameters'!L54-'Body parameters'!$G54)/'Body parameters'!$G54)*100</f>
        <v>2.4922118380062215</v>
      </c>
    </row>
    <row r="55" spans="1:11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 s="74">
        <f>(('Body parameters'!G55-'Body parameters'!$G55)/'Body parameters'!$G55)*100</f>
        <v>0</v>
      </c>
      <c r="G55" s="75">
        <f>(('Body parameters'!H55-'Body parameters'!$G55)/'Body parameters'!$G55)*100</f>
        <v>10.382513661202179</v>
      </c>
      <c r="H55" s="75">
        <f>(('Body parameters'!I55-'Body parameters'!$G55)/'Body parameters'!$G55)*100</f>
        <v>15.846994535519118</v>
      </c>
      <c r="I55" s="75">
        <f>(('Body parameters'!J55-'Body parameters'!$G55)/'Body parameters'!$G55)*100</f>
        <v>21.311475409836056</v>
      </c>
      <c r="J55" s="75">
        <f>(('Body parameters'!K55-'Body parameters'!$G55)/'Body parameters'!$G55)*100</f>
        <v>21.857923497267759</v>
      </c>
      <c r="K55" s="75">
        <f>(('Body parameters'!L55-'Body parameters'!$G55)/'Body parameters'!$G55)*100</f>
        <v>29.508196721311464</v>
      </c>
    </row>
    <row r="56" spans="1:11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>
        <f>(('Body parameters'!G56-'Body parameters'!$G56)/'Body parameters'!$G56)*100</f>
        <v>0</v>
      </c>
      <c r="G56" s="52">
        <f>(('Body parameters'!H56-'Body parameters'!$G56)/'Body parameters'!$G56)*100</f>
        <v>-0.79681274900399535</v>
      </c>
      <c r="H56" s="52">
        <f>(('Body parameters'!I56-'Body parameters'!$G56)/'Body parameters'!$G56)*100</f>
        <v>-1.9920318725099602</v>
      </c>
      <c r="I56" s="52">
        <f>(('Body parameters'!J56-'Body parameters'!$G56)/'Body parameters'!$G56)*100</f>
        <v>-1.1952191235059788</v>
      </c>
      <c r="J56" s="52">
        <f>(('Body parameters'!K56-'Body parameters'!$G56)/'Body parameters'!$G56)*100</f>
        <v>1.9920318725099602</v>
      </c>
      <c r="K56" s="52">
        <f>(('Body parameters'!L56-'Body parameters'!$G56)/'Body parameters'!$G56)*100</f>
        <v>0</v>
      </c>
    </row>
    <row r="57" spans="1:11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>
        <f>(('Body parameters'!G57-'Body parameters'!$G57)/'Body parameters'!$G57)*100</f>
        <v>0</v>
      </c>
      <c r="G57" s="52">
        <f>(('Body parameters'!H57-'Body parameters'!$G57)/'Body parameters'!$G57)*100</f>
        <v>3.2738095238095282</v>
      </c>
      <c r="H57" s="52">
        <f>(('Body parameters'!I57-'Body parameters'!$G57)/'Body parameters'!$G57)*100</f>
        <v>1.1904761904761862</v>
      </c>
      <c r="I57" s="52">
        <f>(('Body parameters'!J57-'Body parameters'!$G57)/'Body parameters'!$G57)*100</f>
        <v>0.29761904761905184</v>
      </c>
      <c r="J57" s="52">
        <f>(('Body parameters'!K57-'Body parameters'!$G57)/'Body parameters'!$G57)*100</f>
        <v>1.4880952380952379</v>
      </c>
      <c r="K57" s="52">
        <f>(('Body parameters'!L57-'Body parameters'!$G57)/'Body parameters'!$G57)*100</f>
        <v>0.59523809523808258</v>
      </c>
    </row>
    <row r="58" spans="1:11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>
        <f>(('Body parameters'!G58-'Body parameters'!$G58)/'Body parameters'!$G58)*100</f>
        <v>0</v>
      </c>
      <c r="G58" s="52">
        <f>(('Body parameters'!H58-'Body parameters'!$G58)/'Body parameters'!$G58)*100</f>
        <v>2.1148036253776303</v>
      </c>
      <c r="H58" s="52">
        <f>(('Body parameters'!I58-'Body parameters'!$G58)/'Body parameters'!$G58)*100</f>
        <v>2.1148036253776303</v>
      </c>
      <c r="I58" s="52">
        <f>(('Body parameters'!J58-'Body parameters'!$G58)/'Body parameters'!$G58)*100</f>
        <v>1.5105740181268881</v>
      </c>
      <c r="J58" s="52">
        <f>(('Body parameters'!K58-'Body parameters'!$G58)/'Body parameters'!$G58)*100</f>
        <v>3.3232628398791584</v>
      </c>
      <c r="K58" s="52">
        <f>(('Body parameters'!L58-'Body parameters'!$G58)/'Body parameters'!$G58)*100</f>
        <v>2.1148036253776303</v>
      </c>
    </row>
    <row r="59" spans="1:11" x14ac:dyDescent="0.2">
      <c r="A59" s="3"/>
      <c r="E59" s="5"/>
    </row>
    <row r="60" spans="1:11" x14ac:dyDescent="0.2">
      <c r="A60" s="3"/>
      <c r="E60" s="5"/>
    </row>
    <row r="61" spans="1:11" x14ac:dyDescent="0.2">
      <c r="A61" s="3"/>
      <c r="E61" s="5"/>
    </row>
    <row r="62" spans="1:11" x14ac:dyDescent="0.2">
      <c r="A62" s="6"/>
      <c r="E62" s="5"/>
    </row>
    <row r="63" spans="1:11" x14ac:dyDescent="0.2">
      <c r="A63" s="6"/>
      <c r="E63" s="5"/>
    </row>
    <row r="64" spans="1:11" x14ac:dyDescent="0.2">
      <c r="A64" s="6"/>
      <c r="E64" s="5"/>
    </row>
    <row r="65" spans="1:5" x14ac:dyDescent="0.2">
      <c r="A65" s="6"/>
      <c r="E65" s="5"/>
    </row>
    <row r="66" spans="1:5" x14ac:dyDescent="0.2">
      <c r="A66" s="6"/>
      <c r="E66" s="5"/>
    </row>
    <row r="67" spans="1:5" x14ac:dyDescent="0.2">
      <c r="A67" s="6"/>
      <c r="E67" s="5"/>
    </row>
    <row r="68" spans="1:5" x14ac:dyDescent="0.2">
      <c r="A68" s="6"/>
      <c r="E68" s="5"/>
    </row>
    <row r="69" spans="1:5" x14ac:dyDescent="0.2">
      <c r="A69" s="6"/>
      <c r="E69" s="5"/>
    </row>
    <row r="70" spans="1:5" x14ac:dyDescent="0.2">
      <c r="A70" s="6"/>
      <c r="E70" s="5"/>
    </row>
    <row r="71" spans="1:5" x14ac:dyDescent="0.2">
      <c r="A71" s="6"/>
      <c r="E71" s="5"/>
    </row>
    <row r="72" spans="1:5" x14ac:dyDescent="0.2">
      <c r="A72" s="6"/>
      <c r="E72" s="5"/>
    </row>
    <row r="73" spans="1:5" x14ac:dyDescent="0.2">
      <c r="A73" s="6"/>
      <c r="E73" s="5"/>
    </row>
    <row r="74" spans="1:5" x14ac:dyDescent="0.2">
      <c r="A74" s="8"/>
      <c r="E74" s="7"/>
    </row>
    <row r="75" spans="1:5" x14ac:dyDescent="0.2">
      <c r="A75" s="8"/>
      <c r="E75" s="9"/>
    </row>
    <row r="76" spans="1:5" x14ac:dyDescent="0.2">
      <c r="A76" s="8"/>
      <c r="E76" s="7"/>
    </row>
    <row r="77" spans="1:5" x14ac:dyDescent="0.2">
      <c r="A77" s="8"/>
      <c r="E77" s="7"/>
    </row>
    <row r="78" spans="1:5" x14ac:dyDescent="0.2">
      <c r="A78" s="8"/>
      <c r="E78" s="7"/>
    </row>
    <row r="79" spans="1:5" x14ac:dyDescent="0.2">
      <c r="A79" s="8"/>
      <c r="E79" s="7"/>
    </row>
    <row r="80" spans="1:5" x14ac:dyDescent="0.2">
      <c r="A80" s="8"/>
      <c r="E80" s="7"/>
    </row>
    <row r="81" spans="1:5" x14ac:dyDescent="0.2">
      <c r="A81" s="8"/>
      <c r="E81" s="7"/>
    </row>
    <row r="82" spans="1:5" x14ac:dyDescent="0.2">
      <c r="A82" s="8"/>
      <c r="E82" s="7"/>
    </row>
    <row r="83" spans="1:5" x14ac:dyDescent="0.2">
      <c r="A83" s="11"/>
      <c r="E83" s="7"/>
    </row>
    <row r="84" spans="1:5" x14ac:dyDescent="0.2">
      <c r="A84" s="8"/>
      <c r="E84" s="7"/>
    </row>
    <row r="85" spans="1:5" x14ac:dyDescent="0.2">
      <c r="A85" s="8"/>
      <c r="E85" s="7"/>
    </row>
    <row r="86" spans="1:5" x14ac:dyDescent="0.2">
      <c r="A86" s="8"/>
      <c r="E86" s="7"/>
    </row>
    <row r="87" spans="1:5" x14ac:dyDescent="0.2">
      <c r="A87" s="8"/>
      <c r="E87" s="7"/>
    </row>
    <row r="88" spans="1:5" x14ac:dyDescent="0.2">
      <c r="A88" s="8"/>
      <c r="E88" s="7"/>
    </row>
    <row r="89" spans="1:5" x14ac:dyDescent="0.2">
      <c r="A89" s="8"/>
      <c r="E89" s="7"/>
    </row>
    <row r="90" spans="1:5" x14ac:dyDescent="0.2">
      <c r="A90" s="8"/>
      <c r="E90" s="7"/>
    </row>
    <row r="91" spans="1:5" x14ac:dyDescent="0.2">
      <c r="A91" s="8"/>
      <c r="E91" s="7"/>
    </row>
    <row r="92" spans="1:5" x14ac:dyDescent="0.2">
      <c r="A92" s="8"/>
      <c r="E92" s="7"/>
    </row>
    <row r="93" spans="1:5" x14ac:dyDescent="0.2">
      <c r="A93" s="8"/>
      <c r="E93" s="7"/>
    </row>
    <row r="94" spans="1:5" x14ac:dyDescent="0.2">
      <c r="A94" s="8"/>
      <c r="E94" s="7"/>
    </row>
    <row r="95" spans="1:5" x14ac:dyDescent="0.2">
      <c r="A95" s="8"/>
      <c r="E95" s="7"/>
    </row>
    <row r="96" spans="1:5" x14ac:dyDescent="0.2">
      <c r="A96" s="8"/>
      <c r="E96" s="7"/>
    </row>
    <row r="97" spans="1:5" x14ac:dyDescent="0.2">
      <c r="A97" s="8"/>
      <c r="E97" s="7"/>
    </row>
    <row r="98" spans="1:5" x14ac:dyDescent="0.2">
      <c r="A98" s="8"/>
      <c r="E98" s="7"/>
    </row>
    <row r="99" spans="1:5" x14ac:dyDescent="0.2">
      <c r="A99" s="8"/>
      <c r="E99" s="7"/>
    </row>
    <row r="100" spans="1:5" x14ac:dyDescent="0.2">
      <c r="A100" s="8"/>
      <c r="E100" s="7"/>
    </row>
    <row r="101" spans="1:5" x14ac:dyDescent="0.2">
      <c r="A101" s="8"/>
      <c r="E101" s="7"/>
    </row>
    <row r="102" spans="1:5" x14ac:dyDescent="0.2">
      <c r="A102" s="8"/>
      <c r="E102" s="7"/>
    </row>
    <row r="103" spans="1:5" x14ac:dyDescent="0.2">
      <c r="A103" s="8"/>
      <c r="E103" s="7"/>
    </row>
    <row r="104" spans="1:5" x14ac:dyDescent="0.2">
      <c r="A104" s="8"/>
      <c r="E104" s="7"/>
    </row>
    <row r="105" spans="1:5" x14ac:dyDescent="0.2">
      <c r="A105" s="8"/>
      <c r="E105" s="7"/>
    </row>
    <row r="106" spans="1:5" x14ac:dyDescent="0.2">
      <c r="A106" s="8"/>
      <c r="E106" s="7"/>
    </row>
    <row r="107" spans="1:5" x14ac:dyDescent="0.2">
      <c r="A107" s="8"/>
      <c r="E107" s="7"/>
    </row>
    <row r="108" spans="1:5" x14ac:dyDescent="0.2">
      <c r="A108" s="8"/>
      <c r="E108" s="7"/>
    </row>
    <row r="109" spans="1:5" x14ac:dyDescent="0.2">
      <c r="A109" s="8"/>
      <c r="E109" s="7"/>
    </row>
    <row r="110" spans="1:5" x14ac:dyDescent="0.2">
      <c r="A110" s="8"/>
      <c r="E110" s="7"/>
    </row>
    <row r="111" spans="1:5" x14ac:dyDescent="0.2">
      <c r="A111" s="8"/>
      <c r="E111" s="7"/>
    </row>
    <row r="112" spans="1:5" x14ac:dyDescent="0.2">
      <c r="A112" s="8"/>
      <c r="E112" s="7"/>
    </row>
    <row r="113" spans="1:5" x14ac:dyDescent="0.2">
      <c r="A113" s="8"/>
      <c r="E113" s="7"/>
    </row>
    <row r="114" spans="1:5" x14ac:dyDescent="0.2">
      <c r="A114" s="8"/>
      <c r="E114" s="7"/>
    </row>
    <row r="115" spans="1:5" x14ac:dyDescent="0.2">
      <c r="A115" s="8"/>
      <c r="E115" s="7"/>
    </row>
    <row r="116" spans="1:5" x14ac:dyDescent="0.2">
      <c r="A116" s="8"/>
      <c r="E116" s="7"/>
    </row>
    <row r="117" spans="1:5" x14ac:dyDescent="0.2">
      <c r="A117" s="8"/>
      <c r="E117" s="7"/>
    </row>
    <row r="118" spans="1:5" x14ac:dyDescent="0.2">
      <c r="A118" s="8"/>
      <c r="E118" s="7"/>
    </row>
    <row r="119" spans="1:5" x14ac:dyDescent="0.2">
      <c r="A119" s="8"/>
      <c r="E119" s="7"/>
    </row>
    <row r="120" spans="1:5" x14ac:dyDescent="0.2">
      <c r="A120" s="8"/>
      <c r="E120" s="7"/>
    </row>
    <row r="121" spans="1:5" x14ac:dyDescent="0.2">
      <c r="A121" s="8"/>
      <c r="E121" s="7"/>
    </row>
    <row r="122" spans="1:5" x14ac:dyDescent="0.2">
      <c r="A122" s="8"/>
      <c r="E122" s="7"/>
    </row>
    <row r="123" spans="1:5" x14ac:dyDescent="0.2">
      <c r="A123" s="8"/>
      <c r="E123" s="7"/>
    </row>
    <row r="124" spans="1:5" x14ac:dyDescent="0.2">
      <c r="A124" s="8"/>
      <c r="E124" s="7"/>
    </row>
    <row r="125" spans="1:5" x14ac:dyDescent="0.2">
      <c r="A125" s="8"/>
      <c r="E125" s="7"/>
    </row>
    <row r="126" spans="1:5" x14ac:dyDescent="0.2">
      <c r="A126" s="8"/>
      <c r="E126" s="7"/>
    </row>
    <row r="127" spans="1:5" x14ac:dyDescent="0.2">
      <c r="A127" s="8"/>
      <c r="E127" s="7"/>
    </row>
    <row r="128" spans="1:5" x14ac:dyDescent="0.2">
      <c r="E128" s="7"/>
    </row>
    <row r="129" spans="5:5" x14ac:dyDescent="0.2">
      <c r="E129" s="7"/>
    </row>
    <row r="130" spans="5:5" x14ac:dyDescent="0.2">
      <c r="E130" s="7"/>
    </row>
    <row r="131" spans="5:5" x14ac:dyDescent="0.2">
      <c r="E131" s="7"/>
    </row>
    <row r="132" spans="5:5" x14ac:dyDescent="0.2">
      <c r="E132" s="7"/>
    </row>
    <row r="133" spans="5:5" x14ac:dyDescent="0.2">
      <c r="E133" s="7"/>
    </row>
    <row r="134" spans="5:5" x14ac:dyDescent="0.2">
      <c r="E134" s="7"/>
    </row>
    <row r="135" spans="5:5" x14ac:dyDescent="0.2">
      <c r="E135" s="7"/>
    </row>
    <row r="136" spans="5:5" x14ac:dyDescent="0.2">
      <c r="E136" s="7"/>
    </row>
    <row r="137" spans="5:5" x14ac:dyDescent="0.2">
      <c r="E137" s="7"/>
    </row>
    <row r="138" spans="5:5" x14ac:dyDescent="0.2">
      <c r="E138" s="7"/>
    </row>
    <row r="139" spans="5:5" x14ac:dyDescent="0.2">
      <c r="E139" s="7"/>
    </row>
    <row r="140" spans="5:5" x14ac:dyDescent="0.2">
      <c r="E140" s="7"/>
    </row>
    <row r="141" spans="5:5" x14ac:dyDescent="0.2">
      <c r="E141" s="7"/>
    </row>
    <row r="142" spans="5:5" x14ac:dyDescent="0.2">
      <c r="E142" s="7"/>
    </row>
    <row r="143" spans="5:5" x14ac:dyDescent="0.2">
      <c r="E143" s="7"/>
    </row>
    <row r="144" spans="5:5" x14ac:dyDescent="0.2">
      <c r="E144" s="7"/>
    </row>
    <row r="145" spans="5:5" x14ac:dyDescent="0.2">
      <c r="E145" s="7"/>
    </row>
    <row r="146" spans="5:5" x14ac:dyDescent="0.2">
      <c r="E146" s="7"/>
    </row>
    <row r="147" spans="5:5" x14ac:dyDescent="0.2">
      <c r="E147" s="7"/>
    </row>
    <row r="148" spans="5:5" x14ac:dyDescent="0.2">
      <c r="E148" s="7"/>
    </row>
    <row r="149" spans="5:5" x14ac:dyDescent="0.2">
      <c r="E149" s="7"/>
    </row>
    <row r="150" spans="5:5" x14ac:dyDescent="0.2">
      <c r="E150" s="7"/>
    </row>
    <row r="151" spans="5:5" x14ac:dyDescent="0.2">
      <c r="E151" s="7"/>
    </row>
    <row r="152" spans="5:5" x14ac:dyDescent="0.2">
      <c r="E152" s="7"/>
    </row>
    <row r="153" spans="5:5" x14ac:dyDescent="0.2">
      <c r="E153" s="7"/>
    </row>
    <row r="154" spans="5:5" x14ac:dyDescent="0.2">
      <c r="E154" s="7"/>
    </row>
    <row r="155" spans="5:5" x14ac:dyDescent="0.2">
      <c r="E155" s="7"/>
    </row>
  </sheetData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3860E-1C88-41D9-8CF0-CC66E7B60AAB}">
  <dimension ref="A1:K155"/>
  <sheetViews>
    <sheetView workbookViewId="0">
      <selection sqref="A1:A1048576"/>
    </sheetView>
  </sheetViews>
  <sheetFormatPr baseColWidth="10" defaultColWidth="8.83203125" defaultRowHeight="16" x14ac:dyDescent="0.2"/>
  <cols>
    <col min="1" max="1" width="10.5" style="12"/>
    <col min="2" max="2" width="9.33203125" bestFit="1" customWidth="1"/>
    <col min="3" max="3" width="3.6640625" bestFit="1" customWidth="1"/>
    <col min="4" max="4" width="9.1640625" bestFit="1" customWidth="1"/>
    <col min="5" max="5" width="14.1640625" style="10" bestFit="1" customWidth="1"/>
    <col min="6" max="6" width="11.6640625" bestFit="1" customWidth="1"/>
    <col min="7" max="7" width="11.5" bestFit="1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</v>
      </c>
      <c r="G1" s="1" t="s">
        <v>19</v>
      </c>
      <c r="H1" s="1" t="s">
        <v>20</v>
      </c>
      <c r="I1" s="1" t="s">
        <v>21</v>
      </c>
      <c r="J1" s="1" t="s">
        <v>22</v>
      </c>
      <c r="K1" s="1" t="s">
        <v>24</v>
      </c>
    </row>
    <row r="2" spans="1:11" x14ac:dyDescent="0.2">
      <c r="A2" s="3">
        <v>5</v>
      </c>
      <c r="B2" s="23">
        <v>339</v>
      </c>
      <c r="C2" s="23" t="s">
        <v>23</v>
      </c>
      <c r="D2" s="23" t="s">
        <v>16</v>
      </c>
      <c r="E2" s="4" t="s">
        <v>40</v>
      </c>
      <c r="F2">
        <f>'DAS calculation'!K3</f>
        <v>0</v>
      </c>
      <c r="G2">
        <f>'DAS calculation'!Q3</f>
        <v>0</v>
      </c>
      <c r="H2" s="10">
        <f>'DAS calculation'!W3</f>
        <v>0</v>
      </c>
      <c r="I2">
        <f>'DAS calculation'!AC3</f>
        <v>0</v>
      </c>
      <c r="J2">
        <f>'DAS calculation'!AI3</f>
        <v>0</v>
      </c>
      <c r="K2">
        <f>'DAS calculation'!AO3</f>
        <v>0</v>
      </c>
    </row>
    <row r="3" spans="1:11" x14ac:dyDescent="0.2">
      <c r="A3" s="3">
        <v>6</v>
      </c>
      <c r="B3" s="23">
        <v>359</v>
      </c>
      <c r="C3" s="23" t="s">
        <v>23</v>
      </c>
      <c r="D3" s="23" t="s">
        <v>15</v>
      </c>
      <c r="E3" s="4" t="s">
        <v>40</v>
      </c>
      <c r="F3">
        <f>'DAS calculation'!K4</f>
        <v>0</v>
      </c>
      <c r="G3">
        <f>'DAS calculation'!Q4</f>
        <v>0</v>
      </c>
      <c r="H3" s="10">
        <f>'DAS calculation'!W4</f>
        <v>0</v>
      </c>
      <c r="I3">
        <f>'DAS calculation'!AC4</f>
        <v>0</v>
      </c>
      <c r="J3">
        <f>'DAS calculation'!AI4</f>
        <v>0</v>
      </c>
      <c r="K3">
        <f>'DAS calculation'!AO4</f>
        <v>0</v>
      </c>
    </row>
    <row r="4" spans="1:11" x14ac:dyDescent="0.2">
      <c r="A4" s="3">
        <v>7</v>
      </c>
      <c r="B4" s="23">
        <v>371</v>
      </c>
      <c r="C4" s="23" t="s">
        <v>23</v>
      </c>
      <c r="D4" s="23" t="s">
        <v>15</v>
      </c>
      <c r="E4" s="4" t="s">
        <v>40</v>
      </c>
      <c r="F4">
        <f>'DAS calculation'!K5</f>
        <v>0</v>
      </c>
      <c r="G4">
        <f>'DAS calculation'!Q5</f>
        <v>0</v>
      </c>
      <c r="H4" s="10">
        <f>'DAS calculation'!W5</f>
        <v>0</v>
      </c>
      <c r="I4">
        <f>'DAS calculation'!AC5</f>
        <v>0</v>
      </c>
      <c r="J4">
        <f>'DAS calculation'!AI5</f>
        <v>0</v>
      </c>
      <c r="K4">
        <f>'DAS calculation'!AO5</f>
        <v>0</v>
      </c>
    </row>
    <row r="5" spans="1:11" x14ac:dyDescent="0.2">
      <c r="A5" s="3">
        <v>8</v>
      </c>
      <c r="B5" s="23">
        <v>363</v>
      </c>
      <c r="C5" s="23" t="s">
        <v>23</v>
      </c>
      <c r="D5" s="23" t="s">
        <v>15</v>
      </c>
      <c r="E5" s="4" t="s">
        <v>41</v>
      </c>
      <c r="F5">
        <f>'DAS calculation'!K6</f>
        <v>0</v>
      </c>
      <c r="G5">
        <f>'DAS calculation'!Q6</f>
        <v>0</v>
      </c>
      <c r="H5" s="10">
        <f>'DAS calculation'!W6</f>
        <v>4</v>
      </c>
      <c r="I5">
        <f>'DAS calculation'!AC6</f>
        <v>7</v>
      </c>
      <c r="J5">
        <f>'DAS calculation'!AI6</f>
        <v>9</v>
      </c>
      <c r="K5">
        <f>'DAS calculation'!AO6</f>
        <v>12</v>
      </c>
    </row>
    <row r="6" spans="1:11" x14ac:dyDescent="0.2">
      <c r="A6" s="3">
        <v>8</v>
      </c>
      <c r="B6" s="23">
        <v>361</v>
      </c>
      <c r="C6" s="23" t="s">
        <v>23</v>
      </c>
      <c r="D6" s="23" t="s">
        <v>16</v>
      </c>
      <c r="E6" s="4" t="s">
        <v>41</v>
      </c>
      <c r="F6">
        <f>'DAS calculation'!K7</f>
        <v>0</v>
      </c>
      <c r="G6">
        <f>'DAS calculation'!Q7</f>
        <v>4</v>
      </c>
      <c r="H6" s="10">
        <f>'DAS calculation'!W7</f>
        <v>8</v>
      </c>
      <c r="I6">
        <f>'DAS calculation'!AC7</f>
        <v>8</v>
      </c>
      <c r="J6">
        <f>'DAS calculation'!AI7</f>
        <v>11</v>
      </c>
      <c r="K6">
        <f>'DAS calculation'!AO7</f>
        <v>12</v>
      </c>
    </row>
    <row r="7" spans="1:11" x14ac:dyDescent="0.2">
      <c r="A7" s="3">
        <v>9</v>
      </c>
      <c r="B7" s="23">
        <v>351</v>
      </c>
      <c r="C7" s="23" t="s">
        <v>23</v>
      </c>
      <c r="D7" s="23" t="s">
        <v>16</v>
      </c>
      <c r="E7" s="4" t="s">
        <v>41</v>
      </c>
      <c r="F7">
        <f>'DAS calculation'!K8</f>
        <v>0</v>
      </c>
      <c r="G7">
        <f>'DAS calculation'!Q8</f>
        <v>2</v>
      </c>
      <c r="H7" s="10">
        <f>'DAS calculation'!W8</f>
        <v>5</v>
      </c>
      <c r="I7">
        <f>'DAS calculation'!AC8</f>
        <v>6</v>
      </c>
      <c r="J7">
        <f>'DAS calculation'!AI8</f>
        <v>7</v>
      </c>
      <c r="K7">
        <f>'DAS calculation'!AO8</f>
        <v>12</v>
      </c>
    </row>
    <row r="8" spans="1:11" x14ac:dyDescent="0.2">
      <c r="A8" s="3">
        <v>10</v>
      </c>
      <c r="B8" s="23">
        <v>325</v>
      </c>
      <c r="C8" s="23" t="s">
        <v>23</v>
      </c>
      <c r="D8" s="23" t="s">
        <v>15</v>
      </c>
      <c r="E8" s="4" t="s">
        <v>41</v>
      </c>
      <c r="F8">
        <f>'DAS calculation'!K9</f>
        <v>0</v>
      </c>
      <c r="G8">
        <f>'DAS calculation'!Q9</f>
        <v>1</v>
      </c>
      <c r="H8" s="10">
        <f>'DAS calculation'!W9</f>
        <v>3</v>
      </c>
      <c r="I8">
        <f>'DAS calculation'!AC9</f>
        <v>5</v>
      </c>
      <c r="J8">
        <f>'DAS calculation'!AI9</f>
        <v>7</v>
      </c>
      <c r="K8">
        <f>'DAS calculation'!AO9</f>
        <v>10</v>
      </c>
    </row>
    <row r="9" spans="1:11" x14ac:dyDescent="0.2">
      <c r="A9" s="3">
        <v>11</v>
      </c>
      <c r="B9" s="23">
        <v>331</v>
      </c>
      <c r="C9" s="23" t="s">
        <v>23</v>
      </c>
      <c r="D9" s="23" t="s">
        <v>15</v>
      </c>
      <c r="E9" s="4" t="s">
        <v>43</v>
      </c>
      <c r="F9">
        <f>'DAS calculation'!K10</f>
        <v>0</v>
      </c>
      <c r="G9">
        <f>'DAS calculation'!Q10</f>
        <v>1</v>
      </c>
      <c r="H9" s="10">
        <f>'DAS calculation'!W10</f>
        <v>0</v>
      </c>
      <c r="I9">
        <f>'DAS calculation'!AC10</f>
        <v>0</v>
      </c>
      <c r="J9">
        <f>'DAS calculation'!AI10</f>
        <v>0</v>
      </c>
      <c r="K9">
        <f>'DAS calculation'!AO10</f>
        <v>0</v>
      </c>
    </row>
    <row r="10" spans="1:11" x14ac:dyDescent="0.2">
      <c r="A10" s="3">
        <v>12</v>
      </c>
      <c r="B10" s="23">
        <v>373</v>
      </c>
      <c r="C10" s="23" t="s">
        <v>23</v>
      </c>
      <c r="D10" s="23" t="s">
        <v>15</v>
      </c>
      <c r="E10" s="4" t="s">
        <v>43</v>
      </c>
      <c r="F10">
        <f>'DAS calculation'!K11</f>
        <v>0</v>
      </c>
      <c r="G10">
        <f>'DAS calculation'!Q11</f>
        <v>1</v>
      </c>
      <c r="H10" s="10">
        <f>'DAS calculation'!W11</f>
        <v>2</v>
      </c>
      <c r="I10">
        <f>'DAS calculation'!AC11</f>
        <v>1</v>
      </c>
      <c r="J10">
        <f>'DAS calculation'!AI11</f>
        <v>1</v>
      </c>
      <c r="K10">
        <f>'DAS calculation'!AO11</f>
        <v>1</v>
      </c>
    </row>
    <row r="11" spans="1:11" x14ac:dyDescent="0.2">
      <c r="A11" s="3">
        <v>13</v>
      </c>
      <c r="B11" s="23">
        <v>341</v>
      </c>
      <c r="C11" s="23" t="s">
        <v>23</v>
      </c>
      <c r="D11" s="23" t="s">
        <v>16</v>
      </c>
      <c r="E11" s="4" t="s">
        <v>43</v>
      </c>
      <c r="F11">
        <f>'DAS calculation'!K12</f>
        <v>0</v>
      </c>
      <c r="G11">
        <f>'DAS calculation'!Q12</f>
        <v>1</v>
      </c>
      <c r="H11" s="10">
        <f>'DAS calculation'!W12</f>
        <v>1</v>
      </c>
      <c r="I11">
        <f>'DAS calculation'!AC12</f>
        <v>1</v>
      </c>
      <c r="J11">
        <f>'DAS calculation'!AI12</f>
        <v>1</v>
      </c>
      <c r="K11">
        <f>'DAS calculation'!AO12</f>
        <v>1</v>
      </c>
    </row>
    <row r="12" spans="1:11" x14ac:dyDescent="0.2">
      <c r="A12" s="3">
        <v>14</v>
      </c>
      <c r="B12" s="23">
        <v>357</v>
      </c>
      <c r="C12" s="23" t="s">
        <v>23</v>
      </c>
      <c r="D12" s="23" t="s">
        <v>16</v>
      </c>
      <c r="E12" s="4" t="s">
        <v>43</v>
      </c>
      <c r="F12">
        <f>'DAS calculation'!K13</f>
        <v>0</v>
      </c>
      <c r="G12">
        <f>'DAS calculation'!Q13</f>
        <v>0</v>
      </c>
      <c r="H12" s="10">
        <f>'DAS calculation'!W13</f>
        <v>0</v>
      </c>
      <c r="I12">
        <f>'DAS calculation'!AC13</f>
        <v>1</v>
      </c>
      <c r="J12">
        <f>'DAS calculation'!AI13</f>
        <v>0</v>
      </c>
      <c r="K12">
        <f>'DAS calculation'!AO13</f>
        <v>1</v>
      </c>
    </row>
    <row r="13" spans="1:11" x14ac:dyDescent="0.2">
      <c r="A13" s="3">
        <v>19</v>
      </c>
      <c r="B13" s="23">
        <v>345</v>
      </c>
      <c r="C13" s="23" t="s">
        <v>23</v>
      </c>
      <c r="D13" s="23" t="s">
        <v>15</v>
      </c>
      <c r="E13" s="4" t="s">
        <v>42</v>
      </c>
      <c r="F13">
        <f>'DAS calculation'!K14</f>
        <v>0</v>
      </c>
      <c r="G13">
        <f>'DAS calculation'!Q14</f>
        <v>2</v>
      </c>
      <c r="H13" s="10">
        <f>'DAS calculation'!W14</f>
        <v>2</v>
      </c>
      <c r="I13">
        <f>'DAS calculation'!AC14</f>
        <v>4</v>
      </c>
      <c r="J13">
        <f>'DAS calculation'!AI14</f>
        <v>4</v>
      </c>
      <c r="K13">
        <f>'DAS calculation'!AO14</f>
        <v>5</v>
      </c>
    </row>
    <row r="14" spans="1:11" x14ac:dyDescent="0.2">
      <c r="A14" s="3">
        <v>15</v>
      </c>
      <c r="B14" s="23">
        <v>349</v>
      </c>
      <c r="C14" s="23" t="s">
        <v>23</v>
      </c>
      <c r="D14" s="23" t="s">
        <v>16</v>
      </c>
      <c r="E14" s="4" t="s">
        <v>42</v>
      </c>
      <c r="F14">
        <f>'DAS calculation'!K15</f>
        <v>0</v>
      </c>
      <c r="G14">
        <f>'DAS calculation'!Q15</f>
        <v>1</v>
      </c>
      <c r="H14" s="10">
        <f>'DAS calculation'!W15</f>
        <v>2</v>
      </c>
      <c r="I14">
        <f>'DAS calculation'!AC15</f>
        <v>3</v>
      </c>
      <c r="J14">
        <f>'DAS calculation'!AI15</f>
        <v>5</v>
      </c>
      <c r="K14">
        <f>'DAS calculation'!AO15</f>
        <v>6</v>
      </c>
    </row>
    <row r="15" spans="1:11" x14ac:dyDescent="0.2">
      <c r="A15" s="3">
        <v>16</v>
      </c>
      <c r="B15" s="23">
        <v>375</v>
      </c>
      <c r="C15" s="23" t="s">
        <v>23</v>
      </c>
      <c r="D15" s="23" t="s">
        <v>15</v>
      </c>
      <c r="E15" s="4" t="s">
        <v>42</v>
      </c>
      <c r="F15">
        <f>'DAS calculation'!K16</f>
        <v>0</v>
      </c>
      <c r="G15">
        <f>'DAS calculation'!Q16</f>
        <v>1</v>
      </c>
      <c r="H15" s="10">
        <f>'DAS calculation'!W16</f>
        <v>2</v>
      </c>
      <c r="I15">
        <f>'DAS calculation'!AC16</f>
        <v>5</v>
      </c>
      <c r="J15">
        <f>'DAS calculation'!AI16</f>
        <v>7</v>
      </c>
      <c r="K15">
        <f>'DAS calculation'!AO16</f>
        <v>7</v>
      </c>
    </row>
    <row r="16" spans="1:11" x14ac:dyDescent="0.2">
      <c r="A16" s="3">
        <v>17</v>
      </c>
      <c r="B16" s="23">
        <v>333</v>
      </c>
      <c r="C16" s="23" t="s">
        <v>23</v>
      </c>
      <c r="D16" s="23" t="s">
        <v>15</v>
      </c>
      <c r="E16" s="4" t="s">
        <v>42</v>
      </c>
      <c r="F16">
        <f>'DAS calculation'!K17</f>
        <v>0</v>
      </c>
      <c r="G16">
        <f>'DAS calculation'!Q17</f>
        <v>0</v>
      </c>
      <c r="H16" s="10">
        <f>'DAS calculation'!W17</f>
        <v>3</v>
      </c>
      <c r="I16">
        <f>'DAS calculation'!AC17</f>
        <v>5</v>
      </c>
      <c r="J16">
        <f>'DAS calculation'!AI17</f>
        <v>5</v>
      </c>
      <c r="K16">
        <f>'DAS calculation'!AO17</f>
        <v>6</v>
      </c>
    </row>
    <row r="17" spans="1:11" x14ac:dyDescent="0.2">
      <c r="A17" s="3">
        <v>18</v>
      </c>
      <c r="B17" s="23">
        <v>353</v>
      </c>
      <c r="C17" s="23" t="s">
        <v>23</v>
      </c>
      <c r="D17" s="23" t="s">
        <v>16</v>
      </c>
      <c r="E17" s="4" t="s">
        <v>42</v>
      </c>
      <c r="F17">
        <f>'DAS calculation'!K18</f>
        <v>0</v>
      </c>
      <c r="G17">
        <f>'DAS calculation'!Q18</f>
        <v>0</v>
      </c>
      <c r="H17" s="10">
        <f>'DAS calculation'!W18</f>
        <v>1</v>
      </c>
      <c r="I17">
        <f>'DAS calculation'!AC18</f>
        <v>2</v>
      </c>
      <c r="J17">
        <f>'DAS calculation'!AI18</f>
        <v>3</v>
      </c>
      <c r="K17">
        <f>'DAS calculation'!AO18</f>
        <v>4</v>
      </c>
    </row>
    <row r="18" spans="1:11" x14ac:dyDescent="0.2">
      <c r="A18" s="3">
        <v>19</v>
      </c>
      <c r="B18" s="44">
        <v>389</v>
      </c>
      <c r="C18" s="19" t="s">
        <v>23</v>
      </c>
      <c r="D18" s="4" t="s">
        <v>15</v>
      </c>
      <c r="E18" s="4" t="s">
        <v>40</v>
      </c>
      <c r="F18">
        <f>'DAS calculation'!K19</f>
        <v>0</v>
      </c>
      <c r="G18">
        <f>'DAS calculation'!Q19</f>
        <v>0</v>
      </c>
      <c r="H18" s="10">
        <f>'DAS calculation'!W19</f>
        <v>0</v>
      </c>
      <c r="I18">
        <f>'DAS calculation'!AC19</f>
        <v>0</v>
      </c>
      <c r="J18">
        <f>'DAS calculation'!AI19</f>
        <v>0</v>
      </c>
      <c r="K18">
        <f>'DAS calculation'!AO19</f>
        <v>0</v>
      </c>
    </row>
    <row r="19" spans="1:11" x14ac:dyDescent="0.2">
      <c r="A19" s="3">
        <v>20</v>
      </c>
      <c r="B19" s="44">
        <v>419</v>
      </c>
      <c r="C19" s="19" t="s">
        <v>23</v>
      </c>
      <c r="D19" s="4" t="s">
        <v>15</v>
      </c>
      <c r="E19" s="4" t="s">
        <v>40</v>
      </c>
      <c r="F19">
        <f>'DAS calculation'!K20</f>
        <v>0</v>
      </c>
      <c r="G19">
        <f>'DAS calculation'!Q20</f>
        <v>0</v>
      </c>
      <c r="H19" s="10">
        <f>'DAS calculation'!W20</f>
        <v>1</v>
      </c>
      <c r="I19">
        <f>'DAS calculation'!AC20</f>
        <v>0</v>
      </c>
      <c r="J19">
        <f>'DAS calculation'!AI20</f>
        <v>0</v>
      </c>
      <c r="K19">
        <f>'DAS calculation'!AO20</f>
        <v>0</v>
      </c>
    </row>
    <row r="20" spans="1:11" x14ac:dyDescent="0.2">
      <c r="A20" s="3">
        <v>20</v>
      </c>
      <c r="B20" s="44">
        <v>423</v>
      </c>
      <c r="C20" s="19" t="s">
        <v>23</v>
      </c>
      <c r="D20" s="4" t="s">
        <v>16</v>
      </c>
      <c r="E20" s="4" t="s">
        <v>40</v>
      </c>
      <c r="F20">
        <f>'DAS calculation'!K21</f>
        <v>0</v>
      </c>
      <c r="G20">
        <f>'DAS calculation'!Q21</f>
        <v>0</v>
      </c>
      <c r="H20" s="10">
        <f>'DAS calculation'!W21</f>
        <v>0</v>
      </c>
      <c r="I20">
        <f>'DAS calculation'!AC21</f>
        <v>1</v>
      </c>
      <c r="J20">
        <f>'DAS calculation'!AI21</f>
        <v>1</v>
      </c>
      <c r="K20">
        <f>'DAS calculation'!AO21</f>
        <v>0</v>
      </c>
    </row>
    <row r="21" spans="1:11" x14ac:dyDescent="0.2">
      <c r="A21" s="3">
        <v>21</v>
      </c>
      <c r="B21" s="44">
        <v>381</v>
      </c>
      <c r="C21" s="19" t="s">
        <v>23</v>
      </c>
      <c r="D21" s="4" t="s">
        <v>16</v>
      </c>
      <c r="E21" s="4" t="s">
        <v>41</v>
      </c>
      <c r="F21">
        <f>'DAS calculation'!K22</f>
        <v>0</v>
      </c>
      <c r="G21">
        <f>'DAS calculation'!Q22</f>
        <v>4</v>
      </c>
      <c r="H21" s="10">
        <f>'DAS calculation'!W22</f>
        <v>2</v>
      </c>
      <c r="I21">
        <f>'DAS calculation'!AC22</f>
        <v>1</v>
      </c>
      <c r="J21">
        <f>'DAS calculation'!AI22</f>
        <v>2</v>
      </c>
      <c r="K21">
        <f>'DAS calculation'!AO22</f>
        <v>2</v>
      </c>
    </row>
    <row r="22" spans="1:11" x14ac:dyDescent="0.2">
      <c r="A22" s="3">
        <v>21</v>
      </c>
      <c r="B22" s="44">
        <v>385</v>
      </c>
      <c r="C22" s="19" t="s">
        <v>23</v>
      </c>
      <c r="D22" s="4" t="s">
        <v>15</v>
      </c>
      <c r="E22" s="4" t="s">
        <v>41</v>
      </c>
      <c r="F22">
        <f>'DAS calculation'!K23</f>
        <v>0</v>
      </c>
      <c r="G22">
        <f>'DAS calculation'!Q23</f>
        <v>3</v>
      </c>
      <c r="H22" s="10">
        <f>'DAS calculation'!W23</f>
        <v>3</v>
      </c>
      <c r="I22">
        <f>'DAS calculation'!AC23</f>
        <v>3</v>
      </c>
      <c r="J22">
        <f>'DAS calculation'!AI23</f>
        <v>4</v>
      </c>
      <c r="K22">
        <f>'DAS calculation'!AO23</f>
        <v>10</v>
      </c>
    </row>
    <row r="23" spans="1:11" x14ac:dyDescent="0.2">
      <c r="A23" s="3">
        <v>22</v>
      </c>
      <c r="B23" s="44">
        <v>413</v>
      </c>
      <c r="C23" s="19" t="s">
        <v>23</v>
      </c>
      <c r="D23" s="4" t="s">
        <v>15</v>
      </c>
      <c r="E23" s="4" t="s">
        <v>41</v>
      </c>
      <c r="F23">
        <f>'DAS calculation'!K24</f>
        <v>0</v>
      </c>
      <c r="G23">
        <f>'DAS calculation'!Q24</f>
        <v>3</v>
      </c>
      <c r="H23" s="10">
        <f>'DAS calculation'!W24</f>
        <v>8</v>
      </c>
      <c r="I23">
        <f>'DAS calculation'!AC24</f>
        <v>11</v>
      </c>
      <c r="J23">
        <f>'DAS calculation'!AI24</f>
        <v>12</v>
      </c>
      <c r="K23">
        <f>'DAS calculation'!AO24</f>
        <v>12</v>
      </c>
    </row>
    <row r="24" spans="1:11" x14ac:dyDescent="0.2">
      <c r="A24" s="3">
        <v>23</v>
      </c>
      <c r="B24" s="44">
        <v>401</v>
      </c>
      <c r="C24" s="19" t="s">
        <v>23</v>
      </c>
      <c r="D24" s="4" t="s">
        <v>15</v>
      </c>
      <c r="E24" s="4" t="s">
        <v>43</v>
      </c>
      <c r="F24">
        <f>'DAS calculation'!K25</f>
        <v>0</v>
      </c>
      <c r="G24">
        <f>'DAS calculation'!Q25</f>
        <v>1</v>
      </c>
      <c r="H24" s="10">
        <f>'DAS calculation'!W25</f>
        <v>1</v>
      </c>
      <c r="I24">
        <f>'DAS calculation'!AC25</f>
        <v>0</v>
      </c>
      <c r="J24">
        <f>'DAS calculation'!AI25</f>
        <v>1</v>
      </c>
      <c r="K24">
        <f>'DAS calculation'!AO25</f>
        <v>0</v>
      </c>
    </row>
    <row r="25" spans="1:11" x14ac:dyDescent="0.2">
      <c r="A25" s="3">
        <v>24</v>
      </c>
      <c r="B25" s="44">
        <v>409</v>
      </c>
      <c r="C25" s="19" t="s">
        <v>23</v>
      </c>
      <c r="D25" s="4" t="s">
        <v>16</v>
      </c>
      <c r="E25" s="4" t="s">
        <v>43</v>
      </c>
      <c r="F25">
        <f>'DAS calculation'!K26</f>
        <v>0</v>
      </c>
      <c r="G25">
        <f>'DAS calculation'!Q26</f>
        <v>1</v>
      </c>
      <c r="H25" s="10">
        <f>'DAS calculation'!W26</f>
        <v>1</v>
      </c>
      <c r="I25">
        <f>'DAS calculation'!AC26</f>
        <v>1</v>
      </c>
      <c r="J25">
        <f>'DAS calculation'!AI26</f>
        <v>1</v>
      </c>
      <c r="K25">
        <f>'DAS calculation'!AO26</f>
        <v>1</v>
      </c>
    </row>
    <row r="26" spans="1:11" x14ac:dyDescent="0.2">
      <c r="A26" s="3">
        <v>25</v>
      </c>
      <c r="B26" s="44">
        <v>379</v>
      </c>
      <c r="C26" s="19" t="s">
        <v>23</v>
      </c>
      <c r="D26" s="4" t="s">
        <v>16</v>
      </c>
      <c r="E26" s="4" t="s">
        <v>42</v>
      </c>
      <c r="F26">
        <f>'DAS calculation'!K27</f>
        <v>0</v>
      </c>
      <c r="G26">
        <f>'DAS calculation'!Q27</f>
        <v>2</v>
      </c>
      <c r="H26" s="10">
        <f>'DAS calculation'!W27</f>
        <v>2</v>
      </c>
      <c r="I26">
        <f>'DAS calculation'!AC27</f>
        <v>2</v>
      </c>
      <c r="J26">
        <f>'DAS calculation'!AI27</f>
        <v>3</v>
      </c>
      <c r="K26">
        <f>'DAS calculation'!AO27</f>
        <v>3</v>
      </c>
    </row>
    <row r="27" spans="1:11" x14ac:dyDescent="0.2">
      <c r="A27" s="3">
        <v>26</v>
      </c>
      <c r="B27" s="44">
        <v>393</v>
      </c>
      <c r="C27" s="19" t="s">
        <v>23</v>
      </c>
      <c r="D27" s="4" t="s">
        <v>15</v>
      </c>
      <c r="E27" s="4" t="s">
        <v>42</v>
      </c>
      <c r="F27">
        <f>'DAS calculation'!K28</f>
        <v>0</v>
      </c>
      <c r="G27">
        <f>'DAS calculation'!Q28</f>
        <v>2</v>
      </c>
      <c r="H27" s="10">
        <f>'DAS calculation'!W28</f>
        <v>2</v>
      </c>
      <c r="I27">
        <f>'DAS calculation'!AC28</f>
        <v>5</v>
      </c>
      <c r="J27">
        <f>'DAS calculation'!AI28</f>
        <v>6</v>
      </c>
      <c r="K27">
        <f>'DAS calculation'!AO28</f>
        <v>11</v>
      </c>
    </row>
    <row r="28" spans="1:11" x14ac:dyDescent="0.2">
      <c r="A28" s="3">
        <v>26</v>
      </c>
      <c r="B28" s="44">
        <v>395</v>
      </c>
      <c r="C28" s="19" t="s">
        <v>23</v>
      </c>
      <c r="D28" s="4" t="s">
        <v>15</v>
      </c>
      <c r="E28" s="4" t="s">
        <v>42</v>
      </c>
      <c r="F28">
        <f>'DAS calculation'!K29</f>
        <v>0</v>
      </c>
      <c r="G28">
        <f>'DAS calculation'!Q29</f>
        <v>2</v>
      </c>
      <c r="H28" s="10">
        <f>'DAS calculation'!W29</f>
        <v>2</v>
      </c>
      <c r="I28">
        <f>'DAS calculation'!AC29</f>
        <v>4</v>
      </c>
      <c r="J28">
        <f>'DAS calculation'!AI29</f>
        <v>2</v>
      </c>
      <c r="K28">
        <f>'DAS calculation'!AO29</f>
        <v>7</v>
      </c>
    </row>
    <row r="29" spans="1:11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>
        <f>'DAS calculation'!K30</f>
        <v>0</v>
      </c>
      <c r="G29">
        <f>'DAS calculation'!Q30</f>
        <v>1</v>
      </c>
      <c r="H29" s="10">
        <f>'DAS calculation'!W30</f>
        <v>1</v>
      </c>
      <c r="I29">
        <f>'DAS calculation'!AC30</f>
        <v>2</v>
      </c>
      <c r="J29">
        <f>'DAS calculation'!AI30</f>
        <v>3</v>
      </c>
      <c r="K29">
        <f>'DAS calculation'!AO30</f>
        <v>2</v>
      </c>
    </row>
    <row r="30" spans="1:11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>
        <f>'DAS calculation'!K31</f>
        <v>0</v>
      </c>
      <c r="G30">
        <f>'DAS calculation'!Q31</f>
        <v>2</v>
      </c>
      <c r="H30" s="10">
        <f>'DAS calculation'!W31</f>
        <v>2</v>
      </c>
      <c r="I30">
        <f>'DAS calculation'!AC31</f>
        <v>4</v>
      </c>
      <c r="J30">
        <f>'DAS calculation'!AI31</f>
        <v>6</v>
      </c>
      <c r="K30">
        <f>'DAS calculation'!AO31</f>
        <v>9</v>
      </c>
    </row>
    <row r="31" spans="1:11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>
        <f>'DAS calculation'!K32</f>
        <v>0</v>
      </c>
      <c r="G31">
        <f>'DAS calculation'!Q32</f>
        <v>2</v>
      </c>
      <c r="H31" s="10">
        <f>'DAS calculation'!W32</f>
        <v>4</v>
      </c>
      <c r="I31">
        <f>'DAS calculation'!AC32</f>
        <v>5</v>
      </c>
      <c r="J31">
        <f>'DAS calculation'!AI32</f>
        <v>10</v>
      </c>
      <c r="K31">
        <f>'DAS calculation'!AO32</f>
        <v>12</v>
      </c>
    </row>
    <row r="32" spans="1:11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>
        <f>'DAS calculation'!K33</f>
        <v>0</v>
      </c>
      <c r="G32">
        <f>'DAS calculation'!Q33</f>
        <v>0</v>
      </c>
      <c r="H32" s="10">
        <f>'DAS calculation'!W33</f>
        <v>0</v>
      </c>
      <c r="I32">
        <f>'DAS calculation'!AC33</f>
        <v>1</v>
      </c>
      <c r="J32">
        <f>'DAS calculation'!AI33</f>
        <v>0</v>
      </c>
      <c r="K32">
        <f>'DAS calculation'!AO33</f>
        <v>0</v>
      </c>
    </row>
    <row r="33" spans="1:11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>
        <f>'DAS calculation'!K34</f>
        <v>0</v>
      </c>
      <c r="G33">
        <f>'DAS calculation'!Q34</f>
        <v>0</v>
      </c>
      <c r="H33" s="10">
        <f>'DAS calculation'!W34</f>
        <v>2</v>
      </c>
      <c r="I33">
        <f>'DAS calculation'!AC34</f>
        <v>2</v>
      </c>
      <c r="J33">
        <f>'DAS calculation'!AI34</f>
        <v>1</v>
      </c>
      <c r="K33">
        <f>'DAS calculation'!AO34</f>
        <v>1</v>
      </c>
    </row>
    <row r="34" spans="1:11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>
        <f>'DAS calculation'!K35</f>
        <v>0</v>
      </c>
      <c r="G34">
        <f>'DAS calculation'!Q35</f>
        <v>0</v>
      </c>
      <c r="H34" s="10">
        <f>'DAS calculation'!W35</f>
        <v>0</v>
      </c>
      <c r="I34">
        <f>'DAS calculation'!AC35</f>
        <v>2</v>
      </c>
      <c r="J34">
        <f>'DAS calculation'!AI35</f>
        <v>1</v>
      </c>
      <c r="K34">
        <f>'DAS calculation'!AO35</f>
        <v>0</v>
      </c>
    </row>
    <row r="35" spans="1:11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>
        <f>'DAS calculation'!K36</f>
        <v>0</v>
      </c>
      <c r="G35">
        <f>'DAS calculation'!Q36</f>
        <v>0</v>
      </c>
      <c r="H35" s="10">
        <f>'DAS calculation'!W36</f>
        <v>0</v>
      </c>
      <c r="I35">
        <f>'DAS calculation'!AC36</f>
        <v>1</v>
      </c>
      <c r="J35">
        <f>'DAS calculation'!AI36</f>
        <v>0</v>
      </c>
      <c r="K35">
        <f>'DAS calculation'!AO36</f>
        <v>0</v>
      </c>
    </row>
    <row r="36" spans="1:11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>
        <f>'DAS calculation'!K37</f>
        <v>0</v>
      </c>
      <c r="G36">
        <f>'DAS calculation'!Q37</f>
        <v>0</v>
      </c>
      <c r="H36" s="10">
        <f>'DAS calculation'!W37</f>
        <v>0</v>
      </c>
      <c r="I36">
        <f>'DAS calculation'!AC37</f>
        <v>1</v>
      </c>
      <c r="J36">
        <f>'DAS calculation'!AI37</f>
        <v>1</v>
      </c>
      <c r="K36">
        <f>'DAS calculation'!AO37</f>
        <v>0</v>
      </c>
    </row>
    <row r="37" spans="1:11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>
        <f>'DAS calculation'!K38</f>
        <v>0</v>
      </c>
      <c r="G37">
        <f>'DAS calculation'!Q38</f>
        <v>2</v>
      </c>
      <c r="H37" s="10">
        <f>'DAS calculation'!W38</f>
        <v>2</v>
      </c>
      <c r="I37">
        <f>'DAS calculation'!AC38</f>
        <v>3</v>
      </c>
      <c r="J37">
        <f>'DAS calculation'!AI38</f>
        <v>10</v>
      </c>
      <c r="K37">
        <f>'DAS calculation'!AO38</f>
        <v>12</v>
      </c>
    </row>
    <row r="38" spans="1:11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>
        <f>'DAS calculation'!K39</f>
        <v>0</v>
      </c>
      <c r="G38">
        <f>'DAS calculation'!Q39</f>
        <v>3</v>
      </c>
      <c r="H38" s="10">
        <f>'DAS calculation'!W39</f>
        <v>2</v>
      </c>
      <c r="I38">
        <f>'DAS calculation'!AC39</f>
        <v>4</v>
      </c>
      <c r="J38">
        <f>'DAS calculation'!AI39</f>
        <v>8</v>
      </c>
      <c r="K38">
        <f>'DAS calculation'!AO39</f>
        <v>11</v>
      </c>
    </row>
    <row r="39" spans="1:11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>
        <f>'DAS calculation'!K40</f>
        <v>0</v>
      </c>
      <c r="G39">
        <f>'DAS calculation'!Q40</f>
        <v>3</v>
      </c>
      <c r="H39" s="10">
        <f>'DAS calculation'!W40</f>
        <v>4</v>
      </c>
      <c r="I39">
        <f>'DAS calculation'!AC40</f>
        <v>7</v>
      </c>
      <c r="J39">
        <f>'DAS calculation'!AI40</f>
        <v>9</v>
      </c>
      <c r="K39">
        <f>'DAS calculation'!AO40</f>
        <v>12</v>
      </c>
    </row>
    <row r="40" spans="1:11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>
        <f>'DAS calculation'!K41</f>
        <v>0</v>
      </c>
      <c r="G40">
        <f>'DAS calculation'!Q41</f>
        <v>3</v>
      </c>
      <c r="H40" s="10">
        <f>'DAS calculation'!W41</f>
        <v>2</v>
      </c>
      <c r="I40">
        <f>'DAS calculation'!AC41</f>
        <v>4</v>
      </c>
      <c r="J40">
        <f>'DAS calculation'!AI41</f>
        <v>5</v>
      </c>
      <c r="K40">
        <f>'DAS calculation'!AO41</f>
        <v>7</v>
      </c>
    </row>
    <row r="41" spans="1:11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>
        <f>'DAS calculation'!K42</f>
        <v>0</v>
      </c>
      <c r="G41">
        <f>'DAS calculation'!Q42</f>
        <v>2</v>
      </c>
      <c r="H41" s="10">
        <f>'DAS calculation'!W42</f>
        <v>3</v>
      </c>
      <c r="I41">
        <f>'DAS calculation'!AC42</f>
        <v>4</v>
      </c>
      <c r="J41">
        <f>'DAS calculation'!AI42</f>
        <v>7</v>
      </c>
      <c r="K41">
        <f>'DAS calculation'!AO42</f>
        <v>9</v>
      </c>
    </row>
    <row r="42" spans="1:11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>
        <f>'DAS calculation'!K43</f>
        <v>0</v>
      </c>
      <c r="G42">
        <f>'DAS calculation'!Q43</f>
        <v>1</v>
      </c>
      <c r="H42" s="10">
        <f>'DAS calculation'!W43</f>
        <v>2</v>
      </c>
      <c r="I42">
        <f>'DAS calculation'!AC43</f>
        <v>3</v>
      </c>
      <c r="J42">
        <f>'DAS calculation'!AI43</f>
        <v>5</v>
      </c>
      <c r="K42">
        <f>'DAS calculation'!AO43</f>
        <v>6</v>
      </c>
    </row>
    <row r="43" spans="1:11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>
        <f>'DAS calculation'!K44</f>
        <v>0</v>
      </c>
      <c r="G43">
        <f>'DAS calculation'!Q44</f>
        <v>1</v>
      </c>
      <c r="H43" s="10">
        <f>'DAS calculation'!W44</f>
        <v>1</v>
      </c>
      <c r="I43">
        <f>'DAS calculation'!AC44</f>
        <v>3</v>
      </c>
      <c r="J43">
        <f>'DAS calculation'!AI44</f>
        <v>3</v>
      </c>
      <c r="K43">
        <f>'DAS calculation'!AO44</f>
        <v>3</v>
      </c>
    </row>
    <row r="44" spans="1:11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>
        <f>'DAS calculation'!K45</f>
        <v>0</v>
      </c>
      <c r="G44">
        <f>'DAS calculation'!Q45</f>
        <v>1</v>
      </c>
      <c r="H44" s="10">
        <f>'DAS calculation'!W45</f>
        <v>1</v>
      </c>
      <c r="I44">
        <f>'DAS calculation'!AC45</f>
        <v>2</v>
      </c>
      <c r="J44">
        <f>'DAS calculation'!AI45</f>
        <v>3</v>
      </c>
      <c r="K44">
        <f>'DAS calculation'!AO45</f>
        <v>4</v>
      </c>
    </row>
    <row r="45" spans="1:11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>
        <f>'DAS calculation'!K46</f>
        <v>0</v>
      </c>
      <c r="G45">
        <f>'DAS calculation'!Q46</f>
        <v>1</v>
      </c>
      <c r="H45" s="10">
        <f>'DAS calculation'!W46</f>
        <v>1</v>
      </c>
      <c r="I45">
        <f>'DAS calculation'!AC46</f>
        <v>1</v>
      </c>
      <c r="J45">
        <f>'DAS calculation'!AI46</f>
        <v>2</v>
      </c>
      <c r="K45">
        <f>'DAS calculation'!AO46</f>
        <v>2</v>
      </c>
    </row>
    <row r="46" spans="1:11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>
        <f>'DAS calculation'!K47</f>
        <v>0</v>
      </c>
      <c r="G46">
        <f>'DAS calculation'!Q47</f>
        <v>1</v>
      </c>
      <c r="H46" s="10">
        <f>'DAS calculation'!W47</f>
        <v>1</v>
      </c>
      <c r="I46">
        <f>'DAS calculation'!AC47</f>
        <v>3</v>
      </c>
      <c r="J46">
        <f>'DAS calculation'!AI47</f>
        <v>5</v>
      </c>
      <c r="K46">
        <f>'DAS calculation'!AO47</f>
        <v>5</v>
      </c>
    </row>
    <row r="47" spans="1:11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>
        <f>'DAS calculation'!K48</f>
        <v>0</v>
      </c>
      <c r="G47">
        <f>'DAS calculation'!Q48</f>
        <v>2</v>
      </c>
      <c r="H47" s="10">
        <f>'DAS calculation'!W48</f>
        <v>2</v>
      </c>
      <c r="I47">
        <f>'DAS calculation'!AC48</f>
        <v>2</v>
      </c>
      <c r="J47">
        <f>'DAS calculation'!AI48</f>
        <v>2</v>
      </c>
      <c r="K47">
        <f>'DAS calculation'!AO48</f>
        <v>5</v>
      </c>
    </row>
    <row r="48" spans="1:11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>
        <f>'DAS calculation'!K49</f>
        <v>0</v>
      </c>
      <c r="G48">
        <f>'DAS calculation'!Q49</f>
        <v>1</v>
      </c>
      <c r="H48" s="10">
        <f>'DAS calculation'!W49</f>
        <v>2</v>
      </c>
      <c r="I48">
        <f>'DAS calculation'!AC49</f>
        <v>3</v>
      </c>
      <c r="J48">
        <f>'DAS calculation'!AI49</f>
        <v>2</v>
      </c>
      <c r="K48">
        <f>'DAS calculation'!AO49</f>
        <v>3</v>
      </c>
    </row>
    <row r="49" spans="1:11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>
        <f>'DAS calculation'!K50</f>
        <v>0</v>
      </c>
      <c r="G49">
        <f>'DAS calculation'!Q50</f>
        <v>0</v>
      </c>
      <c r="H49" s="10">
        <f>'DAS calculation'!W50</f>
        <v>0</v>
      </c>
      <c r="I49">
        <f>'DAS calculation'!AC50</f>
        <v>0</v>
      </c>
      <c r="J49">
        <f>'DAS calculation'!AI50</f>
        <v>0</v>
      </c>
      <c r="K49">
        <f>'DAS calculation'!AO50</f>
        <v>0</v>
      </c>
    </row>
    <row r="50" spans="1:11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>
        <f>'DAS calculation'!K51</f>
        <v>0</v>
      </c>
      <c r="G50">
        <f>'DAS calculation'!Q51</f>
        <v>1</v>
      </c>
      <c r="H50" s="10">
        <f>'DAS calculation'!W51</f>
        <v>1</v>
      </c>
      <c r="I50">
        <f>'DAS calculation'!AC51</f>
        <v>0</v>
      </c>
      <c r="J50">
        <f>'DAS calculation'!AI51</f>
        <v>0</v>
      </c>
      <c r="K50">
        <f>'DAS calculation'!AO51</f>
        <v>0</v>
      </c>
    </row>
    <row r="51" spans="1:11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>
        <f>'DAS calculation'!K52</f>
        <v>0</v>
      </c>
      <c r="G51">
        <f>'DAS calculation'!Q52</f>
        <v>1</v>
      </c>
      <c r="H51" s="10">
        <f>'DAS calculation'!W52</f>
        <v>0</v>
      </c>
      <c r="I51">
        <f>'DAS calculation'!AC52</f>
        <v>0</v>
      </c>
      <c r="J51">
        <f>'DAS calculation'!AI52</f>
        <v>0</v>
      </c>
      <c r="K51">
        <f>'DAS calculation'!AO52</f>
        <v>0</v>
      </c>
    </row>
    <row r="52" spans="1:11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>
        <f>'DAS calculation'!K53</f>
        <v>0</v>
      </c>
      <c r="G52">
        <f>'DAS calculation'!Q53</f>
        <v>1</v>
      </c>
      <c r="H52" s="10">
        <f>'DAS calculation'!W53</f>
        <v>2</v>
      </c>
      <c r="I52">
        <f>'DAS calculation'!AC53</f>
        <v>1</v>
      </c>
      <c r="J52">
        <f>'DAS calculation'!AI53</f>
        <v>0</v>
      </c>
      <c r="K52">
        <f>'DAS calculation'!AO53</f>
        <v>0</v>
      </c>
    </row>
    <row r="53" spans="1:11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>
        <f>'DAS calculation'!K54</f>
        <v>0</v>
      </c>
      <c r="G53">
        <f>'DAS calculation'!Q54</f>
        <v>1</v>
      </c>
      <c r="H53" s="10">
        <f>'DAS calculation'!W54</f>
        <v>0</v>
      </c>
      <c r="I53">
        <f>'DAS calculation'!AC54</f>
        <v>0</v>
      </c>
      <c r="J53">
        <f>'DAS calculation'!AI54</f>
        <v>0</v>
      </c>
      <c r="K53">
        <f>'DAS calculation'!AO54</f>
        <v>0</v>
      </c>
    </row>
    <row r="54" spans="1:11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>
        <f>'DAS calculation'!K55</f>
        <v>0</v>
      </c>
      <c r="G54">
        <f>'DAS calculation'!Q55</f>
        <v>0</v>
      </c>
      <c r="H54" s="10">
        <f>'DAS calculation'!W55</f>
        <v>0</v>
      </c>
      <c r="I54">
        <f>'DAS calculation'!AC55</f>
        <v>0</v>
      </c>
      <c r="J54">
        <f>'DAS calculation'!AI55</f>
        <v>0</v>
      </c>
      <c r="K54">
        <f>'DAS calculation'!AO55</f>
        <v>0</v>
      </c>
    </row>
    <row r="55" spans="1:11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>
        <f>'DAS calculation'!K56</f>
        <v>0</v>
      </c>
      <c r="G55">
        <f>'DAS calculation'!Q56</f>
        <v>0</v>
      </c>
      <c r="H55" s="10">
        <f>'DAS calculation'!W56</f>
        <v>0</v>
      </c>
      <c r="I55">
        <f>'DAS calculation'!AC56</f>
        <v>0</v>
      </c>
      <c r="J55">
        <f>'DAS calculation'!AI56</f>
        <v>0</v>
      </c>
      <c r="K55">
        <f>'DAS calculation'!AO56</f>
        <v>0</v>
      </c>
    </row>
    <row r="56" spans="1:11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>
        <f>'DAS calculation'!K57</f>
        <v>0</v>
      </c>
      <c r="G56">
        <f>'DAS calculation'!Q57</f>
        <v>0</v>
      </c>
      <c r="H56" s="10">
        <f>'DAS calculation'!W57</f>
        <v>1</v>
      </c>
      <c r="I56">
        <f>'DAS calculation'!AC57</f>
        <v>1</v>
      </c>
      <c r="J56">
        <f>'DAS calculation'!AI57</f>
        <v>0</v>
      </c>
      <c r="K56">
        <f>'DAS calculation'!AO57</f>
        <v>0</v>
      </c>
    </row>
    <row r="57" spans="1:11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>
        <f>'DAS calculation'!K58</f>
        <v>0</v>
      </c>
      <c r="G57">
        <f>'DAS calculation'!Q58</f>
        <v>0</v>
      </c>
      <c r="H57" s="10">
        <f>'DAS calculation'!W58</f>
        <v>1</v>
      </c>
      <c r="I57">
        <f>'DAS calculation'!AC58</f>
        <v>1</v>
      </c>
      <c r="J57">
        <f>'DAS calculation'!AI58</f>
        <v>0</v>
      </c>
      <c r="K57">
        <f>'DAS calculation'!AO58</f>
        <v>0</v>
      </c>
    </row>
    <row r="58" spans="1:11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>
        <f>'DAS calculation'!K59</f>
        <v>0</v>
      </c>
      <c r="G58">
        <f>'DAS calculation'!Q59</f>
        <v>0</v>
      </c>
      <c r="H58" s="10">
        <f>'DAS calculation'!W59</f>
        <v>0</v>
      </c>
      <c r="I58">
        <f>'DAS calculation'!AC59</f>
        <v>1</v>
      </c>
      <c r="J58">
        <f>'DAS calculation'!AI59</f>
        <v>1</v>
      </c>
      <c r="K58">
        <f>'DAS calculation'!AO59</f>
        <v>1</v>
      </c>
    </row>
    <row r="59" spans="1:11" x14ac:dyDescent="0.2">
      <c r="A59" s="3"/>
      <c r="E59" s="5"/>
    </row>
    <row r="60" spans="1:11" x14ac:dyDescent="0.2">
      <c r="A60" s="3"/>
      <c r="E60" s="5"/>
    </row>
    <row r="61" spans="1:11" x14ac:dyDescent="0.2">
      <c r="A61" s="3"/>
      <c r="E61" s="5"/>
    </row>
    <row r="62" spans="1:11" x14ac:dyDescent="0.2">
      <c r="A62" s="6"/>
      <c r="E62" s="5"/>
    </row>
    <row r="63" spans="1:11" x14ac:dyDescent="0.2">
      <c r="A63" s="6"/>
      <c r="E63" s="5"/>
    </row>
    <row r="64" spans="1:11" x14ac:dyDescent="0.2">
      <c r="A64" s="6"/>
      <c r="E64" s="5"/>
    </row>
    <row r="65" spans="1:5" x14ac:dyDescent="0.2">
      <c r="A65" s="6"/>
      <c r="E65" s="5"/>
    </row>
    <row r="66" spans="1:5" x14ac:dyDescent="0.2">
      <c r="A66" s="6"/>
      <c r="E66" s="5"/>
    </row>
    <row r="67" spans="1:5" x14ac:dyDescent="0.2">
      <c r="A67" s="6"/>
      <c r="E67" s="5"/>
    </row>
    <row r="68" spans="1:5" x14ac:dyDescent="0.2">
      <c r="A68" s="6"/>
      <c r="E68" s="5"/>
    </row>
    <row r="69" spans="1:5" x14ac:dyDescent="0.2">
      <c r="A69" s="6"/>
      <c r="E69" s="5"/>
    </row>
    <row r="70" spans="1:5" x14ac:dyDescent="0.2">
      <c r="A70" s="6"/>
      <c r="E70" s="5"/>
    </row>
    <row r="71" spans="1:5" x14ac:dyDescent="0.2">
      <c r="A71" s="6"/>
      <c r="E71" s="5"/>
    </row>
    <row r="72" spans="1:5" x14ac:dyDescent="0.2">
      <c r="A72" s="6"/>
      <c r="E72" s="5"/>
    </row>
    <row r="73" spans="1:5" x14ac:dyDescent="0.2">
      <c r="A73" s="6"/>
      <c r="E73" s="5"/>
    </row>
    <row r="74" spans="1:5" x14ac:dyDescent="0.2">
      <c r="A74" s="8"/>
      <c r="E74" s="7"/>
    </row>
    <row r="75" spans="1:5" x14ac:dyDescent="0.2">
      <c r="A75" s="8"/>
      <c r="E75" s="9"/>
    </row>
    <row r="76" spans="1:5" x14ac:dyDescent="0.2">
      <c r="A76" s="8"/>
      <c r="E76" s="7"/>
    </row>
    <row r="77" spans="1:5" x14ac:dyDescent="0.2">
      <c r="A77" s="8"/>
      <c r="E77" s="7"/>
    </row>
    <row r="78" spans="1:5" x14ac:dyDescent="0.2">
      <c r="A78" s="8"/>
      <c r="E78" s="7"/>
    </row>
    <row r="79" spans="1:5" x14ac:dyDescent="0.2">
      <c r="A79" s="8"/>
      <c r="E79" s="7"/>
    </row>
    <row r="80" spans="1:5" x14ac:dyDescent="0.2">
      <c r="A80" s="8"/>
      <c r="E80" s="7"/>
    </row>
    <row r="81" spans="1:5" x14ac:dyDescent="0.2">
      <c r="A81" s="8"/>
      <c r="E81" s="7"/>
    </row>
    <row r="82" spans="1:5" x14ac:dyDescent="0.2">
      <c r="A82" s="8"/>
      <c r="E82" s="7"/>
    </row>
    <row r="83" spans="1:5" x14ac:dyDescent="0.2">
      <c r="A83" s="11"/>
      <c r="E83" s="7"/>
    </row>
    <row r="84" spans="1:5" x14ac:dyDescent="0.2">
      <c r="A84" s="8"/>
      <c r="E84" s="7"/>
    </row>
    <row r="85" spans="1:5" x14ac:dyDescent="0.2">
      <c r="A85" s="8"/>
      <c r="E85" s="7"/>
    </row>
    <row r="86" spans="1:5" x14ac:dyDescent="0.2">
      <c r="A86" s="8"/>
      <c r="E86" s="7"/>
    </row>
    <row r="87" spans="1:5" x14ac:dyDescent="0.2">
      <c r="A87" s="8"/>
      <c r="E87" s="7"/>
    </row>
    <row r="88" spans="1:5" x14ac:dyDescent="0.2">
      <c r="A88" s="8"/>
      <c r="E88" s="7"/>
    </row>
    <row r="89" spans="1:5" x14ac:dyDescent="0.2">
      <c r="A89" s="8"/>
      <c r="E89" s="7"/>
    </row>
    <row r="90" spans="1:5" x14ac:dyDescent="0.2">
      <c r="A90" s="8"/>
      <c r="E90" s="7"/>
    </row>
    <row r="91" spans="1:5" x14ac:dyDescent="0.2">
      <c r="A91" s="8"/>
      <c r="E91" s="7"/>
    </row>
    <row r="92" spans="1:5" x14ac:dyDescent="0.2">
      <c r="A92" s="8"/>
      <c r="E92" s="7"/>
    </row>
    <row r="93" spans="1:5" x14ac:dyDescent="0.2">
      <c r="A93" s="8"/>
      <c r="E93" s="7"/>
    </row>
    <row r="94" spans="1:5" x14ac:dyDescent="0.2">
      <c r="A94" s="8"/>
      <c r="E94" s="7"/>
    </row>
    <row r="95" spans="1:5" x14ac:dyDescent="0.2">
      <c r="A95" s="8"/>
      <c r="E95" s="7"/>
    </row>
    <row r="96" spans="1:5" x14ac:dyDescent="0.2">
      <c r="A96" s="8"/>
      <c r="E96" s="7"/>
    </row>
    <row r="97" spans="1:5" x14ac:dyDescent="0.2">
      <c r="A97" s="8"/>
      <c r="E97" s="7"/>
    </row>
    <row r="98" spans="1:5" x14ac:dyDescent="0.2">
      <c r="A98" s="8"/>
      <c r="E98" s="7"/>
    </row>
    <row r="99" spans="1:5" x14ac:dyDescent="0.2">
      <c r="A99" s="8"/>
      <c r="E99" s="7"/>
    </row>
    <row r="100" spans="1:5" x14ac:dyDescent="0.2">
      <c r="A100" s="8"/>
      <c r="E100" s="7"/>
    </row>
    <row r="101" spans="1:5" x14ac:dyDescent="0.2">
      <c r="A101" s="8"/>
      <c r="E101" s="7"/>
    </row>
    <row r="102" spans="1:5" x14ac:dyDescent="0.2">
      <c r="A102" s="8"/>
      <c r="E102" s="7"/>
    </row>
    <row r="103" spans="1:5" x14ac:dyDescent="0.2">
      <c r="A103" s="8"/>
      <c r="E103" s="7"/>
    </row>
    <row r="104" spans="1:5" x14ac:dyDescent="0.2">
      <c r="A104" s="8"/>
      <c r="E104" s="7"/>
    </row>
    <row r="105" spans="1:5" x14ac:dyDescent="0.2">
      <c r="A105" s="8"/>
      <c r="E105" s="7"/>
    </row>
    <row r="106" spans="1:5" x14ac:dyDescent="0.2">
      <c r="A106" s="8"/>
      <c r="E106" s="7"/>
    </row>
    <row r="107" spans="1:5" x14ac:dyDescent="0.2">
      <c r="A107" s="8"/>
      <c r="E107" s="7"/>
    </row>
    <row r="108" spans="1:5" x14ac:dyDescent="0.2">
      <c r="A108" s="8"/>
      <c r="E108" s="7"/>
    </row>
    <row r="109" spans="1:5" x14ac:dyDescent="0.2">
      <c r="A109" s="8"/>
      <c r="E109" s="7"/>
    </row>
    <row r="110" spans="1:5" x14ac:dyDescent="0.2">
      <c r="A110" s="8"/>
      <c r="E110" s="7"/>
    </row>
    <row r="111" spans="1:5" x14ac:dyDescent="0.2">
      <c r="A111" s="8"/>
      <c r="E111" s="7"/>
    </row>
    <row r="112" spans="1:5" x14ac:dyDescent="0.2">
      <c r="A112" s="8"/>
      <c r="E112" s="7"/>
    </row>
    <row r="113" spans="1:5" x14ac:dyDescent="0.2">
      <c r="A113" s="8"/>
      <c r="E113" s="7"/>
    </row>
    <row r="114" spans="1:5" x14ac:dyDescent="0.2">
      <c r="A114" s="8"/>
      <c r="E114" s="7"/>
    </row>
    <row r="115" spans="1:5" x14ac:dyDescent="0.2">
      <c r="A115" s="8"/>
      <c r="E115" s="7"/>
    </row>
    <row r="116" spans="1:5" x14ac:dyDescent="0.2">
      <c r="A116" s="8"/>
      <c r="E116" s="7"/>
    </row>
    <row r="117" spans="1:5" x14ac:dyDescent="0.2">
      <c r="A117" s="8"/>
      <c r="E117" s="7"/>
    </row>
    <row r="118" spans="1:5" x14ac:dyDescent="0.2">
      <c r="A118" s="8"/>
      <c r="E118" s="7"/>
    </row>
    <row r="119" spans="1:5" x14ac:dyDescent="0.2">
      <c r="A119" s="8"/>
      <c r="E119" s="7"/>
    </row>
    <row r="120" spans="1:5" x14ac:dyDescent="0.2">
      <c r="A120" s="8"/>
      <c r="E120" s="7"/>
    </row>
    <row r="121" spans="1:5" x14ac:dyDescent="0.2">
      <c r="A121" s="8"/>
      <c r="E121" s="7"/>
    </row>
    <row r="122" spans="1:5" x14ac:dyDescent="0.2">
      <c r="A122" s="8"/>
      <c r="E122" s="7"/>
    </row>
    <row r="123" spans="1:5" x14ac:dyDescent="0.2">
      <c r="A123" s="8"/>
      <c r="E123" s="7"/>
    </row>
    <row r="124" spans="1:5" x14ac:dyDescent="0.2">
      <c r="A124" s="8"/>
      <c r="E124" s="7"/>
    </row>
    <row r="125" spans="1:5" x14ac:dyDescent="0.2">
      <c r="A125" s="8"/>
      <c r="E125" s="7"/>
    </row>
    <row r="126" spans="1:5" x14ac:dyDescent="0.2">
      <c r="A126" s="8"/>
      <c r="E126" s="7"/>
    </row>
    <row r="127" spans="1:5" x14ac:dyDescent="0.2">
      <c r="A127" s="8"/>
      <c r="E127" s="7"/>
    </row>
    <row r="128" spans="1:5" x14ac:dyDescent="0.2">
      <c r="E128" s="7"/>
    </row>
    <row r="129" spans="5:5" x14ac:dyDescent="0.2">
      <c r="E129" s="7"/>
    </row>
    <row r="130" spans="5:5" x14ac:dyDescent="0.2">
      <c r="E130" s="7"/>
    </row>
    <row r="131" spans="5:5" x14ac:dyDescent="0.2">
      <c r="E131" s="7"/>
    </row>
    <row r="132" spans="5:5" x14ac:dyDescent="0.2">
      <c r="E132" s="7"/>
    </row>
    <row r="133" spans="5:5" x14ac:dyDescent="0.2">
      <c r="E133" s="7"/>
    </row>
    <row r="134" spans="5:5" x14ac:dyDescent="0.2">
      <c r="E134" s="7"/>
    </row>
    <row r="135" spans="5:5" x14ac:dyDescent="0.2">
      <c r="E135" s="7"/>
    </row>
    <row r="136" spans="5:5" x14ac:dyDescent="0.2">
      <c r="E136" s="7"/>
    </row>
    <row r="137" spans="5:5" x14ac:dyDescent="0.2">
      <c r="E137" s="7"/>
    </row>
    <row r="138" spans="5:5" x14ac:dyDescent="0.2">
      <c r="E138" s="7"/>
    </row>
    <row r="139" spans="5:5" x14ac:dyDescent="0.2">
      <c r="E139" s="7"/>
    </row>
    <row r="140" spans="5:5" x14ac:dyDescent="0.2">
      <c r="E140" s="7"/>
    </row>
    <row r="141" spans="5:5" x14ac:dyDescent="0.2">
      <c r="E141" s="7"/>
    </row>
    <row r="142" spans="5:5" x14ac:dyDescent="0.2">
      <c r="E142" s="7"/>
    </row>
    <row r="143" spans="5:5" x14ac:dyDescent="0.2">
      <c r="E143" s="7"/>
    </row>
    <row r="144" spans="5:5" x14ac:dyDescent="0.2">
      <c r="E144" s="7"/>
    </row>
    <row r="145" spans="5:5" x14ac:dyDescent="0.2">
      <c r="E145" s="7"/>
    </row>
    <row r="146" spans="5:5" x14ac:dyDescent="0.2">
      <c r="E146" s="7"/>
    </row>
    <row r="147" spans="5:5" x14ac:dyDescent="0.2">
      <c r="E147" s="7"/>
    </row>
    <row r="148" spans="5:5" x14ac:dyDescent="0.2">
      <c r="E148" s="7"/>
    </row>
    <row r="149" spans="5:5" x14ac:dyDescent="0.2">
      <c r="E149" s="7"/>
    </row>
    <row r="150" spans="5:5" x14ac:dyDescent="0.2">
      <c r="E150" s="7"/>
    </row>
    <row r="151" spans="5:5" x14ac:dyDescent="0.2">
      <c r="E151" s="7"/>
    </row>
    <row r="152" spans="5:5" x14ac:dyDescent="0.2">
      <c r="E152" s="7"/>
    </row>
    <row r="153" spans="5:5" x14ac:dyDescent="0.2">
      <c r="E153" s="7"/>
    </row>
    <row r="154" spans="5:5" x14ac:dyDescent="0.2">
      <c r="E154" s="7"/>
    </row>
    <row r="155" spans="5:5" x14ac:dyDescent="0.2">
      <c r="E155" s="7"/>
    </row>
  </sheetData>
  <phoneticPr fontId="6" type="noConversion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6EA3A-5B17-4EB1-B248-F7076090AD2A}">
  <dimension ref="A1:O155"/>
  <sheetViews>
    <sheetView topLeftCell="A38" workbookViewId="0">
      <selection activeCell="E24" sqref="E1:E1048576"/>
    </sheetView>
  </sheetViews>
  <sheetFormatPr baseColWidth="10" defaultColWidth="8.83203125" defaultRowHeight="16" x14ac:dyDescent="0.2"/>
  <cols>
    <col min="1" max="1" width="10.5" style="12"/>
    <col min="2" max="2" width="9.33203125" bestFit="1" customWidth="1"/>
    <col min="3" max="3" width="3.6640625" bestFit="1" customWidth="1"/>
    <col min="4" max="4" width="9.1640625" bestFit="1" customWidth="1"/>
    <col min="5" max="5" width="14.1640625" style="10" bestFit="1" customWidth="1"/>
    <col min="6" max="6" width="6.6640625" bestFit="1" customWidth="1"/>
    <col min="7" max="7" width="6.5" bestFit="1" customWidth="1"/>
    <col min="8" max="8" width="6.1640625" bestFit="1" customWidth="1"/>
    <col min="9" max="9" width="11.6640625" bestFit="1" customWidth="1"/>
    <col min="10" max="10" width="22.5" bestFit="1" customWidth="1"/>
    <col min="11" max="12" width="11.6640625" bestFit="1" customWidth="1"/>
    <col min="13" max="13" width="10.83203125" bestFit="1" customWidth="1"/>
    <col min="14" max="14" width="10.33203125" bestFit="1" customWidth="1"/>
  </cols>
  <sheetData>
    <row r="1" spans="1:1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3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5" t="s">
        <v>10</v>
      </c>
      <c r="L1" s="15" t="s">
        <v>11</v>
      </c>
      <c r="M1" s="15" t="s">
        <v>12</v>
      </c>
      <c r="N1" s="15" t="s">
        <v>13</v>
      </c>
    </row>
    <row r="2" spans="1:14" x14ac:dyDescent="0.2">
      <c r="A2" s="3">
        <v>5</v>
      </c>
      <c r="B2" s="19">
        <v>339</v>
      </c>
      <c r="C2" s="19" t="s">
        <v>23</v>
      </c>
      <c r="D2" s="19" t="s">
        <v>16</v>
      </c>
      <c r="E2" s="4" t="s">
        <v>40</v>
      </c>
      <c r="F2">
        <v>7.4999999999999997E-2</v>
      </c>
      <c r="G2">
        <v>0.34899999999999998</v>
      </c>
      <c r="H2">
        <v>0.14000000000000001</v>
      </c>
      <c r="I2">
        <v>8.4</v>
      </c>
      <c r="J2">
        <v>7.8</v>
      </c>
      <c r="K2" s="17">
        <f>(F2/'Body parameters'!$L2)*100</f>
        <v>0.23006134969325151</v>
      </c>
      <c r="L2" s="17">
        <f>(G2/'Body parameters'!$L2)*100</f>
        <v>1.0705521472392636</v>
      </c>
      <c r="M2" s="17">
        <f>(H2/'Body parameters'!$L2)*100</f>
        <v>0.42944785276073622</v>
      </c>
      <c r="N2" s="18">
        <f>((H2*1000)/J2)</f>
        <v>17.948717948717949</v>
      </c>
    </row>
    <row r="3" spans="1:14" x14ac:dyDescent="0.2">
      <c r="A3" s="3">
        <v>6</v>
      </c>
      <c r="B3" s="19">
        <v>359</v>
      </c>
      <c r="C3" s="19" t="s">
        <v>23</v>
      </c>
      <c r="D3" s="19" t="s">
        <v>15</v>
      </c>
      <c r="E3" s="4" t="s">
        <v>40</v>
      </c>
      <c r="F3">
        <v>0.08</v>
      </c>
      <c r="G3">
        <v>0.33100000000000002</v>
      </c>
      <c r="H3">
        <v>0.16300000000000001</v>
      </c>
      <c r="I3">
        <v>8.1</v>
      </c>
      <c r="J3">
        <v>7.5</v>
      </c>
      <c r="K3" s="17">
        <f>(F3/'Body parameters'!$L3)*100</f>
        <v>0.23391812865497078</v>
      </c>
      <c r="L3" s="17">
        <f>(G3/'Body parameters'!$L3)*100</f>
        <v>0.96783625730994149</v>
      </c>
      <c r="M3" s="17">
        <f>(H3/'Body parameters'!$L3)*100</f>
        <v>0.47660818713450293</v>
      </c>
      <c r="N3" s="18">
        <f t="shared" ref="N3:N46" si="0">((H3*1000)/J3)</f>
        <v>21.733333333333334</v>
      </c>
    </row>
    <row r="4" spans="1:14" x14ac:dyDescent="0.2">
      <c r="A4" s="3">
        <v>7</v>
      </c>
      <c r="B4" s="19">
        <v>371</v>
      </c>
      <c r="C4" s="19" t="s">
        <v>23</v>
      </c>
      <c r="D4" s="19" t="s">
        <v>15</v>
      </c>
      <c r="E4" s="4" t="s">
        <v>40</v>
      </c>
      <c r="F4">
        <v>7.0999999999999994E-2</v>
      </c>
      <c r="G4">
        <v>0.29099999999999998</v>
      </c>
      <c r="H4">
        <v>0.127</v>
      </c>
      <c r="I4">
        <v>8.1999999999999993</v>
      </c>
      <c r="J4">
        <v>7.5</v>
      </c>
      <c r="K4" s="17">
        <f>(F4/'Body parameters'!$L4)*100</f>
        <v>0.2327868852459016</v>
      </c>
      <c r="L4" s="17">
        <f>(G4/'Body parameters'!$L4)*100</f>
        <v>0.95409836065573761</v>
      </c>
      <c r="M4" s="17">
        <f>(H4/'Body parameters'!$L4)*100</f>
        <v>0.41639344262295086</v>
      </c>
      <c r="N4" s="18">
        <f t="shared" si="0"/>
        <v>16.933333333333334</v>
      </c>
    </row>
    <row r="5" spans="1:14" x14ac:dyDescent="0.2">
      <c r="A5" s="3">
        <v>8</v>
      </c>
      <c r="B5" s="19">
        <v>363</v>
      </c>
      <c r="C5" s="19" t="s">
        <v>23</v>
      </c>
      <c r="D5" s="19" t="s">
        <v>15</v>
      </c>
      <c r="E5" s="4" t="s">
        <v>41</v>
      </c>
      <c r="F5">
        <v>8.7999999999999995E-2</v>
      </c>
      <c r="G5">
        <v>0.24099999999999999</v>
      </c>
      <c r="H5">
        <v>0.10100000000000001</v>
      </c>
      <c r="I5">
        <v>5.0999999999999996</v>
      </c>
      <c r="J5">
        <v>4.5999999999999996</v>
      </c>
      <c r="K5" s="17">
        <f>(F5/'Body parameters'!$L5)*100</f>
        <v>0.40182648401826487</v>
      </c>
      <c r="L5" s="17">
        <f>(G5/'Body parameters'!$L5)*100</f>
        <v>1.1004566210045661</v>
      </c>
      <c r="M5" s="17">
        <f>(H5/'Body parameters'!$L5)*100</f>
        <v>0.46118721461187218</v>
      </c>
      <c r="N5" s="18">
        <f t="shared" si="0"/>
        <v>21.956521739130437</v>
      </c>
    </row>
    <row r="6" spans="1:14" x14ac:dyDescent="0.2">
      <c r="A6" s="3">
        <v>8</v>
      </c>
      <c r="B6" s="19">
        <v>361</v>
      </c>
      <c r="C6" s="19" t="s">
        <v>23</v>
      </c>
      <c r="D6" s="19" t="s">
        <v>16</v>
      </c>
      <c r="E6" s="4" t="s">
        <v>41</v>
      </c>
      <c r="F6">
        <v>0.13500000000000001</v>
      </c>
      <c r="G6">
        <v>9.6000000000000002E-2</v>
      </c>
      <c r="H6">
        <v>0.128</v>
      </c>
      <c r="I6">
        <v>5.2</v>
      </c>
      <c r="J6">
        <v>4.5999999999999996</v>
      </c>
      <c r="K6" s="17">
        <f>(F6/'Body parameters'!$L6)*100</f>
        <v>0.68527918781725894</v>
      </c>
      <c r="L6" s="17">
        <f>(G6/'Body parameters'!$L6)*100</f>
        <v>0.48730964467005078</v>
      </c>
      <c r="M6" s="17">
        <f>(H6/'Body parameters'!$L6)*100</f>
        <v>0.64974619289340108</v>
      </c>
      <c r="N6" s="18">
        <f t="shared" si="0"/>
        <v>27.826086956521742</v>
      </c>
    </row>
    <row r="7" spans="1:14" x14ac:dyDescent="0.2">
      <c r="A7" s="3">
        <v>9</v>
      </c>
      <c r="B7" s="19">
        <v>351</v>
      </c>
      <c r="C7" s="19" t="s">
        <v>23</v>
      </c>
      <c r="D7" s="19" t="s">
        <v>16</v>
      </c>
      <c r="E7" s="4" t="s">
        <v>41</v>
      </c>
      <c r="F7">
        <v>7.6999999999999999E-2</v>
      </c>
      <c r="G7">
        <v>0.2</v>
      </c>
      <c r="H7">
        <v>0.108</v>
      </c>
      <c r="I7">
        <v>5.8</v>
      </c>
      <c r="J7">
        <v>5.0999999999999996</v>
      </c>
      <c r="K7" s="17">
        <f>(F7/'Body parameters'!$L7)*100</f>
        <v>0.40957446808510639</v>
      </c>
      <c r="L7" s="17">
        <f>(G7/'Body parameters'!$L7)*100</f>
        <v>1.0638297872340425</v>
      </c>
      <c r="M7" s="17">
        <f>(H7/'Body parameters'!$L7)*100</f>
        <v>0.57446808510638303</v>
      </c>
      <c r="N7" s="18">
        <f t="shared" si="0"/>
        <v>21.176470588235297</v>
      </c>
    </row>
    <row r="8" spans="1:14" x14ac:dyDescent="0.2">
      <c r="A8" s="3">
        <v>10</v>
      </c>
      <c r="B8" s="19">
        <v>325</v>
      </c>
      <c r="C8" s="19" t="s">
        <v>23</v>
      </c>
      <c r="D8" s="19" t="s">
        <v>15</v>
      </c>
      <c r="E8" s="4" t="s">
        <v>41</v>
      </c>
      <c r="F8">
        <v>0.1</v>
      </c>
      <c r="G8">
        <v>0.17</v>
      </c>
      <c r="H8">
        <v>0.13600000000000001</v>
      </c>
      <c r="I8">
        <v>6.5</v>
      </c>
      <c r="J8">
        <v>5.9</v>
      </c>
      <c r="K8" s="17">
        <f>(F8/'Body parameters'!$L8)*100</f>
        <v>0.32679738562091504</v>
      </c>
      <c r="L8" s="17">
        <f>(G8/'Body parameters'!$L8)*100</f>
        <v>0.55555555555555558</v>
      </c>
      <c r="M8" s="17">
        <f>(H8/'Body parameters'!$L8)*100</f>
        <v>0.44444444444444442</v>
      </c>
      <c r="N8" s="18">
        <f t="shared" si="0"/>
        <v>23.050847457627118</v>
      </c>
    </row>
    <row r="9" spans="1:14" x14ac:dyDescent="0.2">
      <c r="A9" s="3">
        <v>11</v>
      </c>
      <c r="B9" s="19">
        <v>331</v>
      </c>
      <c r="C9" s="19" t="s">
        <v>23</v>
      </c>
      <c r="D9" s="19" t="s">
        <v>15</v>
      </c>
      <c r="E9" s="4" t="s">
        <v>43</v>
      </c>
      <c r="F9">
        <v>0.106</v>
      </c>
      <c r="G9">
        <v>0.61199999999999999</v>
      </c>
      <c r="H9">
        <v>0.16500000000000001</v>
      </c>
      <c r="I9">
        <v>8.3000000000000007</v>
      </c>
      <c r="J9">
        <v>7.6</v>
      </c>
      <c r="K9" s="17">
        <f>(F9/'Body parameters'!$L9)*100</f>
        <v>0.27968337730870713</v>
      </c>
      <c r="L9" s="17">
        <f>(G9/'Body parameters'!$L9)*100</f>
        <v>1.6147757255936677</v>
      </c>
      <c r="M9" s="17">
        <f>(H9/'Body parameters'!$L9)*100</f>
        <v>0.43535620052770452</v>
      </c>
      <c r="N9" s="18">
        <f t="shared" si="0"/>
        <v>21.710526315789476</v>
      </c>
    </row>
    <row r="10" spans="1:14" x14ac:dyDescent="0.2">
      <c r="A10" s="3">
        <v>12</v>
      </c>
      <c r="B10" s="19">
        <v>373</v>
      </c>
      <c r="C10" s="19" t="s">
        <v>23</v>
      </c>
      <c r="D10" s="19" t="s">
        <v>15</v>
      </c>
      <c r="E10" s="4" t="s">
        <v>43</v>
      </c>
      <c r="F10">
        <v>0.08</v>
      </c>
      <c r="G10">
        <v>0.45</v>
      </c>
      <c r="H10">
        <v>0.13</v>
      </c>
      <c r="I10">
        <v>7.2</v>
      </c>
      <c r="J10">
        <v>6.6</v>
      </c>
      <c r="K10" s="17">
        <f>(F10/'Body parameters'!$L10)*100</f>
        <v>0.27681660899653981</v>
      </c>
      <c r="L10" s="17">
        <f>(G10/'Body parameters'!$L10)*100</f>
        <v>1.5570934256055364</v>
      </c>
      <c r="M10" s="17">
        <f>(H10/'Body parameters'!$L10)*100</f>
        <v>0.44982698961937723</v>
      </c>
      <c r="N10" s="18">
        <f t="shared" si="0"/>
        <v>19.696969696969699</v>
      </c>
    </row>
    <row r="11" spans="1:14" x14ac:dyDescent="0.2">
      <c r="A11" s="3">
        <v>13</v>
      </c>
      <c r="B11" s="19">
        <v>341</v>
      </c>
      <c r="C11" s="19" t="s">
        <v>23</v>
      </c>
      <c r="D11" s="19" t="s">
        <v>16</v>
      </c>
      <c r="E11" s="4" t="s">
        <v>43</v>
      </c>
      <c r="F11">
        <v>0.11</v>
      </c>
      <c r="G11">
        <v>0.44900000000000001</v>
      </c>
      <c r="H11">
        <v>0.15</v>
      </c>
      <c r="I11">
        <v>9</v>
      </c>
      <c r="J11">
        <v>8.1999999999999993</v>
      </c>
      <c r="K11" s="17">
        <f>(F11/'Body parameters'!$L11)*100</f>
        <v>0.36184210526315791</v>
      </c>
      <c r="L11" s="17">
        <f>(G11/'Body parameters'!$L11)*100</f>
        <v>1.4769736842105263</v>
      </c>
      <c r="M11" s="17">
        <f>(H11/'Body parameters'!$L11)*100</f>
        <v>0.49342105263157893</v>
      </c>
      <c r="N11" s="18">
        <f t="shared" si="0"/>
        <v>18.292682926829269</v>
      </c>
    </row>
    <row r="12" spans="1:14" x14ac:dyDescent="0.2">
      <c r="A12" s="3">
        <v>14</v>
      </c>
      <c r="B12" s="19">
        <v>357</v>
      </c>
      <c r="C12" s="19" t="s">
        <v>23</v>
      </c>
      <c r="D12" s="19" t="s">
        <v>16</v>
      </c>
      <c r="E12" s="4" t="s">
        <v>43</v>
      </c>
      <c r="F12">
        <v>8.4000000000000005E-2</v>
      </c>
      <c r="G12">
        <v>0.375</v>
      </c>
      <c r="H12">
        <v>0.13200000000000001</v>
      </c>
      <c r="I12">
        <v>8.1</v>
      </c>
      <c r="J12">
        <v>7.4</v>
      </c>
      <c r="K12" s="17">
        <f>(F12/'Body parameters'!$L12)*100</f>
        <v>0.27631578947368424</v>
      </c>
      <c r="L12" s="17">
        <f>(G12/'Body parameters'!$L12)*100</f>
        <v>1.2335526315789473</v>
      </c>
      <c r="M12" s="17">
        <f>(H12/'Body parameters'!$L12)*100</f>
        <v>0.43421052631578955</v>
      </c>
      <c r="N12" s="18">
        <f t="shared" si="0"/>
        <v>17.837837837837839</v>
      </c>
    </row>
    <row r="13" spans="1:14" x14ac:dyDescent="0.2">
      <c r="A13" s="3">
        <v>19</v>
      </c>
      <c r="B13" s="19">
        <v>345</v>
      </c>
      <c r="C13" s="19" t="s">
        <v>23</v>
      </c>
      <c r="D13" s="19" t="s">
        <v>15</v>
      </c>
      <c r="E13" s="4" t="s">
        <v>42</v>
      </c>
      <c r="F13">
        <v>0.105</v>
      </c>
      <c r="G13">
        <v>0.50900000000000001</v>
      </c>
      <c r="H13">
        <v>0.16500000000000001</v>
      </c>
      <c r="I13">
        <v>7.4</v>
      </c>
      <c r="J13">
        <v>6.7</v>
      </c>
      <c r="K13" s="17">
        <f>(F13/'Body parameters'!$L13)*100</f>
        <v>0.3008595988538682</v>
      </c>
      <c r="L13" s="17">
        <f>(G13/'Body parameters'!$L13)*100</f>
        <v>1.4584527220630372</v>
      </c>
      <c r="M13" s="17">
        <f>(H13/'Body parameters'!$L13)*100</f>
        <v>0.47277936962750722</v>
      </c>
      <c r="N13" s="18">
        <f t="shared" si="0"/>
        <v>24.626865671641792</v>
      </c>
    </row>
    <row r="14" spans="1:14" x14ac:dyDescent="0.2">
      <c r="A14" s="3">
        <v>15</v>
      </c>
      <c r="B14" s="19">
        <v>349</v>
      </c>
      <c r="C14" s="19" t="s">
        <v>23</v>
      </c>
      <c r="D14" s="19" t="s">
        <v>16</v>
      </c>
      <c r="E14" s="4" t="s">
        <v>42</v>
      </c>
      <c r="F14">
        <v>0.108</v>
      </c>
      <c r="G14">
        <v>0.61899999999999999</v>
      </c>
      <c r="H14">
        <v>0.17100000000000001</v>
      </c>
      <c r="I14">
        <v>6.6</v>
      </c>
      <c r="J14">
        <v>5.8</v>
      </c>
      <c r="K14" s="17">
        <f>(F14/'Body parameters'!$L14)*100</f>
        <v>0.36363636363636365</v>
      </c>
      <c r="L14" s="17">
        <f>(G14/'Body parameters'!$L14)*100</f>
        <v>2.0841750841750843</v>
      </c>
      <c r="M14" s="17">
        <f>(H14/'Body parameters'!$L14)*100</f>
        <v>0.5757575757575758</v>
      </c>
      <c r="N14" s="18">
        <f t="shared" si="0"/>
        <v>29.482758620689655</v>
      </c>
    </row>
    <row r="15" spans="1:14" x14ac:dyDescent="0.2">
      <c r="A15" s="3">
        <v>16</v>
      </c>
      <c r="B15" s="19">
        <v>375</v>
      </c>
      <c r="C15" s="19" t="s">
        <v>23</v>
      </c>
      <c r="D15" s="19" t="s">
        <v>15</v>
      </c>
      <c r="E15" s="4" t="s">
        <v>42</v>
      </c>
      <c r="F15">
        <v>0.106</v>
      </c>
      <c r="G15">
        <v>0.42899999999999999</v>
      </c>
      <c r="H15">
        <v>0.186</v>
      </c>
      <c r="I15">
        <v>6.9</v>
      </c>
      <c r="J15">
        <v>6.2</v>
      </c>
      <c r="K15" s="17">
        <f>(F15/'Body parameters'!$L15)*100</f>
        <v>0.37323943661971831</v>
      </c>
      <c r="L15" s="17">
        <f>(G15/'Body parameters'!$L15)*100</f>
        <v>1.5105633802816902</v>
      </c>
      <c r="M15" s="17">
        <f>(H15/'Body parameters'!$L15)*100</f>
        <v>0.65492957746478875</v>
      </c>
      <c r="N15" s="18">
        <f t="shared" si="0"/>
        <v>30</v>
      </c>
    </row>
    <row r="16" spans="1:14" x14ac:dyDescent="0.2">
      <c r="A16" s="3">
        <v>17</v>
      </c>
      <c r="B16" s="19">
        <v>333</v>
      </c>
      <c r="C16" s="19" t="s">
        <v>23</v>
      </c>
      <c r="D16" s="19" t="s">
        <v>15</v>
      </c>
      <c r="E16" s="4" t="s">
        <v>42</v>
      </c>
      <c r="F16">
        <v>0.11799999999999999</v>
      </c>
      <c r="G16">
        <v>0.94499999999999995</v>
      </c>
      <c r="H16">
        <v>0.17199999999999999</v>
      </c>
      <c r="I16">
        <v>7.1</v>
      </c>
      <c r="J16">
        <v>6.5</v>
      </c>
      <c r="K16" s="17">
        <f>(F16/'Body parameters'!$L16)*100</f>
        <v>0.4</v>
      </c>
      <c r="L16" s="17">
        <f>(G16/'Body parameters'!$L16)*100</f>
        <v>3.2033898305084749</v>
      </c>
      <c r="M16" s="17">
        <f>(H16/'Body parameters'!$L16)*100</f>
        <v>0.58305084745762703</v>
      </c>
      <c r="N16" s="18">
        <f t="shared" si="0"/>
        <v>26.46153846153846</v>
      </c>
    </row>
    <row r="17" spans="1:15" x14ac:dyDescent="0.2">
      <c r="A17" s="3">
        <v>18</v>
      </c>
      <c r="B17" s="19">
        <v>353</v>
      </c>
      <c r="C17" s="19" t="s">
        <v>23</v>
      </c>
      <c r="D17" s="19" t="s">
        <v>16</v>
      </c>
      <c r="E17" s="4" t="s">
        <v>42</v>
      </c>
      <c r="F17">
        <v>8.1000000000000003E-2</v>
      </c>
      <c r="G17">
        <v>0.497</v>
      </c>
      <c r="H17">
        <v>0.123</v>
      </c>
      <c r="I17">
        <v>6.9</v>
      </c>
      <c r="J17">
        <v>6.4</v>
      </c>
      <c r="K17" s="17">
        <f>(F17/'Body parameters'!$L17)*100</f>
        <v>0.32400000000000001</v>
      </c>
      <c r="L17" s="17">
        <f>(G17/'Body parameters'!$L17)*100</f>
        <v>1.9879999999999998</v>
      </c>
      <c r="M17" s="17">
        <f>(H17/'Body parameters'!$L17)*100</f>
        <v>0.49199999999999999</v>
      </c>
      <c r="N17" s="18">
        <f t="shared" si="0"/>
        <v>19.21875</v>
      </c>
    </row>
    <row r="18" spans="1:15" x14ac:dyDescent="0.2">
      <c r="A18" s="3">
        <v>19</v>
      </c>
      <c r="B18" s="44">
        <v>389</v>
      </c>
      <c r="C18" s="19" t="s">
        <v>23</v>
      </c>
      <c r="D18" s="4" t="s">
        <v>15</v>
      </c>
      <c r="E18" s="4" t="s">
        <v>40</v>
      </c>
      <c r="F18">
        <v>7.3999999999999996E-2</v>
      </c>
      <c r="G18">
        <v>0.313</v>
      </c>
      <c r="H18">
        <v>0.14000000000000001</v>
      </c>
      <c r="I18">
        <v>9.3000000000000007</v>
      </c>
      <c r="J18">
        <v>8.4</v>
      </c>
      <c r="K18" s="17">
        <f>(F18/'Body parameters'!$L18)*100</f>
        <v>0.25783972125435539</v>
      </c>
      <c r="L18" s="17">
        <f>(G18/'Body parameters'!$L18)*100</f>
        <v>1.0905923344947734</v>
      </c>
      <c r="M18" s="17">
        <f>(H18/'Body parameters'!$L18)*100</f>
        <v>0.48780487804878059</v>
      </c>
      <c r="N18" s="18">
        <f t="shared" si="0"/>
        <v>16.666666666666664</v>
      </c>
    </row>
    <row r="19" spans="1:15" x14ac:dyDescent="0.2">
      <c r="A19" s="3">
        <v>20</v>
      </c>
      <c r="B19" s="44">
        <v>419</v>
      </c>
      <c r="C19" s="19" t="s">
        <v>23</v>
      </c>
      <c r="D19" s="4" t="s">
        <v>15</v>
      </c>
      <c r="E19" s="4" t="s">
        <v>40</v>
      </c>
      <c r="F19">
        <v>0.115</v>
      </c>
      <c r="G19">
        <v>0.28999999999999998</v>
      </c>
      <c r="H19">
        <v>0.153</v>
      </c>
      <c r="I19">
        <v>7.4</v>
      </c>
      <c r="J19">
        <v>6.9</v>
      </c>
      <c r="K19" s="17">
        <f>(F19/'Body parameters'!$L19)*100</f>
        <v>0.41366906474820142</v>
      </c>
      <c r="L19" s="17">
        <f>(G19/'Body parameters'!$L19)*100</f>
        <v>1.0431654676258992</v>
      </c>
      <c r="M19" s="17">
        <f>(H19/'Body parameters'!$L19)*100</f>
        <v>0.55035971223021574</v>
      </c>
      <c r="N19" s="18">
        <f t="shared" si="0"/>
        <v>22.173913043478258</v>
      </c>
    </row>
    <row r="20" spans="1:15" x14ac:dyDescent="0.2">
      <c r="A20" s="3">
        <v>20</v>
      </c>
      <c r="B20" s="44">
        <v>423</v>
      </c>
      <c r="C20" s="19" t="s">
        <v>23</v>
      </c>
      <c r="D20" s="4" t="s">
        <v>16</v>
      </c>
      <c r="E20" s="4" t="s">
        <v>40</v>
      </c>
      <c r="F20">
        <v>8.5000000000000006E-2</v>
      </c>
      <c r="G20">
        <v>0.26200000000000001</v>
      </c>
      <c r="H20">
        <v>0.13700000000000001</v>
      </c>
      <c r="I20">
        <v>8.1</v>
      </c>
      <c r="J20">
        <v>7.4</v>
      </c>
      <c r="K20" s="17">
        <f>(F20/'Body parameters'!$L20)*100</f>
        <v>0.30035335689045939</v>
      </c>
      <c r="L20" s="17">
        <f>(G20/'Body parameters'!$L20)*100</f>
        <v>0.9257950530035336</v>
      </c>
      <c r="M20" s="17">
        <f>(H20/'Body parameters'!$L20)*100</f>
        <v>0.48409893992932862</v>
      </c>
      <c r="N20" s="18">
        <f t="shared" si="0"/>
        <v>18.513513513513512</v>
      </c>
    </row>
    <row r="21" spans="1:15" x14ac:dyDescent="0.2">
      <c r="A21" s="3">
        <v>21</v>
      </c>
      <c r="B21" s="44">
        <v>381</v>
      </c>
      <c r="C21" s="19" t="s">
        <v>23</v>
      </c>
      <c r="D21" s="4" t="s">
        <v>16</v>
      </c>
      <c r="E21" s="4" t="s">
        <v>41</v>
      </c>
      <c r="F21">
        <v>7.6999999999999999E-2</v>
      </c>
      <c r="G21">
        <v>0.29399999999999998</v>
      </c>
      <c r="H21">
        <v>0.158</v>
      </c>
      <c r="I21">
        <v>7</v>
      </c>
      <c r="J21">
        <v>6.5</v>
      </c>
      <c r="K21" s="17">
        <f>(F21/'Body parameters'!$L21)*100</f>
        <v>0.2413793103448276</v>
      </c>
      <c r="L21" s="17">
        <f>(G21/'Body parameters'!$L21)*100</f>
        <v>0.92163009404388707</v>
      </c>
      <c r="M21" s="17">
        <f>(H21/'Body parameters'!$L21)*100</f>
        <v>0.49529780564263326</v>
      </c>
      <c r="N21" s="17">
        <f t="shared" si="0"/>
        <v>24.307692307692307</v>
      </c>
      <c r="O21" s="17"/>
    </row>
    <row r="22" spans="1:15" x14ac:dyDescent="0.2">
      <c r="A22" s="3">
        <v>21</v>
      </c>
      <c r="B22" s="44">
        <v>385</v>
      </c>
      <c r="C22" s="19" t="s">
        <v>23</v>
      </c>
      <c r="D22" s="4" t="s">
        <v>15</v>
      </c>
      <c r="E22" s="4" t="s">
        <v>41</v>
      </c>
      <c r="F22">
        <v>0.10299999999999999</v>
      </c>
      <c r="G22">
        <v>0.37</v>
      </c>
      <c r="H22">
        <v>0.17599999999999999</v>
      </c>
      <c r="I22">
        <v>5.8</v>
      </c>
      <c r="J22">
        <v>4.5999999999999996</v>
      </c>
      <c r="K22" s="17">
        <f>(F22/'Body parameters'!$L22)*100</f>
        <v>0.32389937106918232</v>
      </c>
      <c r="L22" s="17">
        <f>(G22/'Body parameters'!$L22)*100</f>
        <v>1.1635220125786163</v>
      </c>
      <c r="M22" s="17">
        <f>(H22/'Body parameters'!$L22)*100</f>
        <v>0.55345911949685522</v>
      </c>
      <c r="N22" s="18">
        <f t="shared" si="0"/>
        <v>38.260869565217398</v>
      </c>
    </row>
    <row r="23" spans="1:15" x14ac:dyDescent="0.2">
      <c r="A23" s="3">
        <v>22</v>
      </c>
      <c r="B23" s="44">
        <v>413</v>
      </c>
      <c r="C23" s="19" t="s">
        <v>23</v>
      </c>
      <c r="D23" s="4" t="s">
        <v>15</v>
      </c>
      <c r="E23" s="4" t="s">
        <v>41</v>
      </c>
      <c r="F23">
        <v>6.3E-2</v>
      </c>
      <c r="H23">
        <v>0.153</v>
      </c>
      <c r="I23">
        <v>6.9</v>
      </c>
      <c r="J23">
        <v>6</v>
      </c>
      <c r="K23" s="17">
        <f>(F23/'Body parameters'!$K23)*100</f>
        <v>0.28767123287671231</v>
      </c>
      <c r="L23" s="17"/>
      <c r="M23" s="17">
        <f>(H23/'Body parameters'!$K23)*100</f>
        <v>0.69863013698630139</v>
      </c>
      <c r="N23" s="18">
        <f t="shared" si="0"/>
        <v>25.5</v>
      </c>
    </row>
    <row r="24" spans="1:15" x14ac:dyDescent="0.2">
      <c r="A24" s="3">
        <v>23</v>
      </c>
      <c r="B24" s="44">
        <v>401</v>
      </c>
      <c r="C24" s="19" t="s">
        <v>23</v>
      </c>
      <c r="D24" s="4" t="s">
        <v>15</v>
      </c>
      <c r="E24" s="4" t="s">
        <v>43</v>
      </c>
      <c r="F24">
        <v>8.7999999999999995E-2</v>
      </c>
      <c r="G24">
        <v>0.51600000000000001</v>
      </c>
      <c r="H24">
        <v>0.161</v>
      </c>
      <c r="I24">
        <v>9.6999999999999993</v>
      </c>
      <c r="J24">
        <v>8.8000000000000007</v>
      </c>
      <c r="K24" s="17">
        <f>(F24/'Body parameters'!$L24)*100</f>
        <v>0.27760252365930599</v>
      </c>
      <c r="L24" s="17">
        <f>(G24/'Body parameters'!$L24)*100</f>
        <v>1.6277602523659305</v>
      </c>
      <c r="M24" s="17">
        <f>(H24/'Body parameters'!$L24)*100</f>
        <v>0.50788643533123023</v>
      </c>
      <c r="N24" s="18">
        <f t="shared" si="0"/>
        <v>18.295454545454543</v>
      </c>
    </row>
    <row r="25" spans="1:15" x14ac:dyDescent="0.2">
      <c r="A25" s="3">
        <v>24</v>
      </c>
      <c r="B25" s="44">
        <v>409</v>
      </c>
      <c r="C25" s="19" t="s">
        <v>23</v>
      </c>
      <c r="D25" s="4" t="s">
        <v>16</v>
      </c>
      <c r="E25" s="4" t="s">
        <v>43</v>
      </c>
      <c r="F25">
        <v>8.3000000000000004E-2</v>
      </c>
      <c r="G25">
        <v>0.44500000000000001</v>
      </c>
      <c r="H25">
        <v>0.16600000000000001</v>
      </c>
      <c r="I25">
        <v>7.8</v>
      </c>
      <c r="J25">
        <v>7.3</v>
      </c>
      <c r="K25" s="17">
        <f>(F25/'Body parameters'!$L25)*100</f>
        <v>0.29020979020979021</v>
      </c>
      <c r="L25" s="17">
        <f>(G25/'Body parameters'!$L25)*100</f>
        <v>1.5559440559440558</v>
      </c>
      <c r="M25" s="17">
        <f>(H25/'Body parameters'!$L25)*100</f>
        <v>0.58041958041958042</v>
      </c>
      <c r="N25" s="18">
        <f t="shared" si="0"/>
        <v>22.739726027397261</v>
      </c>
    </row>
    <row r="26" spans="1:15" x14ac:dyDescent="0.2">
      <c r="A26" s="3">
        <v>25</v>
      </c>
      <c r="B26" s="44">
        <v>379</v>
      </c>
      <c r="C26" s="19" t="s">
        <v>23</v>
      </c>
      <c r="D26" s="4" t="s">
        <v>16</v>
      </c>
      <c r="E26" s="4" t="s">
        <v>42</v>
      </c>
      <c r="F26">
        <v>8.8999999999999996E-2</v>
      </c>
      <c r="G26">
        <v>0.45700000000000002</v>
      </c>
      <c r="H26">
        <v>0.154</v>
      </c>
      <c r="I26">
        <v>8</v>
      </c>
      <c r="J26">
        <v>6.7</v>
      </c>
      <c r="K26" s="17">
        <f>(F26/'Body parameters'!$L26)*100</f>
        <v>0.28990228013029312</v>
      </c>
      <c r="L26" s="17">
        <f>(G26/'Body parameters'!$L26)*100</f>
        <v>1.4885993485342019</v>
      </c>
      <c r="M26" s="17">
        <f>(H26/'Body parameters'!$L26)*100</f>
        <v>0.50162866449511401</v>
      </c>
      <c r="N26" s="18">
        <f t="shared" si="0"/>
        <v>22.985074626865671</v>
      </c>
    </row>
    <row r="27" spans="1:15" x14ac:dyDescent="0.2">
      <c r="A27" s="3">
        <v>26</v>
      </c>
      <c r="B27" s="44">
        <v>393</v>
      </c>
      <c r="C27" s="19" t="s">
        <v>23</v>
      </c>
      <c r="D27" s="4" t="s">
        <v>15</v>
      </c>
      <c r="E27" s="4" t="s">
        <v>42</v>
      </c>
      <c r="F27">
        <v>0.16300000000000001</v>
      </c>
      <c r="G27">
        <v>0.128</v>
      </c>
      <c r="H27">
        <v>0.17100000000000001</v>
      </c>
      <c r="I27">
        <v>5.9</v>
      </c>
      <c r="J27">
        <v>5.4</v>
      </c>
      <c r="K27" s="17">
        <f>(F27/'Body parameters'!$L27)*100</f>
        <v>0.65200000000000002</v>
      </c>
      <c r="L27" s="17">
        <f>(G27/'Body parameters'!$L27)*100</f>
        <v>0.51200000000000001</v>
      </c>
      <c r="M27" s="17">
        <f>(H27/'Body parameters'!$L27)*100</f>
        <v>0.68400000000000005</v>
      </c>
      <c r="N27" s="18">
        <f t="shared" si="0"/>
        <v>31.666666666666664</v>
      </c>
    </row>
    <row r="28" spans="1:15" x14ac:dyDescent="0.2">
      <c r="A28" s="3">
        <v>26</v>
      </c>
      <c r="B28" s="44">
        <v>395</v>
      </c>
      <c r="C28" s="19" t="s">
        <v>23</v>
      </c>
      <c r="D28" s="4" t="s">
        <v>15</v>
      </c>
      <c r="E28" s="4" t="s">
        <v>42</v>
      </c>
      <c r="F28">
        <v>0.13300000000000001</v>
      </c>
      <c r="G28">
        <v>0.44500000000000001</v>
      </c>
      <c r="H28">
        <v>0.192</v>
      </c>
      <c r="I28">
        <v>6</v>
      </c>
      <c r="J28">
        <v>5.5</v>
      </c>
      <c r="K28" s="17">
        <f>(F28/'Body parameters'!$L28)*100</f>
        <v>0.45704467353951889</v>
      </c>
      <c r="L28" s="17">
        <f>(G28/'Body parameters'!$L28)*100</f>
        <v>1.529209621993127</v>
      </c>
      <c r="M28" s="17">
        <f>(H28/'Body parameters'!$L28)*100</f>
        <v>0.65979381443298968</v>
      </c>
      <c r="N28" s="18">
        <f t="shared" si="0"/>
        <v>34.909090909090907</v>
      </c>
    </row>
    <row r="29" spans="1:15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>
        <v>0.11600000000000001</v>
      </c>
      <c r="G29">
        <v>0.55300000000000005</v>
      </c>
      <c r="H29">
        <v>0.17299999999999999</v>
      </c>
      <c r="I29">
        <v>7.3</v>
      </c>
      <c r="J29">
        <v>6.7</v>
      </c>
      <c r="K29" s="17">
        <f>(F29/'Body parameters'!$L29)*100</f>
        <v>0.38410596026490068</v>
      </c>
      <c r="L29" s="17">
        <f>(G29/'Body parameters'!$L29)*100</f>
        <v>1.8311258278145699</v>
      </c>
      <c r="M29" s="17">
        <f>(H29/'Body parameters'!$L29)*100</f>
        <v>0.57284768211920523</v>
      </c>
      <c r="N29" s="18">
        <f t="shared" si="0"/>
        <v>25.82089552238806</v>
      </c>
    </row>
    <row r="30" spans="1:15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>
        <v>0.13600000000000001</v>
      </c>
      <c r="G30">
        <v>0.24199999999999999</v>
      </c>
      <c r="H30">
        <v>0.16</v>
      </c>
      <c r="I30">
        <v>6.5</v>
      </c>
      <c r="J30">
        <v>6</v>
      </c>
      <c r="K30" s="17">
        <f>(F30/'Body parameters'!$L30)*100</f>
        <v>0.46912728527078312</v>
      </c>
      <c r="L30" s="17">
        <f>(G30/'Body parameters'!$L30)*100</f>
        <v>0.83477061055536383</v>
      </c>
      <c r="M30" s="17">
        <f>(H30/'Body parameters'!$L30)*100</f>
        <v>0.55191445325974475</v>
      </c>
      <c r="N30" s="18">
        <f t="shared" si="0"/>
        <v>26.666666666666668</v>
      </c>
    </row>
    <row r="31" spans="1:15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>
        <v>0.159</v>
      </c>
      <c r="G31">
        <v>0.20100000000000001</v>
      </c>
      <c r="H31">
        <v>0.11</v>
      </c>
      <c r="I31">
        <v>5.5</v>
      </c>
      <c r="J31">
        <v>5</v>
      </c>
      <c r="K31" s="17">
        <f>(F31/'Body parameters'!$L31)*100</f>
        <v>0.57608695652173914</v>
      </c>
      <c r="L31" s="17">
        <f>(G31/'Body parameters'!$L31)*100</f>
        <v>0.72826086956521741</v>
      </c>
      <c r="M31" s="17">
        <f>(H31/'Body parameters'!$L31)*100</f>
        <v>0.39855072463768115</v>
      </c>
      <c r="N31" s="18">
        <f t="shared" si="0"/>
        <v>22</v>
      </c>
    </row>
    <row r="32" spans="1:15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>
        <v>0.129</v>
      </c>
      <c r="G32">
        <v>0.45600000000000002</v>
      </c>
      <c r="H32">
        <v>0.155</v>
      </c>
      <c r="I32">
        <v>9</v>
      </c>
      <c r="J32">
        <v>8.5</v>
      </c>
      <c r="K32" s="17">
        <f>(F32/'Body parameters'!$L32)*100</f>
        <v>0.43434343434343436</v>
      </c>
      <c r="L32" s="17">
        <f>(G32/'Body parameters'!$L32)*100</f>
        <v>1.5353535353535355</v>
      </c>
      <c r="M32" s="17">
        <f>(H32/'Body parameters'!$L32)*100</f>
        <v>0.52188552188552195</v>
      </c>
      <c r="N32" s="18">
        <f t="shared" si="0"/>
        <v>18.235294117647058</v>
      </c>
    </row>
    <row r="33" spans="1:14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>
        <v>0.11</v>
      </c>
      <c r="G33">
        <v>0.28599999999999998</v>
      </c>
      <c r="H33">
        <v>0.152</v>
      </c>
      <c r="I33">
        <v>9.3000000000000007</v>
      </c>
      <c r="J33">
        <v>8.8000000000000007</v>
      </c>
      <c r="K33" s="17">
        <f>(F33/'Body parameters'!$L33)*100</f>
        <v>0.38596491228070179</v>
      </c>
      <c r="L33" s="17">
        <f>(G33/'Body parameters'!$L33)*100</f>
        <v>1.0035087719298244</v>
      </c>
      <c r="M33" s="17">
        <f>(H33/'Body parameters'!$L33)*100</f>
        <v>0.53333333333333333</v>
      </c>
      <c r="N33" s="18">
        <f t="shared" si="0"/>
        <v>17.27272727272727</v>
      </c>
    </row>
    <row r="34" spans="1:14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>
        <v>0.107</v>
      </c>
      <c r="G34">
        <v>0.35499999999999998</v>
      </c>
      <c r="H34">
        <v>0.16700000000000001</v>
      </c>
      <c r="I34">
        <v>8.5</v>
      </c>
      <c r="J34">
        <v>8</v>
      </c>
      <c r="K34" s="17">
        <f>(F34/'Body parameters'!$L34)*100</f>
        <v>0.36394557823129253</v>
      </c>
      <c r="L34" s="17">
        <f>(G34/'Body parameters'!$L34)*100</f>
        <v>1.207482993197279</v>
      </c>
      <c r="M34" s="17">
        <f>(H34/'Body parameters'!$L34)*100</f>
        <v>0.56802721088435382</v>
      </c>
      <c r="N34" s="18">
        <f t="shared" si="0"/>
        <v>20.875</v>
      </c>
    </row>
    <row r="35" spans="1:14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>
        <v>7.2999999999999995E-2</v>
      </c>
      <c r="G35">
        <v>0.216</v>
      </c>
      <c r="H35">
        <v>0.109</v>
      </c>
      <c r="I35">
        <v>7.4</v>
      </c>
      <c r="J35">
        <v>6.9</v>
      </c>
      <c r="K35" s="17">
        <f>(F35/'Body parameters'!$L35)*100</f>
        <v>0.27443609022556387</v>
      </c>
      <c r="L35" s="17">
        <f>(G35/'Body parameters'!$L35)*100</f>
        <v>0.81203007518796999</v>
      </c>
      <c r="M35" s="17">
        <f>(H35/'Body parameters'!$L35)*100</f>
        <v>0.40977443609022557</v>
      </c>
      <c r="N35" s="18">
        <f t="shared" si="0"/>
        <v>15.797101449275361</v>
      </c>
    </row>
    <row r="36" spans="1:14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>
        <v>7.9000000000000001E-2</v>
      </c>
      <c r="G36">
        <v>0.33300000000000002</v>
      </c>
      <c r="H36">
        <v>0.13400000000000001</v>
      </c>
      <c r="I36">
        <v>7.6</v>
      </c>
      <c r="J36">
        <v>7.1</v>
      </c>
      <c r="K36" s="17">
        <f>(F36/'Body parameters'!$L36)*100</f>
        <v>0.25566343042071199</v>
      </c>
      <c r="L36" s="17">
        <f>(G36/'Body parameters'!$L36)*100</f>
        <v>1.0776699029126213</v>
      </c>
      <c r="M36" s="17">
        <f>(H36/'Body parameters'!$L36)*100</f>
        <v>0.43365695792880266</v>
      </c>
      <c r="N36" s="18">
        <f t="shared" si="0"/>
        <v>18.87323943661972</v>
      </c>
    </row>
    <row r="37" spans="1:14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>
        <v>0.106</v>
      </c>
      <c r="G37">
        <v>0.17799999999999999</v>
      </c>
      <c r="H37">
        <v>0.14399999999999999</v>
      </c>
      <c r="I37">
        <v>5.5</v>
      </c>
      <c r="J37">
        <v>5</v>
      </c>
      <c r="K37" s="17">
        <f>(F37/'Body parameters'!$L37)*100</f>
        <v>0.37062937062937062</v>
      </c>
      <c r="L37" s="17">
        <f>(G37/'Body parameters'!$L37)*100</f>
        <v>0.6223776223776224</v>
      </c>
      <c r="M37" s="17">
        <f>(H37/'Body parameters'!$L37)*100</f>
        <v>0.50349650349650343</v>
      </c>
      <c r="N37" s="18">
        <f t="shared" si="0"/>
        <v>28.8</v>
      </c>
    </row>
    <row r="38" spans="1:14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>
        <v>0.20899999999999999</v>
      </c>
      <c r="G38">
        <v>0.18</v>
      </c>
      <c r="H38">
        <v>0.157</v>
      </c>
      <c r="I38">
        <v>5.6</v>
      </c>
      <c r="J38">
        <v>5.0999999999999996</v>
      </c>
      <c r="K38" s="17">
        <f>(F38/'Body parameters'!$L38)*100</f>
        <v>0.77121771217712165</v>
      </c>
      <c r="L38" s="17">
        <f>(G38/'Body parameters'!$L38)*100</f>
        <v>0.66420664206642055</v>
      </c>
      <c r="M38" s="17">
        <f>(H38/'Body parameters'!$L38)*100</f>
        <v>0.5793357933579335</v>
      </c>
      <c r="N38" s="18">
        <f t="shared" si="0"/>
        <v>30.784313725490197</v>
      </c>
    </row>
    <row r="39" spans="1:14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>
        <v>0.222</v>
      </c>
      <c r="G39">
        <v>0.28000000000000003</v>
      </c>
      <c r="H39">
        <v>0.159</v>
      </c>
      <c r="I39">
        <v>5.4</v>
      </c>
      <c r="J39">
        <v>4.9000000000000004</v>
      </c>
      <c r="K39" s="17">
        <f>(F39/'Body parameters'!$L39)*100</f>
        <v>0.8844621513944223</v>
      </c>
      <c r="L39" s="17">
        <f>(G39/'Body parameters'!$L39)*100</f>
        <v>1.1155378486055778</v>
      </c>
      <c r="M39" s="17">
        <f>(H39/'Body parameters'!$L39)*100</f>
        <v>0.63346613545816732</v>
      </c>
      <c r="N39" s="18">
        <f t="shared" si="0"/>
        <v>32.448979591836732</v>
      </c>
    </row>
    <row r="40" spans="1:14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>
        <v>0.126</v>
      </c>
      <c r="G40">
        <v>0.40699999999999997</v>
      </c>
      <c r="H40">
        <v>0.16300000000000001</v>
      </c>
      <c r="I40">
        <v>5.9</v>
      </c>
      <c r="J40">
        <v>5.4</v>
      </c>
      <c r="K40" s="17">
        <f>(F40/'Body parameters'!$L40)*100</f>
        <v>0.41042345276872966</v>
      </c>
      <c r="L40" s="17">
        <f>(G40/'Body parameters'!$L40)*100</f>
        <v>1.3257328990228012</v>
      </c>
      <c r="M40" s="17">
        <f>(H40/'Body parameters'!$L40)*100</f>
        <v>0.53094462540716614</v>
      </c>
      <c r="N40" s="18">
        <f t="shared" si="0"/>
        <v>30.185185185185183</v>
      </c>
    </row>
    <row r="41" spans="1:14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>
        <v>0.13400000000000001</v>
      </c>
      <c r="G41">
        <v>0.28299999999999997</v>
      </c>
      <c r="H41">
        <v>0.156</v>
      </c>
      <c r="I41">
        <v>6.2</v>
      </c>
      <c r="J41">
        <v>5.7</v>
      </c>
      <c r="K41" s="17">
        <f>(F41/'Body parameters'!$L41)*100</f>
        <v>0.47686832740213525</v>
      </c>
      <c r="L41" s="17">
        <f>(G41/'Body parameters'!$L41)*100</f>
        <v>1.0071174377224199</v>
      </c>
      <c r="M41" s="17">
        <f>(H41/'Body parameters'!$L41)*100</f>
        <v>0.55516014234875444</v>
      </c>
      <c r="N41" s="18">
        <f t="shared" si="0"/>
        <v>27.368421052631579</v>
      </c>
    </row>
    <row r="42" spans="1:14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>
        <v>0.105</v>
      </c>
      <c r="G42">
        <v>0.33900000000000002</v>
      </c>
      <c r="H42">
        <v>0.17399999999999999</v>
      </c>
      <c r="I42">
        <v>7.6</v>
      </c>
      <c r="J42">
        <v>7.1</v>
      </c>
      <c r="K42" s="17">
        <f>(F42/'Body parameters'!$L42)*100</f>
        <v>0.35836177474402725</v>
      </c>
      <c r="L42" s="17">
        <f>(G42/'Body parameters'!$L42)*100</f>
        <v>1.1569965870307168</v>
      </c>
      <c r="M42" s="17">
        <f>(H42/'Body parameters'!$L42)*100</f>
        <v>0.59385665529010234</v>
      </c>
      <c r="N42" s="18">
        <f t="shared" si="0"/>
        <v>24.507042253521128</v>
      </c>
    </row>
    <row r="43" spans="1:14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>
        <v>0.10199999999999999</v>
      </c>
      <c r="G43">
        <v>0.39400000000000002</v>
      </c>
      <c r="H43">
        <v>0.182</v>
      </c>
      <c r="I43">
        <v>7.9</v>
      </c>
      <c r="J43">
        <v>7.4</v>
      </c>
      <c r="K43" s="17">
        <f>(F43/'Body parameters'!$L43)*100</f>
        <v>0.33333333333333331</v>
      </c>
      <c r="L43" s="17">
        <f>(G43/'Body parameters'!$L43)*100</f>
        <v>1.2875816993464053</v>
      </c>
      <c r="M43" s="17">
        <f>(H43/'Body parameters'!$L43)*100</f>
        <v>0.59477124183006524</v>
      </c>
      <c r="N43" s="18">
        <f t="shared" si="0"/>
        <v>24.594594594594593</v>
      </c>
    </row>
    <row r="44" spans="1:14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>
        <v>0.13</v>
      </c>
      <c r="G44">
        <v>0.34699999999999998</v>
      </c>
      <c r="H44">
        <v>0.154</v>
      </c>
      <c r="I44">
        <v>6.8</v>
      </c>
      <c r="J44">
        <v>6.3</v>
      </c>
      <c r="K44" s="17">
        <f>(F44/'Body parameters'!$L44)*100</f>
        <v>0.45454545454545453</v>
      </c>
      <c r="L44" s="17">
        <f>(G44/'Body parameters'!$L44)*100</f>
        <v>1.2132867132867131</v>
      </c>
      <c r="M44" s="17">
        <f>(H44/'Body parameters'!$L44)*100</f>
        <v>0.53846153846153844</v>
      </c>
      <c r="N44" s="18">
        <f t="shared" si="0"/>
        <v>24.444444444444446</v>
      </c>
    </row>
    <row r="45" spans="1:14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>
        <v>0.113</v>
      </c>
      <c r="G45">
        <v>0.45</v>
      </c>
      <c r="H45">
        <v>0.192</v>
      </c>
      <c r="I45">
        <v>8.1</v>
      </c>
      <c r="J45">
        <v>7.6</v>
      </c>
      <c r="K45" s="17">
        <f>(F45/'Body parameters'!$L45)*100</f>
        <v>0.37919463087248323</v>
      </c>
      <c r="L45" s="17">
        <f>(G45/'Body parameters'!$L45)*100</f>
        <v>1.5100671140939599</v>
      </c>
      <c r="M45" s="17">
        <f>(H45/'Body parameters'!$L45)*100</f>
        <v>0.64429530201342278</v>
      </c>
      <c r="N45" s="18">
        <f t="shared" si="0"/>
        <v>25.263157894736842</v>
      </c>
    </row>
    <row r="46" spans="1:14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>
        <v>0.108</v>
      </c>
      <c r="G46">
        <v>0.42599999999999999</v>
      </c>
      <c r="H46">
        <v>0.20100000000000001</v>
      </c>
      <c r="I46">
        <v>7.2</v>
      </c>
      <c r="J46">
        <v>6.7</v>
      </c>
      <c r="K46" s="17">
        <f>(F46/'Body parameters'!$L46)*100</f>
        <v>0.3776223776223776</v>
      </c>
      <c r="L46" s="17">
        <f>(G46/'Body parameters'!$L46)*100</f>
        <v>1.4895104895104894</v>
      </c>
      <c r="M46" s="17">
        <f>(H46/'Body parameters'!$L46)*100</f>
        <v>0.70279720279720281</v>
      </c>
      <c r="N46" s="18">
        <f t="shared" si="0"/>
        <v>30</v>
      </c>
    </row>
    <row r="47" spans="1:14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>
        <v>9.8000000000000004E-2</v>
      </c>
      <c r="G47">
        <v>0.48399999999999999</v>
      </c>
      <c r="H47">
        <v>0.14899999999999999</v>
      </c>
      <c r="I47">
        <v>5.8</v>
      </c>
      <c r="J47">
        <v>5.3</v>
      </c>
      <c r="K47" s="17">
        <f>(F47/'Body parameters'!$L47)*100</f>
        <v>0.31410256410256415</v>
      </c>
      <c r="L47" s="17">
        <f>(G47/'Body parameters'!$L47)*100</f>
        <v>1.5512820512820513</v>
      </c>
      <c r="M47" s="17">
        <f>(H47/'Body parameters'!$L47)*100</f>
        <v>0.47756410256410253</v>
      </c>
      <c r="N47" s="18">
        <f t="shared" ref="N47:N58" si="1">((H47*1000)/J47)</f>
        <v>28.113207547169811</v>
      </c>
    </row>
    <row r="48" spans="1:14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>
        <v>0.106</v>
      </c>
      <c r="G48">
        <v>0.60899999999999999</v>
      </c>
      <c r="H48">
        <v>0.19500000000000001</v>
      </c>
      <c r="I48">
        <v>8.3000000000000007</v>
      </c>
      <c r="J48">
        <v>7.8</v>
      </c>
      <c r="K48" s="17">
        <f>(F48/'Body parameters'!$L48)*100</f>
        <v>0.34304207119741104</v>
      </c>
      <c r="L48" s="17">
        <f>(G48/'Body parameters'!$L48)*100</f>
        <v>1.970873786407767</v>
      </c>
      <c r="M48" s="17">
        <f>(H48/'Body parameters'!$L48)*100</f>
        <v>0.6310679611650486</v>
      </c>
      <c r="N48" s="18">
        <f t="shared" si="1"/>
        <v>25</v>
      </c>
    </row>
    <row r="49" spans="1:14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>
        <v>8.3000000000000004E-2</v>
      </c>
      <c r="G49">
        <v>0.35</v>
      </c>
      <c r="H49">
        <v>0.16900000000000001</v>
      </c>
      <c r="I49">
        <v>7.6</v>
      </c>
      <c r="J49">
        <v>7</v>
      </c>
      <c r="K49" s="17">
        <f>(F49/'Body parameters'!$L49)*100</f>
        <v>0.23850574712643682</v>
      </c>
      <c r="L49" s="17">
        <f>(G49/'Body parameters'!$L49)*100</f>
        <v>1.0057471264367817</v>
      </c>
      <c r="M49" s="17">
        <f>(H49/'Body parameters'!$L49)*100</f>
        <v>0.48563218390804608</v>
      </c>
      <c r="N49" s="18">
        <f t="shared" si="1"/>
        <v>24.142857142857142</v>
      </c>
    </row>
    <row r="50" spans="1:14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>
        <v>6.5000000000000002E-2</v>
      </c>
      <c r="G50">
        <v>0.33600000000000002</v>
      </c>
      <c r="H50">
        <v>0.14899999999999999</v>
      </c>
      <c r="I50">
        <v>7.7</v>
      </c>
      <c r="J50">
        <v>7.2</v>
      </c>
      <c r="K50" s="17">
        <f>(F50/'Body parameters'!$L50)*100</f>
        <v>0.25193798449612403</v>
      </c>
      <c r="L50" s="17">
        <f>(G50/'Body parameters'!$L50)*100</f>
        <v>1.3023255813953489</v>
      </c>
      <c r="M50" s="17">
        <f>(H50/'Body parameters'!$L50)*100</f>
        <v>0.57751937984496116</v>
      </c>
      <c r="N50" s="18">
        <f t="shared" si="1"/>
        <v>20.694444444444443</v>
      </c>
    </row>
    <row r="51" spans="1:14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>
        <v>0.151</v>
      </c>
      <c r="G51">
        <v>0.49399999999999999</v>
      </c>
      <c r="H51">
        <v>0.14099999999999999</v>
      </c>
      <c r="I51">
        <v>10.199999999999999</v>
      </c>
      <c r="J51">
        <v>9.6999999999999993</v>
      </c>
      <c r="K51" s="17">
        <f>(F51/'Body parameters'!$L51)*100</f>
        <v>0.55719557195571956</v>
      </c>
      <c r="L51" s="17">
        <f>(G51/'Body parameters'!$L51)*100</f>
        <v>1.8228782287822876</v>
      </c>
      <c r="M51" s="17">
        <f>(H51/'Body parameters'!$L51)*100</f>
        <v>0.52029520295202947</v>
      </c>
      <c r="N51" s="18">
        <f t="shared" si="1"/>
        <v>14.536082474226806</v>
      </c>
    </row>
    <row r="52" spans="1:14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>
        <v>9.5000000000000001E-2</v>
      </c>
      <c r="G52">
        <v>0.501</v>
      </c>
      <c r="H52">
        <v>0.182</v>
      </c>
      <c r="I52">
        <v>9.8000000000000007</v>
      </c>
      <c r="J52">
        <v>9.3000000000000007</v>
      </c>
      <c r="K52" s="17">
        <f>(F52/'Body parameters'!$L52)*100</f>
        <v>0.33568904593639576</v>
      </c>
      <c r="L52" s="17">
        <f>(G52/'Body parameters'!$L52)*100</f>
        <v>1.7703180212014133</v>
      </c>
      <c r="M52" s="17">
        <f>(H52/'Body parameters'!$L52)*100</f>
        <v>0.64310954063604242</v>
      </c>
      <c r="N52" s="18">
        <f t="shared" si="1"/>
        <v>19.569892473118276</v>
      </c>
    </row>
    <row r="53" spans="1:14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>
        <v>8.5000000000000006E-2</v>
      </c>
      <c r="G53">
        <v>0.16700000000000001</v>
      </c>
      <c r="H53">
        <v>0.129</v>
      </c>
      <c r="I53">
        <v>8.1</v>
      </c>
      <c r="J53">
        <v>7.7</v>
      </c>
      <c r="K53" s="17">
        <f>(F53/'Body parameters'!$L53)*100</f>
        <v>0.30909090909090914</v>
      </c>
      <c r="L53" s="17">
        <f>(G53/'Body parameters'!$L53)*100</f>
        <v>0.6072727272727273</v>
      </c>
      <c r="M53" s="17">
        <f>(H53/'Body parameters'!$L53)*100</f>
        <v>0.46909090909090911</v>
      </c>
      <c r="N53" s="18">
        <f t="shared" si="1"/>
        <v>16.753246753246753</v>
      </c>
    </row>
    <row r="54" spans="1:14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>
        <v>9.1999999999999998E-2</v>
      </c>
      <c r="G54">
        <v>0.25900000000000001</v>
      </c>
      <c r="H54">
        <v>0.11899999999999999</v>
      </c>
      <c r="I54">
        <v>7.8</v>
      </c>
      <c r="J54">
        <v>7.2</v>
      </c>
      <c r="K54" s="17">
        <f>(F54/'Body parameters'!$L54)*100</f>
        <v>0.27963525835866265</v>
      </c>
      <c r="L54" s="17">
        <f>(G54/'Body parameters'!$L54)*100</f>
        <v>0.78723404255319152</v>
      </c>
      <c r="M54" s="17">
        <f>(H54/'Body parameters'!$L54)*100</f>
        <v>0.36170212765957449</v>
      </c>
      <c r="N54" s="18">
        <f t="shared" si="1"/>
        <v>16.527777777777779</v>
      </c>
    </row>
    <row r="55" spans="1:14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>
        <v>0.06</v>
      </c>
      <c r="G55">
        <v>0.311</v>
      </c>
      <c r="H55">
        <v>0.114</v>
      </c>
      <c r="I55">
        <v>7.7</v>
      </c>
      <c r="J55">
        <v>7.2</v>
      </c>
      <c r="K55" s="17">
        <f>(F55/'Body parameters'!$L55)*100</f>
        <v>0.25316455696202533</v>
      </c>
      <c r="L55" s="17">
        <f>(G55/'Body parameters'!$L55)*100</f>
        <v>1.3122362869198312</v>
      </c>
      <c r="M55" s="17">
        <f>(H55/'Body parameters'!$L55)*100</f>
        <v>0.48101265822784811</v>
      </c>
      <c r="N55" s="18">
        <f t="shared" si="1"/>
        <v>15.833333333333332</v>
      </c>
    </row>
    <row r="56" spans="1:14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>
        <v>8.2000000000000003E-2</v>
      </c>
      <c r="G56">
        <v>0.41599999999999998</v>
      </c>
      <c r="H56">
        <v>0.14299999999999999</v>
      </c>
      <c r="I56">
        <v>9.1999999999999993</v>
      </c>
      <c r="J56">
        <v>8.6999999999999993</v>
      </c>
      <c r="K56" s="17">
        <f>(F56/'Body parameters'!$L56)*100</f>
        <v>0.32669322709163345</v>
      </c>
      <c r="L56" s="17">
        <f>(G56/'Body parameters'!$L56)*100</f>
        <v>1.6573705179282867</v>
      </c>
      <c r="M56" s="17">
        <f>(H56/'Body parameters'!$L56)*100</f>
        <v>0.56972111553784854</v>
      </c>
      <c r="N56" s="18">
        <f t="shared" si="1"/>
        <v>16.436781609195403</v>
      </c>
    </row>
    <row r="57" spans="1:14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>
        <v>0.152</v>
      </c>
      <c r="G57">
        <v>0.36</v>
      </c>
      <c r="H57">
        <v>0.19400000000000001</v>
      </c>
      <c r="I57">
        <v>9.8000000000000007</v>
      </c>
      <c r="J57">
        <v>9.1999999999999993</v>
      </c>
      <c r="K57" s="17">
        <f>(F57/'Body parameters'!$L57)*100</f>
        <v>0.44970414201183428</v>
      </c>
      <c r="L57" s="17">
        <f>(G57/'Body parameters'!$L57)*100</f>
        <v>1.0650887573964496</v>
      </c>
      <c r="M57" s="17">
        <f>(H57/'Body parameters'!$L57)*100</f>
        <v>0.57396449704142016</v>
      </c>
      <c r="N57" s="18">
        <f t="shared" si="1"/>
        <v>21.086956521739133</v>
      </c>
    </row>
    <row r="58" spans="1:14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>
        <v>2.01E-2</v>
      </c>
      <c r="G58">
        <v>0.32500000000000001</v>
      </c>
      <c r="H58">
        <v>0.17100000000000001</v>
      </c>
      <c r="I58">
        <v>8.4</v>
      </c>
      <c r="J58">
        <v>7.9</v>
      </c>
      <c r="K58" s="17">
        <f>(F58/'Body parameters'!$L58)*100</f>
        <v>5.9467455621301783E-2</v>
      </c>
      <c r="L58" s="17">
        <f>(G58/'Body parameters'!$L58)*100</f>
        <v>0.96153846153846156</v>
      </c>
      <c r="M58" s="17">
        <f>(H58/'Body parameters'!$L58)*100</f>
        <v>0.50591715976331364</v>
      </c>
      <c r="N58" s="18">
        <f t="shared" si="1"/>
        <v>21.645569620253163</v>
      </c>
    </row>
    <row r="59" spans="1:14" x14ac:dyDescent="0.2">
      <c r="A59" s="3"/>
      <c r="E59" s="5"/>
    </row>
    <row r="60" spans="1:14" x14ac:dyDescent="0.2">
      <c r="A60" s="3"/>
      <c r="E60" s="5"/>
    </row>
    <row r="61" spans="1:14" x14ac:dyDescent="0.2">
      <c r="A61" s="3"/>
      <c r="E61" s="5"/>
    </row>
    <row r="62" spans="1:14" x14ac:dyDescent="0.2">
      <c r="A62" s="6"/>
      <c r="E62" s="5"/>
    </row>
    <row r="63" spans="1:14" x14ac:dyDescent="0.2">
      <c r="A63" s="6"/>
      <c r="E63" s="5"/>
    </row>
    <row r="64" spans="1:14" x14ac:dyDescent="0.2">
      <c r="A64" s="6"/>
      <c r="E64" s="5"/>
    </row>
    <row r="65" spans="1:5" x14ac:dyDescent="0.2">
      <c r="A65" s="6"/>
      <c r="E65" s="5"/>
    </row>
    <row r="66" spans="1:5" x14ac:dyDescent="0.2">
      <c r="A66" s="6"/>
      <c r="E66" s="5"/>
    </row>
    <row r="67" spans="1:5" x14ac:dyDescent="0.2">
      <c r="A67" s="6"/>
      <c r="E67" s="5"/>
    </row>
    <row r="68" spans="1:5" x14ac:dyDescent="0.2">
      <c r="A68" s="6"/>
      <c r="E68" s="5"/>
    </row>
    <row r="69" spans="1:5" x14ac:dyDescent="0.2">
      <c r="A69" s="6"/>
      <c r="E69" s="5"/>
    </row>
    <row r="70" spans="1:5" x14ac:dyDescent="0.2">
      <c r="A70" s="6"/>
      <c r="E70" s="5"/>
    </row>
    <row r="71" spans="1:5" x14ac:dyDescent="0.2">
      <c r="A71" s="6"/>
      <c r="E71" s="5"/>
    </row>
    <row r="72" spans="1:5" x14ac:dyDescent="0.2">
      <c r="A72" s="6"/>
      <c r="E72" s="5"/>
    </row>
    <row r="73" spans="1:5" x14ac:dyDescent="0.2">
      <c r="A73" s="6"/>
      <c r="E73" s="5"/>
    </row>
    <row r="74" spans="1:5" x14ac:dyDescent="0.2">
      <c r="A74" s="8"/>
      <c r="E74" s="7"/>
    </row>
    <row r="75" spans="1:5" x14ac:dyDescent="0.2">
      <c r="A75" s="8"/>
      <c r="E75" s="9"/>
    </row>
    <row r="76" spans="1:5" x14ac:dyDescent="0.2">
      <c r="A76" s="8"/>
      <c r="E76" s="7"/>
    </row>
    <row r="77" spans="1:5" x14ac:dyDescent="0.2">
      <c r="A77" s="8"/>
      <c r="E77" s="7"/>
    </row>
    <row r="78" spans="1:5" x14ac:dyDescent="0.2">
      <c r="A78" s="8"/>
      <c r="E78" s="7"/>
    </row>
    <row r="79" spans="1:5" x14ac:dyDescent="0.2">
      <c r="A79" s="8"/>
      <c r="E79" s="7"/>
    </row>
    <row r="80" spans="1:5" x14ac:dyDescent="0.2">
      <c r="A80" s="8"/>
      <c r="E80" s="7"/>
    </row>
    <row r="81" spans="1:5" x14ac:dyDescent="0.2">
      <c r="A81" s="8"/>
      <c r="E81" s="7"/>
    </row>
    <row r="82" spans="1:5" x14ac:dyDescent="0.2">
      <c r="A82" s="8"/>
      <c r="E82" s="7"/>
    </row>
    <row r="83" spans="1:5" x14ac:dyDescent="0.2">
      <c r="A83" s="11"/>
      <c r="E83" s="7"/>
    </row>
    <row r="84" spans="1:5" x14ac:dyDescent="0.2">
      <c r="A84" s="8"/>
      <c r="E84" s="7"/>
    </row>
    <row r="85" spans="1:5" x14ac:dyDescent="0.2">
      <c r="A85" s="8"/>
      <c r="E85" s="7"/>
    </row>
    <row r="86" spans="1:5" x14ac:dyDescent="0.2">
      <c r="A86" s="8"/>
      <c r="E86" s="7"/>
    </row>
    <row r="87" spans="1:5" x14ac:dyDescent="0.2">
      <c r="A87" s="8"/>
      <c r="E87" s="7"/>
    </row>
    <row r="88" spans="1:5" x14ac:dyDescent="0.2">
      <c r="A88" s="8"/>
      <c r="E88" s="7"/>
    </row>
    <row r="89" spans="1:5" x14ac:dyDescent="0.2">
      <c r="A89" s="8"/>
      <c r="E89" s="7"/>
    </row>
    <row r="90" spans="1:5" x14ac:dyDescent="0.2">
      <c r="A90" s="8"/>
      <c r="E90" s="7"/>
    </row>
    <row r="91" spans="1:5" x14ac:dyDescent="0.2">
      <c r="A91" s="8"/>
      <c r="E91" s="7"/>
    </row>
    <row r="92" spans="1:5" x14ac:dyDescent="0.2">
      <c r="A92" s="8"/>
      <c r="E92" s="7"/>
    </row>
    <row r="93" spans="1:5" x14ac:dyDescent="0.2">
      <c r="A93" s="8"/>
      <c r="E93" s="7"/>
    </row>
    <row r="94" spans="1:5" x14ac:dyDescent="0.2">
      <c r="A94" s="8"/>
      <c r="E94" s="7"/>
    </row>
    <row r="95" spans="1:5" x14ac:dyDescent="0.2">
      <c r="A95" s="8"/>
      <c r="E95" s="7"/>
    </row>
    <row r="96" spans="1:5" x14ac:dyDescent="0.2">
      <c r="A96" s="8"/>
      <c r="E96" s="7"/>
    </row>
    <row r="97" spans="1:5" x14ac:dyDescent="0.2">
      <c r="A97" s="8"/>
      <c r="E97" s="7"/>
    </row>
    <row r="98" spans="1:5" x14ac:dyDescent="0.2">
      <c r="A98" s="8"/>
      <c r="E98" s="7"/>
    </row>
    <row r="99" spans="1:5" x14ac:dyDescent="0.2">
      <c r="A99" s="8"/>
      <c r="E99" s="7"/>
    </row>
    <row r="100" spans="1:5" x14ac:dyDescent="0.2">
      <c r="A100" s="8"/>
      <c r="E100" s="7"/>
    </row>
    <row r="101" spans="1:5" x14ac:dyDescent="0.2">
      <c r="A101" s="8"/>
      <c r="E101" s="7"/>
    </row>
    <row r="102" spans="1:5" x14ac:dyDescent="0.2">
      <c r="A102" s="8"/>
      <c r="E102" s="7"/>
    </row>
    <row r="103" spans="1:5" x14ac:dyDescent="0.2">
      <c r="A103" s="8"/>
      <c r="E103" s="7"/>
    </row>
    <row r="104" spans="1:5" x14ac:dyDescent="0.2">
      <c r="A104" s="8"/>
      <c r="E104" s="7"/>
    </row>
    <row r="105" spans="1:5" x14ac:dyDescent="0.2">
      <c r="A105" s="8"/>
      <c r="E105" s="7"/>
    </row>
    <row r="106" spans="1:5" x14ac:dyDescent="0.2">
      <c r="A106" s="8"/>
      <c r="E106" s="7"/>
    </row>
    <row r="107" spans="1:5" x14ac:dyDescent="0.2">
      <c r="A107" s="8"/>
      <c r="E107" s="7"/>
    </row>
    <row r="108" spans="1:5" x14ac:dyDescent="0.2">
      <c r="A108" s="8"/>
      <c r="E108" s="7"/>
    </row>
    <row r="109" spans="1:5" x14ac:dyDescent="0.2">
      <c r="A109" s="8"/>
      <c r="E109" s="7"/>
    </row>
    <row r="110" spans="1:5" x14ac:dyDescent="0.2">
      <c r="A110" s="8"/>
      <c r="E110" s="7"/>
    </row>
    <row r="111" spans="1:5" x14ac:dyDescent="0.2">
      <c r="A111" s="8"/>
      <c r="E111" s="7"/>
    </row>
    <row r="112" spans="1:5" x14ac:dyDescent="0.2">
      <c r="A112" s="8"/>
      <c r="E112" s="7"/>
    </row>
    <row r="113" spans="1:5" x14ac:dyDescent="0.2">
      <c r="A113" s="8"/>
      <c r="E113" s="7"/>
    </row>
    <row r="114" spans="1:5" x14ac:dyDescent="0.2">
      <c r="A114" s="8"/>
      <c r="E114" s="7"/>
    </row>
    <row r="115" spans="1:5" x14ac:dyDescent="0.2">
      <c r="A115" s="8"/>
      <c r="E115" s="7"/>
    </row>
    <row r="116" spans="1:5" x14ac:dyDescent="0.2">
      <c r="A116" s="8"/>
      <c r="E116" s="7"/>
    </row>
    <row r="117" spans="1:5" x14ac:dyDescent="0.2">
      <c r="A117" s="8"/>
      <c r="E117" s="7"/>
    </row>
    <row r="118" spans="1:5" x14ac:dyDescent="0.2">
      <c r="A118" s="8"/>
      <c r="E118" s="7"/>
    </row>
    <row r="119" spans="1:5" x14ac:dyDescent="0.2">
      <c r="A119" s="8"/>
      <c r="E119" s="7"/>
    </row>
    <row r="120" spans="1:5" x14ac:dyDescent="0.2">
      <c r="A120" s="8"/>
      <c r="E120" s="7"/>
    </row>
    <row r="121" spans="1:5" x14ac:dyDescent="0.2">
      <c r="A121" s="8"/>
      <c r="E121" s="7"/>
    </row>
    <row r="122" spans="1:5" x14ac:dyDescent="0.2">
      <c r="A122" s="8"/>
      <c r="E122" s="7"/>
    </row>
    <row r="123" spans="1:5" x14ac:dyDescent="0.2">
      <c r="A123" s="8"/>
      <c r="E123" s="7"/>
    </row>
    <row r="124" spans="1:5" x14ac:dyDescent="0.2">
      <c r="A124" s="8"/>
      <c r="E124" s="7"/>
    </row>
    <row r="125" spans="1:5" x14ac:dyDescent="0.2">
      <c r="A125" s="8"/>
      <c r="E125" s="7"/>
    </row>
    <row r="126" spans="1:5" x14ac:dyDescent="0.2">
      <c r="A126" s="8"/>
      <c r="E126" s="7"/>
    </row>
    <row r="127" spans="1:5" x14ac:dyDescent="0.2">
      <c r="A127" s="8"/>
      <c r="E127" s="7"/>
    </row>
    <row r="128" spans="1:5" x14ac:dyDescent="0.2">
      <c r="E128" s="7"/>
    </row>
    <row r="129" spans="5:5" x14ac:dyDescent="0.2">
      <c r="E129" s="7"/>
    </row>
    <row r="130" spans="5:5" x14ac:dyDescent="0.2">
      <c r="E130" s="7"/>
    </row>
    <row r="131" spans="5:5" x14ac:dyDescent="0.2">
      <c r="E131" s="7"/>
    </row>
    <row r="132" spans="5:5" x14ac:dyDescent="0.2">
      <c r="E132" s="7"/>
    </row>
    <row r="133" spans="5:5" x14ac:dyDescent="0.2">
      <c r="E133" s="7"/>
    </row>
    <row r="134" spans="5:5" x14ac:dyDescent="0.2">
      <c r="E134" s="7"/>
    </row>
    <row r="135" spans="5:5" x14ac:dyDescent="0.2">
      <c r="E135" s="7"/>
    </row>
    <row r="136" spans="5:5" x14ac:dyDescent="0.2">
      <c r="E136" s="7"/>
    </row>
    <row r="137" spans="5:5" x14ac:dyDescent="0.2">
      <c r="E137" s="7"/>
    </row>
    <row r="138" spans="5:5" x14ac:dyDescent="0.2">
      <c r="E138" s="7"/>
    </row>
    <row r="139" spans="5:5" x14ac:dyDescent="0.2">
      <c r="E139" s="7"/>
    </row>
    <row r="140" spans="5:5" x14ac:dyDescent="0.2">
      <c r="E140" s="7"/>
    </row>
    <row r="141" spans="5:5" x14ac:dyDescent="0.2">
      <c r="E141" s="7"/>
    </row>
    <row r="142" spans="5:5" x14ac:dyDescent="0.2">
      <c r="E142" s="7"/>
    </row>
    <row r="143" spans="5:5" x14ac:dyDescent="0.2">
      <c r="E143" s="7"/>
    </row>
    <row r="144" spans="5:5" x14ac:dyDescent="0.2">
      <c r="E144" s="7"/>
    </row>
    <row r="145" spans="5:5" x14ac:dyDescent="0.2">
      <c r="E145" s="7"/>
    </row>
    <row r="146" spans="5:5" x14ac:dyDescent="0.2">
      <c r="E146" s="7"/>
    </row>
    <row r="147" spans="5:5" x14ac:dyDescent="0.2">
      <c r="E147" s="7"/>
    </row>
    <row r="148" spans="5:5" x14ac:dyDescent="0.2">
      <c r="E148" s="7"/>
    </row>
    <row r="149" spans="5:5" x14ac:dyDescent="0.2">
      <c r="E149" s="7"/>
    </row>
    <row r="150" spans="5:5" x14ac:dyDescent="0.2">
      <c r="E150" s="7"/>
    </row>
    <row r="151" spans="5:5" x14ac:dyDescent="0.2">
      <c r="E151" s="7"/>
    </row>
    <row r="152" spans="5:5" x14ac:dyDescent="0.2">
      <c r="E152" s="7"/>
    </row>
    <row r="153" spans="5:5" x14ac:dyDescent="0.2">
      <c r="E153" s="7"/>
    </row>
    <row r="154" spans="5:5" x14ac:dyDescent="0.2">
      <c r="E154" s="7"/>
    </row>
    <row r="155" spans="5:5" x14ac:dyDescent="0.2">
      <c r="E155" s="7"/>
    </row>
  </sheetData>
  <pageMargins left="0.7" right="0.7" top="0.75" bottom="0.75" header="0.3" footer="0.3"/>
  <pageSetup paperSize="9" orientation="portrait" horizontalDpi="0" verticalDpi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1608B-4EE5-894E-80DD-18306956D3C0}">
  <dimension ref="A1:J163"/>
  <sheetViews>
    <sheetView workbookViewId="0">
      <selection sqref="A1:A1048576"/>
    </sheetView>
  </sheetViews>
  <sheetFormatPr baseColWidth="10" defaultRowHeight="16" x14ac:dyDescent="0.2"/>
  <cols>
    <col min="1" max="1" width="10.5" style="12"/>
    <col min="2" max="3" width="10.5" style="10"/>
    <col min="4" max="4" width="10.5"/>
    <col min="5" max="5" width="18" style="10" bestFit="1" customWidth="1"/>
    <col min="6" max="10" width="13.1640625" style="10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54" t="s">
        <v>3</v>
      </c>
      <c r="E1" s="1" t="s">
        <v>4</v>
      </c>
      <c r="F1" s="10" t="s">
        <v>35</v>
      </c>
      <c r="G1" s="10" t="s">
        <v>36</v>
      </c>
      <c r="H1" s="10" t="s">
        <v>37</v>
      </c>
      <c r="I1" s="10" t="s">
        <v>38</v>
      </c>
      <c r="J1" s="10" t="s">
        <v>25</v>
      </c>
    </row>
    <row r="2" spans="1:10" x14ac:dyDescent="0.2">
      <c r="A2" s="3">
        <v>5</v>
      </c>
      <c r="B2" s="19">
        <v>339</v>
      </c>
      <c r="C2" s="19" t="s">
        <v>23</v>
      </c>
      <c r="D2" s="19" t="s">
        <v>16</v>
      </c>
      <c r="E2" s="4" t="s">
        <v>40</v>
      </c>
      <c r="F2" s="59">
        <v>1</v>
      </c>
      <c r="G2" s="60">
        <v>1</v>
      </c>
      <c r="H2" s="60">
        <v>0</v>
      </c>
      <c r="I2" s="59">
        <v>1</v>
      </c>
      <c r="J2" s="58">
        <v>2</v>
      </c>
    </row>
    <row r="3" spans="1:10" x14ac:dyDescent="0.2">
      <c r="A3" s="3">
        <v>6</v>
      </c>
      <c r="B3" s="19">
        <v>359</v>
      </c>
      <c r="C3" s="19" t="s">
        <v>23</v>
      </c>
      <c r="D3" s="19" t="s">
        <v>15</v>
      </c>
      <c r="E3" s="4" t="s">
        <v>40</v>
      </c>
      <c r="F3" s="59">
        <v>0</v>
      </c>
      <c r="G3" s="60">
        <v>0</v>
      </c>
      <c r="H3" s="60">
        <v>0</v>
      </c>
      <c r="I3" s="59">
        <v>1</v>
      </c>
      <c r="J3" s="58">
        <v>0</v>
      </c>
    </row>
    <row r="4" spans="1:10" x14ac:dyDescent="0.2">
      <c r="A4" s="3">
        <v>7</v>
      </c>
      <c r="B4" s="19">
        <v>371</v>
      </c>
      <c r="C4" s="19" t="s">
        <v>23</v>
      </c>
      <c r="D4" s="19" t="s">
        <v>15</v>
      </c>
      <c r="E4" s="4" t="s">
        <v>40</v>
      </c>
      <c r="F4" s="59">
        <v>1</v>
      </c>
      <c r="G4" s="60">
        <v>1</v>
      </c>
      <c r="H4" s="60">
        <v>0</v>
      </c>
      <c r="I4" s="59">
        <v>1</v>
      </c>
      <c r="J4" s="58">
        <v>2</v>
      </c>
    </row>
    <row r="5" spans="1:10" x14ac:dyDescent="0.2">
      <c r="A5" s="3">
        <v>8</v>
      </c>
      <c r="B5" s="19">
        <v>363</v>
      </c>
      <c r="C5" s="19" t="s">
        <v>23</v>
      </c>
      <c r="D5" s="19" t="s">
        <v>15</v>
      </c>
      <c r="E5" s="4" t="s">
        <v>41</v>
      </c>
      <c r="F5" s="10">
        <v>3</v>
      </c>
      <c r="G5" s="10">
        <v>3</v>
      </c>
      <c r="H5" s="10">
        <v>3</v>
      </c>
      <c r="I5" s="10">
        <v>4</v>
      </c>
      <c r="J5" s="10">
        <v>36</v>
      </c>
    </row>
    <row r="6" spans="1:10" x14ac:dyDescent="0.2">
      <c r="A6" s="3">
        <v>8</v>
      </c>
      <c r="B6" s="19">
        <v>361</v>
      </c>
      <c r="C6" s="19" t="s">
        <v>23</v>
      </c>
      <c r="D6" s="19" t="s">
        <v>16</v>
      </c>
      <c r="E6" s="4" t="s">
        <v>41</v>
      </c>
      <c r="F6" s="10">
        <v>3</v>
      </c>
      <c r="G6" s="10">
        <v>3</v>
      </c>
      <c r="H6" s="10">
        <v>4</v>
      </c>
      <c r="I6" s="10">
        <v>4</v>
      </c>
      <c r="J6" s="10">
        <v>40</v>
      </c>
    </row>
    <row r="7" spans="1:10" x14ac:dyDescent="0.2">
      <c r="A7" s="3">
        <v>9</v>
      </c>
      <c r="B7" s="19">
        <v>351</v>
      </c>
      <c r="C7" s="19" t="s">
        <v>23</v>
      </c>
      <c r="D7" s="19" t="s">
        <v>16</v>
      </c>
      <c r="E7" s="4" t="s">
        <v>41</v>
      </c>
      <c r="F7" s="59">
        <v>3</v>
      </c>
      <c r="G7" s="60">
        <v>3</v>
      </c>
      <c r="H7" s="60">
        <v>3</v>
      </c>
      <c r="I7" s="59">
        <v>4</v>
      </c>
      <c r="J7" s="58">
        <v>36</v>
      </c>
    </row>
    <row r="8" spans="1:10" x14ac:dyDescent="0.2">
      <c r="A8" s="3">
        <v>10</v>
      </c>
      <c r="B8" s="19">
        <v>325</v>
      </c>
      <c r="C8" s="19" t="s">
        <v>23</v>
      </c>
      <c r="D8" s="19" t="s">
        <v>15</v>
      </c>
      <c r="E8" s="4" t="s">
        <v>41</v>
      </c>
      <c r="F8" s="59">
        <v>3</v>
      </c>
      <c r="G8" s="60">
        <v>3</v>
      </c>
      <c r="H8" s="60">
        <v>2</v>
      </c>
      <c r="I8" s="59">
        <v>4</v>
      </c>
      <c r="J8" s="58">
        <v>32</v>
      </c>
    </row>
    <row r="9" spans="1:10" x14ac:dyDescent="0.2">
      <c r="A9" s="3">
        <v>11</v>
      </c>
      <c r="B9" s="19">
        <v>331</v>
      </c>
      <c r="C9" s="19" t="s">
        <v>23</v>
      </c>
      <c r="D9" s="19" t="s">
        <v>15</v>
      </c>
      <c r="E9" s="4" t="s">
        <v>43</v>
      </c>
      <c r="F9" s="59">
        <v>1</v>
      </c>
      <c r="G9" s="60">
        <v>0</v>
      </c>
      <c r="H9" s="60">
        <v>0</v>
      </c>
      <c r="I9" s="59">
        <v>1</v>
      </c>
      <c r="J9" s="58">
        <v>1</v>
      </c>
    </row>
    <row r="10" spans="1:10" x14ac:dyDescent="0.2">
      <c r="A10" s="3">
        <v>12</v>
      </c>
      <c r="B10" s="19">
        <v>373</v>
      </c>
      <c r="C10" s="19" t="s">
        <v>23</v>
      </c>
      <c r="D10" s="19" t="s">
        <v>15</v>
      </c>
      <c r="E10" s="4" t="s">
        <v>43</v>
      </c>
      <c r="F10" s="59">
        <v>0</v>
      </c>
      <c r="G10" s="60">
        <v>0</v>
      </c>
      <c r="H10" s="60">
        <v>0</v>
      </c>
      <c r="I10" s="59">
        <v>1</v>
      </c>
      <c r="J10" s="58">
        <v>0</v>
      </c>
    </row>
    <row r="11" spans="1:10" x14ac:dyDescent="0.2">
      <c r="A11" s="3">
        <v>13</v>
      </c>
      <c r="B11" s="19">
        <v>341</v>
      </c>
      <c r="C11" s="19" t="s">
        <v>23</v>
      </c>
      <c r="D11" s="19" t="s">
        <v>16</v>
      </c>
      <c r="E11" s="4" t="s">
        <v>43</v>
      </c>
      <c r="F11" s="59">
        <v>0</v>
      </c>
      <c r="G11" s="60">
        <v>0</v>
      </c>
      <c r="H11" s="60">
        <v>0</v>
      </c>
      <c r="I11" s="59">
        <v>1</v>
      </c>
      <c r="J11" s="58">
        <v>0</v>
      </c>
    </row>
    <row r="12" spans="1:10" x14ac:dyDescent="0.2">
      <c r="A12" s="3">
        <v>14</v>
      </c>
      <c r="B12" s="19">
        <v>357</v>
      </c>
      <c r="C12" s="19" t="s">
        <v>23</v>
      </c>
      <c r="D12" s="19" t="s">
        <v>16</v>
      </c>
      <c r="E12" s="4" t="s">
        <v>43</v>
      </c>
      <c r="F12" s="59">
        <v>0</v>
      </c>
      <c r="G12" s="60">
        <v>0</v>
      </c>
      <c r="H12" s="60">
        <v>0</v>
      </c>
      <c r="I12" s="59">
        <v>1</v>
      </c>
      <c r="J12" s="58">
        <v>0</v>
      </c>
    </row>
    <row r="13" spans="1:10" x14ac:dyDescent="0.2">
      <c r="A13" s="3">
        <v>19</v>
      </c>
      <c r="B13" s="19">
        <v>345</v>
      </c>
      <c r="C13" s="19" t="s">
        <v>23</v>
      </c>
      <c r="D13" s="19" t="s">
        <v>15</v>
      </c>
      <c r="E13" s="4" t="s">
        <v>42</v>
      </c>
      <c r="F13" s="59">
        <v>2</v>
      </c>
      <c r="G13" s="60">
        <v>2</v>
      </c>
      <c r="H13" s="60">
        <v>1</v>
      </c>
      <c r="I13" s="59">
        <v>4</v>
      </c>
      <c r="J13" s="58">
        <v>20</v>
      </c>
    </row>
    <row r="14" spans="1:10" x14ac:dyDescent="0.2">
      <c r="A14" s="3">
        <v>15</v>
      </c>
      <c r="B14" s="19">
        <v>349</v>
      </c>
      <c r="C14" s="19" t="s">
        <v>23</v>
      </c>
      <c r="D14" s="19" t="s">
        <v>16</v>
      </c>
      <c r="E14" s="4" t="s">
        <v>42</v>
      </c>
      <c r="F14" s="59">
        <v>3</v>
      </c>
      <c r="G14" s="60">
        <v>3</v>
      </c>
      <c r="H14" s="60">
        <v>2</v>
      </c>
      <c r="I14" s="59">
        <v>3</v>
      </c>
      <c r="J14" s="58">
        <v>24</v>
      </c>
    </row>
    <row r="15" spans="1:10" x14ac:dyDescent="0.2">
      <c r="A15" s="3">
        <v>16</v>
      </c>
      <c r="B15" s="19">
        <v>375</v>
      </c>
      <c r="C15" s="19" t="s">
        <v>23</v>
      </c>
      <c r="D15" s="19" t="s">
        <v>15</v>
      </c>
      <c r="E15" s="4" t="s">
        <v>42</v>
      </c>
      <c r="F15" s="10">
        <v>3</v>
      </c>
      <c r="G15" s="10">
        <v>2</v>
      </c>
      <c r="H15" s="10">
        <v>2</v>
      </c>
      <c r="I15" s="10">
        <v>3</v>
      </c>
      <c r="J15" s="10">
        <v>21</v>
      </c>
    </row>
    <row r="16" spans="1:10" x14ac:dyDescent="0.2">
      <c r="A16" s="3">
        <v>17</v>
      </c>
      <c r="B16" s="19">
        <v>333</v>
      </c>
      <c r="C16" s="19" t="s">
        <v>23</v>
      </c>
      <c r="D16" s="19" t="s">
        <v>15</v>
      </c>
      <c r="E16" s="4" t="s">
        <v>42</v>
      </c>
      <c r="F16" s="59">
        <v>3</v>
      </c>
      <c r="G16" s="60">
        <v>2</v>
      </c>
      <c r="H16" s="60">
        <v>2</v>
      </c>
      <c r="I16" s="59">
        <v>3</v>
      </c>
      <c r="J16" s="58">
        <v>21</v>
      </c>
    </row>
    <row r="17" spans="1:10" x14ac:dyDescent="0.2">
      <c r="A17" s="3">
        <v>18</v>
      </c>
      <c r="B17" s="19">
        <v>353</v>
      </c>
      <c r="C17" s="19" t="s">
        <v>23</v>
      </c>
      <c r="D17" s="19" t="s">
        <v>16</v>
      </c>
      <c r="E17" s="4" t="s">
        <v>42</v>
      </c>
      <c r="F17" s="59">
        <v>2</v>
      </c>
      <c r="G17" s="60">
        <v>2</v>
      </c>
      <c r="H17" s="60">
        <v>1</v>
      </c>
      <c r="I17" s="59">
        <v>3</v>
      </c>
      <c r="J17" s="58">
        <v>15</v>
      </c>
    </row>
    <row r="18" spans="1:10" x14ac:dyDescent="0.2">
      <c r="A18" s="3">
        <v>19</v>
      </c>
      <c r="B18" s="44">
        <v>389</v>
      </c>
      <c r="C18" s="19" t="s">
        <v>23</v>
      </c>
      <c r="D18" s="55" t="s">
        <v>15</v>
      </c>
      <c r="E18" s="4" t="s">
        <v>40</v>
      </c>
      <c r="F18" s="59">
        <v>1</v>
      </c>
      <c r="G18" s="60">
        <v>1</v>
      </c>
      <c r="H18" s="60">
        <v>0</v>
      </c>
      <c r="I18" s="59">
        <v>1</v>
      </c>
      <c r="J18" s="58">
        <v>2</v>
      </c>
    </row>
    <row r="19" spans="1:10" x14ac:dyDescent="0.2">
      <c r="A19" s="3">
        <v>20</v>
      </c>
      <c r="B19" s="44">
        <v>419</v>
      </c>
      <c r="C19" s="19" t="s">
        <v>23</v>
      </c>
      <c r="D19" s="55" t="s">
        <v>15</v>
      </c>
      <c r="E19" s="4" t="s">
        <v>40</v>
      </c>
      <c r="F19" s="59">
        <v>0</v>
      </c>
      <c r="G19" s="60">
        <v>0</v>
      </c>
      <c r="H19" s="60">
        <v>0</v>
      </c>
      <c r="I19" s="59">
        <v>1</v>
      </c>
      <c r="J19" s="58">
        <v>0</v>
      </c>
    </row>
    <row r="20" spans="1:10" x14ac:dyDescent="0.2">
      <c r="A20" s="3">
        <v>20</v>
      </c>
      <c r="B20" s="44">
        <v>423</v>
      </c>
      <c r="C20" s="19" t="s">
        <v>23</v>
      </c>
      <c r="D20" s="55" t="s">
        <v>16</v>
      </c>
      <c r="E20" s="4" t="s">
        <v>40</v>
      </c>
      <c r="F20" s="59">
        <v>1</v>
      </c>
      <c r="G20" s="60">
        <v>1</v>
      </c>
      <c r="H20" s="60">
        <v>0</v>
      </c>
      <c r="I20" s="59">
        <v>1</v>
      </c>
      <c r="J20" s="58">
        <v>2</v>
      </c>
    </row>
    <row r="21" spans="1:10" x14ac:dyDescent="0.2">
      <c r="A21" s="3">
        <v>21</v>
      </c>
      <c r="B21" s="44">
        <v>381</v>
      </c>
      <c r="C21" s="19" t="s">
        <v>23</v>
      </c>
      <c r="D21" s="55" t="s">
        <v>16</v>
      </c>
      <c r="E21" s="4" t="s">
        <v>41</v>
      </c>
      <c r="F21" s="59">
        <v>3</v>
      </c>
      <c r="G21" s="60">
        <v>3</v>
      </c>
      <c r="H21" s="60">
        <v>3</v>
      </c>
      <c r="I21" s="59">
        <v>4</v>
      </c>
      <c r="J21" s="58">
        <v>36</v>
      </c>
    </row>
    <row r="22" spans="1:10" x14ac:dyDescent="0.2">
      <c r="A22" s="3">
        <v>21</v>
      </c>
      <c r="B22" s="44">
        <v>385</v>
      </c>
      <c r="C22" s="19" t="s">
        <v>23</v>
      </c>
      <c r="D22" s="55" t="s">
        <v>15</v>
      </c>
      <c r="E22" s="4" t="s">
        <v>41</v>
      </c>
      <c r="F22" s="59">
        <v>3</v>
      </c>
      <c r="G22" s="60">
        <v>3</v>
      </c>
      <c r="H22" s="60">
        <v>4</v>
      </c>
      <c r="I22" s="59">
        <v>4</v>
      </c>
      <c r="J22" s="58">
        <v>40</v>
      </c>
    </row>
    <row r="23" spans="1:10" x14ac:dyDescent="0.2">
      <c r="A23" s="3">
        <v>22</v>
      </c>
      <c r="B23" s="44">
        <v>413</v>
      </c>
      <c r="C23" s="19" t="s">
        <v>23</v>
      </c>
      <c r="D23" s="55" t="s">
        <v>15</v>
      </c>
      <c r="E23" s="4" t="s">
        <v>41</v>
      </c>
      <c r="F23" s="59">
        <v>3</v>
      </c>
      <c r="G23" s="59">
        <v>3</v>
      </c>
      <c r="H23" s="59">
        <v>3</v>
      </c>
      <c r="I23" s="59">
        <v>4</v>
      </c>
      <c r="J23" s="58">
        <v>36</v>
      </c>
    </row>
    <row r="24" spans="1:10" x14ac:dyDescent="0.2">
      <c r="A24" s="3">
        <v>23</v>
      </c>
      <c r="B24" s="44">
        <v>401</v>
      </c>
      <c r="C24" s="19" t="s">
        <v>23</v>
      </c>
      <c r="D24" s="55" t="s">
        <v>15</v>
      </c>
      <c r="E24" s="4" t="s">
        <v>43</v>
      </c>
      <c r="F24" s="59">
        <v>1</v>
      </c>
      <c r="G24" s="60">
        <v>1</v>
      </c>
      <c r="H24" s="60">
        <v>0</v>
      </c>
      <c r="I24" s="59">
        <v>1</v>
      </c>
      <c r="J24" s="58">
        <v>2</v>
      </c>
    </row>
    <row r="25" spans="1:10" x14ac:dyDescent="0.2">
      <c r="A25" s="3">
        <v>24</v>
      </c>
      <c r="B25" s="44">
        <v>409</v>
      </c>
      <c r="C25" s="19" t="s">
        <v>23</v>
      </c>
      <c r="D25" s="55" t="s">
        <v>16</v>
      </c>
      <c r="E25" s="4" t="s">
        <v>43</v>
      </c>
      <c r="F25" s="59">
        <v>0</v>
      </c>
      <c r="G25" s="60">
        <v>0</v>
      </c>
      <c r="H25" s="60">
        <v>0</v>
      </c>
      <c r="I25" s="59">
        <v>1</v>
      </c>
      <c r="J25" s="58">
        <v>0</v>
      </c>
    </row>
    <row r="26" spans="1:10" x14ac:dyDescent="0.2">
      <c r="A26" s="3">
        <v>25</v>
      </c>
      <c r="B26" s="44">
        <v>379</v>
      </c>
      <c r="C26" s="19" t="s">
        <v>23</v>
      </c>
      <c r="D26" s="55" t="s">
        <v>16</v>
      </c>
      <c r="E26" s="4" t="s">
        <v>42</v>
      </c>
      <c r="F26" s="59">
        <v>2</v>
      </c>
      <c r="G26" s="60">
        <v>3</v>
      </c>
      <c r="H26" s="60">
        <v>1</v>
      </c>
      <c r="I26" s="59">
        <v>3</v>
      </c>
      <c r="J26" s="58">
        <v>18</v>
      </c>
    </row>
    <row r="27" spans="1:10" x14ac:dyDescent="0.2">
      <c r="A27" s="3">
        <v>26</v>
      </c>
      <c r="B27" s="44">
        <v>393</v>
      </c>
      <c r="C27" s="19" t="s">
        <v>23</v>
      </c>
      <c r="D27" s="55" t="s">
        <v>15</v>
      </c>
      <c r="E27" s="4" t="s">
        <v>42</v>
      </c>
      <c r="F27" s="59">
        <v>3</v>
      </c>
      <c r="G27" s="60">
        <v>3</v>
      </c>
      <c r="H27" s="60">
        <v>2</v>
      </c>
      <c r="I27" s="59">
        <v>4</v>
      </c>
      <c r="J27" s="58">
        <v>32</v>
      </c>
    </row>
    <row r="28" spans="1:10" x14ac:dyDescent="0.2">
      <c r="A28" s="3">
        <v>26</v>
      </c>
      <c r="B28" s="44">
        <v>395</v>
      </c>
      <c r="C28" s="19" t="s">
        <v>23</v>
      </c>
      <c r="D28" s="55" t="s">
        <v>15</v>
      </c>
      <c r="E28" s="4" t="s">
        <v>42</v>
      </c>
      <c r="F28" s="59">
        <v>3</v>
      </c>
      <c r="G28" s="60">
        <v>3</v>
      </c>
      <c r="H28" s="60">
        <v>3</v>
      </c>
      <c r="I28" s="59">
        <v>3</v>
      </c>
      <c r="J28" s="58">
        <v>27</v>
      </c>
    </row>
    <row r="29" spans="1:10" x14ac:dyDescent="0.2">
      <c r="A29" s="3">
        <v>27</v>
      </c>
      <c r="B29" s="19">
        <v>431</v>
      </c>
      <c r="C29" s="19" t="s">
        <v>23</v>
      </c>
      <c r="D29" s="19" t="s">
        <v>15</v>
      </c>
      <c r="E29" s="4" t="s">
        <v>42</v>
      </c>
      <c r="F29" s="10">
        <v>2</v>
      </c>
      <c r="G29" s="10">
        <v>1</v>
      </c>
      <c r="H29" s="10">
        <v>1</v>
      </c>
      <c r="I29" s="10">
        <v>3</v>
      </c>
      <c r="J29" s="10">
        <v>12</v>
      </c>
    </row>
    <row r="30" spans="1:10" x14ac:dyDescent="0.2">
      <c r="A30" s="3">
        <v>28</v>
      </c>
      <c r="B30" s="19">
        <v>435</v>
      </c>
      <c r="C30" s="19" t="s">
        <v>23</v>
      </c>
      <c r="D30" s="19" t="s">
        <v>15</v>
      </c>
      <c r="E30" s="4" t="s">
        <v>41</v>
      </c>
      <c r="F30" s="10">
        <v>3</v>
      </c>
      <c r="G30" s="10">
        <v>3</v>
      </c>
      <c r="H30" s="10">
        <v>3</v>
      </c>
      <c r="I30" s="10">
        <v>4</v>
      </c>
      <c r="J30" s="10">
        <v>36</v>
      </c>
    </row>
    <row r="31" spans="1:10" x14ac:dyDescent="0.2">
      <c r="A31" s="3">
        <v>29</v>
      </c>
      <c r="B31" s="19">
        <v>437</v>
      </c>
      <c r="C31" s="19" t="s">
        <v>23</v>
      </c>
      <c r="D31" s="19" t="s">
        <v>15</v>
      </c>
      <c r="E31" s="4" t="s">
        <v>41</v>
      </c>
      <c r="F31" s="10">
        <v>3</v>
      </c>
      <c r="G31" s="10">
        <v>2</v>
      </c>
      <c r="H31" s="10">
        <v>2</v>
      </c>
      <c r="I31" s="10">
        <v>4</v>
      </c>
      <c r="J31" s="10">
        <v>28</v>
      </c>
    </row>
    <row r="32" spans="1:10" x14ac:dyDescent="0.2">
      <c r="A32" s="3">
        <v>30</v>
      </c>
      <c r="B32" s="19">
        <v>441</v>
      </c>
      <c r="C32" s="19" t="s">
        <v>23</v>
      </c>
      <c r="D32" s="19" t="s">
        <v>15</v>
      </c>
      <c r="E32" s="4" t="s">
        <v>43</v>
      </c>
      <c r="F32" s="10">
        <v>1</v>
      </c>
      <c r="G32" s="10">
        <v>1</v>
      </c>
      <c r="H32" s="10">
        <v>0</v>
      </c>
      <c r="I32" s="10">
        <v>1</v>
      </c>
      <c r="J32" s="10">
        <v>2</v>
      </c>
    </row>
    <row r="33" spans="1:10" x14ac:dyDescent="0.2">
      <c r="A33" s="3">
        <v>30</v>
      </c>
      <c r="B33" s="19">
        <v>445</v>
      </c>
      <c r="C33" s="19" t="s">
        <v>23</v>
      </c>
      <c r="D33" s="19" t="s">
        <v>15</v>
      </c>
      <c r="E33" s="4" t="s">
        <v>43</v>
      </c>
      <c r="F33" s="10">
        <v>1</v>
      </c>
      <c r="G33" s="10">
        <v>1</v>
      </c>
      <c r="H33" s="10">
        <v>0</v>
      </c>
      <c r="I33" s="10">
        <v>1</v>
      </c>
      <c r="J33" s="10">
        <v>2</v>
      </c>
    </row>
    <row r="34" spans="1:10" x14ac:dyDescent="0.2">
      <c r="A34" s="3">
        <v>30</v>
      </c>
      <c r="B34" s="19">
        <v>447</v>
      </c>
      <c r="C34" s="19" t="s">
        <v>23</v>
      </c>
      <c r="D34" s="19" t="s">
        <v>15</v>
      </c>
      <c r="E34" s="4" t="s">
        <v>43</v>
      </c>
      <c r="F34" s="10">
        <v>0</v>
      </c>
      <c r="G34" s="10">
        <v>0</v>
      </c>
      <c r="H34" s="10">
        <v>0</v>
      </c>
      <c r="I34" s="10">
        <v>1</v>
      </c>
      <c r="J34" s="10">
        <v>0</v>
      </c>
    </row>
    <row r="35" spans="1:10" x14ac:dyDescent="0.2">
      <c r="A35" s="3">
        <v>31</v>
      </c>
      <c r="B35" s="19">
        <v>459</v>
      </c>
      <c r="C35" s="19" t="s">
        <v>23</v>
      </c>
      <c r="D35" s="19" t="s">
        <v>16</v>
      </c>
      <c r="E35" s="4" t="s">
        <v>40</v>
      </c>
      <c r="F35" s="10">
        <v>1</v>
      </c>
      <c r="G35" s="10">
        <v>1</v>
      </c>
      <c r="H35" s="10">
        <v>0</v>
      </c>
      <c r="I35" s="10">
        <v>1</v>
      </c>
      <c r="J35" s="10">
        <v>2</v>
      </c>
    </row>
    <row r="36" spans="1:10" x14ac:dyDescent="0.2">
      <c r="A36" s="3">
        <v>32</v>
      </c>
      <c r="B36" s="19">
        <v>467</v>
      </c>
      <c r="C36" s="19" t="s">
        <v>23</v>
      </c>
      <c r="D36" s="19" t="s">
        <v>15</v>
      </c>
      <c r="E36" s="4" t="s">
        <v>40</v>
      </c>
      <c r="F36" s="10">
        <v>0</v>
      </c>
      <c r="G36" s="10">
        <v>0</v>
      </c>
      <c r="H36" s="10">
        <v>0</v>
      </c>
      <c r="I36" s="10">
        <v>1</v>
      </c>
      <c r="J36" s="10">
        <v>0</v>
      </c>
    </row>
    <row r="37" spans="1:10" x14ac:dyDescent="0.2">
      <c r="A37" s="3">
        <v>33</v>
      </c>
      <c r="B37" s="2">
        <v>475</v>
      </c>
      <c r="C37" s="19" t="s">
        <v>23</v>
      </c>
      <c r="D37" s="19" t="s">
        <v>15</v>
      </c>
      <c r="E37" s="4" t="s">
        <v>41</v>
      </c>
      <c r="F37" s="10">
        <v>3</v>
      </c>
      <c r="G37" s="10">
        <v>3</v>
      </c>
      <c r="H37" s="10">
        <v>4</v>
      </c>
      <c r="I37" s="10">
        <v>4</v>
      </c>
      <c r="J37" s="10">
        <v>40</v>
      </c>
    </row>
    <row r="38" spans="1:10" x14ac:dyDescent="0.2">
      <c r="A38" s="3">
        <v>33</v>
      </c>
      <c r="B38" s="2">
        <v>477</v>
      </c>
      <c r="C38" s="19" t="s">
        <v>23</v>
      </c>
      <c r="D38" s="19" t="s">
        <v>15</v>
      </c>
      <c r="E38" s="4" t="s">
        <v>41</v>
      </c>
      <c r="F38" s="10">
        <v>3</v>
      </c>
      <c r="G38" s="10">
        <v>3</v>
      </c>
      <c r="H38" s="10">
        <v>4</v>
      </c>
      <c r="I38" s="10">
        <v>4</v>
      </c>
      <c r="J38" s="10">
        <v>40</v>
      </c>
    </row>
    <row r="39" spans="1:10" x14ac:dyDescent="0.2">
      <c r="A39" s="3">
        <v>33</v>
      </c>
      <c r="B39" s="2">
        <v>479</v>
      </c>
      <c r="C39" s="19" t="s">
        <v>23</v>
      </c>
      <c r="D39" s="19" t="s">
        <v>16</v>
      </c>
      <c r="E39" s="4" t="s">
        <v>41</v>
      </c>
      <c r="F39" s="10">
        <v>3</v>
      </c>
      <c r="G39" s="10">
        <v>3</v>
      </c>
      <c r="H39" s="10">
        <v>2</v>
      </c>
      <c r="I39" s="10">
        <v>4</v>
      </c>
      <c r="J39" s="10">
        <v>32</v>
      </c>
    </row>
    <row r="40" spans="1:10" x14ac:dyDescent="0.2">
      <c r="A40" s="3">
        <v>33</v>
      </c>
      <c r="B40" s="2">
        <v>483</v>
      </c>
      <c r="C40" s="19" t="s">
        <v>23</v>
      </c>
      <c r="D40" s="19" t="s">
        <v>16</v>
      </c>
      <c r="E40" s="4" t="s">
        <v>41</v>
      </c>
      <c r="F40" s="10">
        <v>3</v>
      </c>
      <c r="G40" s="10">
        <v>3</v>
      </c>
      <c r="H40" s="10">
        <v>2</v>
      </c>
      <c r="I40" s="10">
        <v>4</v>
      </c>
      <c r="J40" s="10">
        <v>32</v>
      </c>
    </row>
    <row r="41" spans="1:10" x14ac:dyDescent="0.2">
      <c r="A41" s="3">
        <v>33</v>
      </c>
      <c r="B41" s="2">
        <v>485</v>
      </c>
      <c r="C41" s="19" t="s">
        <v>23</v>
      </c>
      <c r="D41" s="19" t="s">
        <v>15</v>
      </c>
      <c r="E41" s="4" t="s">
        <v>41</v>
      </c>
      <c r="F41" s="10">
        <v>3</v>
      </c>
      <c r="G41" s="10">
        <v>3</v>
      </c>
      <c r="H41" s="10">
        <v>3</v>
      </c>
      <c r="I41" s="10">
        <v>4</v>
      </c>
      <c r="J41" s="10">
        <v>36</v>
      </c>
    </row>
    <row r="42" spans="1:10" x14ac:dyDescent="0.2">
      <c r="A42" s="3">
        <v>34</v>
      </c>
      <c r="B42" s="2">
        <v>487</v>
      </c>
      <c r="C42" s="19" t="s">
        <v>23</v>
      </c>
      <c r="D42" s="19" t="s">
        <v>15</v>
      </c>
      <c r="E42" s="4" t="s">
        <v>42</v>
      </c>
      <c r="F42" s="10">
        <v>2</v>
      </c>
      <c r="G42" s="10">
        <v>2</v>
      </c>
      <c r="H42" s="10">
        <v>2</v>
      </c>
      <c r="I42" s="10">
        <v>3</v>
      </c>
      <c r="J42" s="10">
        <v>18</v>
      </c>
    </row>
    <row r="43" spans="1:10" x14ac:dyDescent="0.2">
      <c r="A43" s="3">
        <v>34</v>
      </c>
      <c r="B43" s="2">
        <v>489</v>
      </c>
      <c r="C43" s="19" t="s">
        <v>23</v>
      </c>
      <c r="D43" s="19" t="s">
        <v>16</v>
      </c>
      <c r="E43" s="4" t="s">
        <v>42</v>
      </c>
      <c r="F43" s="10">
        <v>1</v>
      </c>
      <c r="G43" s="10">
        <v>1</v>
      </c>
      <c r="H43" s="10">
        <v>1</v>
      </c>
      <c r="I43" s="10">
        <v>3</v>
      </c>
      <c r="J43" s="10">
        <v>9</v>
      </c>
    </row>
    <row r="44" spans="1:10" x14ac:dyDescent="0.2">
      <c r="A44" s="3">
        <v>34</v>
      </c>
      <c r="B44" s="2">
        <v>491</v>
      </c>
      <c r="C44" s="19" t="s">
        <v>23</v>
      </c>
      <c r="D44" s="19" t="s">
        <v>15</v>
      </c>
      <c r="E44" s="4" t="s">
        <v>42</v>
      </c>
      <c r="F44" s="10">
        <v>2</v>
      </c>
      <c r="G44" s="10">
        <v>2</v>
      </c>
      <c r="H44" s="10">
        <v>2</v>
      </c>
      <c r="I44" s="10">
        <v>4</v>
      </c>
      <c r="J44" s="10">
        <v>24</v>
      </c>
    </row>
    <row r="45" spans="1:10" x14ac:dyDescent="0.2">
      <c r="A45" s="3">
        <v>34</v>
      </c>
      <c r="B45" s="2">
        <v>493</v>
      </c>
      <c r="C45" s="19" t="s">
        <v>23</v>
      </c>
      <c r="D45" s="19" t="s">
        <v>16</v>
      </c>
      <c r="E45" s="4" t="s">
        <v>42</v>
      </c>
      <c r="F45" s="10">
        <v>2</v>
      </c>
      <c r="G45" s="10">
        <v>1</v>
      </c>
      <c r="H45" s="10">
        <v>2</v>
      </c>
      <c r="I45" s="10">
        <v>3</v>
      </c>
      <c r="J45" s="10">
        <v>15</v>
      </c>
    </row>
    <row r="46" spans="1:10" x14ac:dyDescent="0.2">
      <c r="A46" s="3">
        <v>34</v>
      </c>
      <c r="B46" s="2">
        <v>495</v>
      </c>
      <c r="C46" s="19" t="s">
        <v>23</v>
      </c>
      <c r="D46" s="19" t="s">
        <v>16</v>
      </c>
      <c r="E46" s="4" t="s">
        <v>42</v>
      </c>
      <c r="F46" s="10">
        <v>3</v>
      </c>
      <c r="G46" s="10">
        <v>2</v>
      </c>
      <c r="H46" s="10">
        <v>2</v>
      </c>
      <c r="I46" s="10">
        <v>3</v>
      </c>
      <c r="J46" s="10">
        <v>21</v>
      </c>
    </row>
    <row r="47" spans="1:10" x14ac:dyDescent="0.2">
      <c r="A47" s="3">
        <v>35</v>
      </c>
      <c r="B47" s="19">
        <v>529</v>
      </c>
      <c r="C47" s="19" t="s">
        <v>23</v>
      </c>
      <c r="D47" s="23" t="s">
        <v>16</v>
      </c>
      <c r="E47" s="4" t="s">
        <v>41</v>
      </c>
      <c r="F47" s="10">
        <v>3</v>
      </c>
      <c r="G47" s="10">
        <v>2</v>
      </c>
      <c r="H47" s="10">
        <v>3</v>
      </c>
      <c r="I47" s="10">
        <v>4</v>
      </c>
      <c r="J47" s="10">
        <v>32</v>
      </c>
    </row>
    <row r="48" spans="1:10" x14ac:dyDescent="0.2">
      <c r="A48" s="3">
        <v>36</v>
      </c>
      <c r="B48" s="19">
        <v>533</v>
      </c>
      <c r="C48" s="19" t="s">
        <v>23</v>
      </c>
      <c r="D48" s="23" t="s">
        <v>16</v>
      </c>
      <c r="E48" s="4" t="s">
        <v>42</v>
      </c>
      <c r="F48" s="10">
        <v>3</v>
      </c>
      <c r="G48" s="10">
        <v>2</v>
      </c>
      <c r="H48" s="10">
        <v>2</v>
      </c>
      <c r="I48" s="10">
        <v>4</v>
      </c>
      <c r="J48" s="10">
        <v>28</v>
      </c>
    </row>
    <row r="49" spans="1:10" x14ac:dyDescent="0.2">
      <c r="A49" s="3">
        <v>37</v>
      </c>
      <c r="B49" s="19">
        <v>527</v>
      </c>
      <c r="C49" s="19" t="s">
        <v>23</v>
      </c>
      <c r="D49" s="23" t="s">
        <v>15</v>
      </c>
      <c r="E49" s="4" t="s">
        <v>40</v>
      </c>
      <c r="F49" s="10">
        <v>0</v>
      </c>
      <c r="G49" s="10">
        <v>0</v>
      </c>
      <c r="H49" s="10">
        <v>0</v>
      </c>
      <c r="I49" s="10">
        <v>1</v>
      </c>
      <c r="J49" s="10">
        <v>0</v>
      </c>
    </row>
    <row r="50" spans="1:10" x14ac:dyDescent="0.2">
      <c r="A50" s="3">
        <v>38</v>
      </c>
      <c r="B50" s="19">
        <v>551</v>
      </c>
      <c r="C50" s="19" t="s">
        <v>23</v>
      </c>
      <c r="D50" s="23" t="s">
        <v>15</v>
      </c>
      <c r="E50" s="4" t="s">
        <v>40</v>
      </c>
      <c r="F50" s="10">
        <v>0</v>
      </c>
      <c r="G50" s="10">
        <v>0</v>
      </c>
      <c r="H50" s="10">
        <v>0</v>
      </c>
      <c r="I50" s="10">
        <v>1</v>
      </c>
      <c r="J50" s="10">
        <v>0</v>
      </c>
    </row>
    <row r="51" spans="1:10" ht="17" x14ac:dyDescent="0.25">
      <c r="A51" s="3">
        <v>39</v>
      </c>
      <c r="B51" s="19">
        <v>563</v>
      </c>
      <c r="C51" s="19" t="s">
        <v>23</v>
      </c>
      <c r="D51" s="61" t="s">
        <v>15</v>
      </c>
      <c r="E51" s="4" t="s">
        <v>43</v>
      </c>
      <c r="F51" s="10">
        <v>0</v>
      </c>
      <c r="G51" s="10">
        <v>0</v>
      </c>
      <c r="H51" s="10">
        <v>0</v>
      </c>
      <c r="I51" s="10">
        <v>1</v>
      </c>
      <c r="J51" s="10">
        <v>0</v>
      </c>
    </row>
    <row r="52" spans="1:10" ht="17" x14ac:dyDescent="0.25">
      <c r="A52" s="3">
        <v>39</v>
      </c>
      <c r="B52" s="19">
        <v>567</v>
      </c>
      <c r="C52" s="19" t="s">
        <v>23</v>
      </c>
      <c r="D52" s="61" t="s">
        <v>15</v>
      </c>
      <c r="E52" s="4" t="s">
        <v>43</v>
      </c>
      <c r="F52" s="10">
        <v>1</v>
      </c>
      <c r="G52" s="10">
        <v>1</v>
      </c>
      <c r="H52" s="10">
        <v>0</v>
      </c>
      <c r="I52" s="10">
        <v>1</v>
      </c>
      <c r="J52" s="10">
        <v>2</v>
      </c>
    </row>
    <row r="53" spans="1:10" x14ac:dyDescent="0.2">
      <c r="A53" s="3">
        <v>40</v>
      </c>
      <c r="B53" s="19">
        <v>517</v>
      </c>
      <c r="C53" s="19" t="s">
        <v>23</v>
      </c>
      <c r="D53" s="23" t="s">
        <v>16</v>
      </c>
      <c r="E53" s="4" t="s">
        <v>40</v>
      </c>
      <c r="F53" s="10">
        <v>0</v>
      </c>
      <c r="G53" s="10">
        <v>0</v>
      </c>
      <c r="H53" s="10">
        <v>0</v>
      </c>
      <c r="I53" s="10">
        <v>1</v>
      </c>
      <c r="J53" s="10">
        <v>0</v>
      </c>
    </row>
    <row r="54" spans="1:10" x14ac:dyDescent="0.2">
      <c r="A54" s="3">
        <v>40</v>
      </c>
      <c r="B54" s="19">
        <v>519</v>
      </c>
      <c r="C54" s="19" t="s">
        <v>23</v>
      </c>
      <c r="D54" s="23" t="s">
        <v>16</v>
      </c>
      <c r="E54" s="4" t="s">
        <v>40</v>
      </c>
      <c r="F54" s="10">
        <v>1</v>
      </c>
      <c r="G54" s="10">
        <v>1</v>
      </c>
      <c r="H54" s="10">
        <v>0</v>
      </c>
      <c r="I54" s="10">
        <v>1</v>
      </c>
      <c r="J54" s="10">
        <v>2</v>
      </c>
    </row>
    <row r="55" spans="1:10" x14ac:dyDescent="0.2">
      <c r="A55" s="3">
        <v>40</v>
      </c>
      <c r="B55" s="19">
        <v>521</v>
      </c>
      <c r="C55" s="19" t="s">
        <v>23</v>
      </c>
      <c r="D55" s="23" t="s">
        <v>16</v>
      </c>
      <c r="E55" s="4" t="s">
        <v>40</v>
      </c>
      <c r="F55" s="10">
        <v>1</v>
      </c>
      <c r="G55" s="10">
        <v>1</v>
      </c>
      <c r="H55" s="10">
        <v>0</v>
      </c>
      <c r="I55" s="10">
        <v>1</v>
      </c>
      <c r="J55" s="10">
        <v>2</v>
      </c>
    </row>
    <row r="56" spans="1:10" x14ac:dyDescent="0.2">
      <c r="A56" s="3">
        <v>41</v>
      </c>
      <c r="B56" s="19">
        <v>561</v>
      </c>
      <c r="C56" s="19" t="s">
        <v>23</v>
      </c>
      <c r="D56" s="23" t="s">
        <v>16</v>
      </c>
      <c r="E56" s="4" t="s">
        <v>43</v>
      </c>
      <c r="F56" s="10">
        <v>1</v>
      </c>
      <c r="G56" s="10">
        <v>1</v>
      </c>
      <c r="H56" s="10">
        <v>0</v>
      </c>
      <c r="I56" s="10">
        <v>1</v>
      </c>
      <c r="J56" s="10">
        <v>2</v>
      </c>
    </row>
    <row r="57" spans="1:10" x14ac:dyDescent="0.2">
      <c r="A57" s="3">
        <v>42</v>
      </c>
      <c r="B57" s="19">
        <v>535</v>
      </c>
      <c r="C57" s="19" t="s">
        <v>23</v>
      </c>
      <c r="D57" s="23" t="s">
        <v>16</v>
      </c>
      <c r="E57" s="4" t="s">
        <v>43</v>
      </c>
      <c r="F57" s="10">
        <v>0</v>
      </c>
      <c r="G57" s="10">
        <v>0</v>
      </c>
      <c r="H57" s="10">
        <v>0</v>
      </c>
      <c r="I57" s="10">
        <v>1</v>
      </c>
      <c r="J57" s="10">
        <v>0</v>
      </c>
    </row>
    <row r="58" spans="1:10" x14ac:dyDescent="0.2">
      <c r="A58" s="3">
        <v>42</v>
      </c>
      <c r="B58" s="19">
        <v>537</v>
      </c>
      <c r="C58" s="19" t="s">
        <v>23</v>
      </c>
      <c r="D58" s="23" t="s">
        <v>16</v>
      </c>
      <c r="E58" s="4" t="s">
        <v>43</v>
      </c>
      <c r="F58" s="10">
        <v>0</v>
      </c>
      <c r="G58" s="10">
        <v>0</v>
      </c>
      <c r="H58" s="10">
        <v>0</v>
      </c>
      <c r="I58" s="10">
        <v>1</v>
      </c>
      <c r="J58" s="10">
        <v>0</v>
      </c>
    </row>
    <row r="59" spans="1:10" x14ac:dyDescent="0.2">
      <c r="A59" s="3"/>
      <c r="B59" s="2"/>
      <c r="C59" s="4"/>
      <c r="D59" s="55"/>
      <c r="E59" s="5"/>
    </row>
    <row r="60" spans="1:10" x14ac:dyDescent="0.2">
      <c r="A60" s="3"/>
      <c r="B60" s="2"/>
      <c r="C60" s="4"/>
      <c r="D60" s="55"/>
      <c r="E60" s="5"/>
    </row>
    <row r="61" spans="1:10" x14ac:dyDescent="0.2">
      <c r="A61" s="3"/>
      <c r="B61" s="2"/>
      <c r="C61" s="4"/>
      <c r="D61" s="55"/>
      <c r="E61" s="5"/>
    </row>
    <row r="62" spans="1:10" x14ac:dyDescent="0.2">
      <c r="A62" s="6"/>
      <c r="B62" s="2"/>
      <c r="C62" s="4"/>
      <c r="D62" s="55"/>
      <c r="E62" s="5"/>
    </row>
    <row r="63" spans="1:10" x14ac:dyDescent="0.2">
      <c r="A63" s="6"/>
      <c r="B63" s="2"/>
      <c r="C63" s="4"/>
      <c r="D63" s="55"/>
      <c r="E63" s="5"/>
    </row>
    <row r="64" spans="1:10" x14ac:dyDescent="0.2">
      <c r="A64" s="6"/>
      <c r="B64" s="2"/>
      <c r="C64" s="4"/>
      <c r="D64" s="55"/>
      <c r="E64" s="5"/>
    </row>
    <row r="65" spans="1:5" x14ac:dyDescent="0.2">
      <c r="A65" s="6"/>
      <c r="B65" s="2"/>
      <c r="C65" s="4"/>
      <c r="D65" s="55"/>
      <c r="E65" s="5"/>
    </row>
    <row r="66" spans="1:5" x14ac:dyDescent="0.2">
      <c r="A66" s="6"/>
      <c r="B66" s="2"/>
      <c r="C66" s="4"/>
      <c r="D66" s="55"/>
      <c r="E66" s="5"/>
    </row>
    <row r="67" spans="1:5" x14ac:dyDescent="0.2">
      <c r="A67" s="6"/>
      <c r="B67" s="2"/>
      <c r="C67" s="4"/>
      <c r="D67" s="55"/>
      <c r="E67" s="5"/>
    </row>
    <row r="68" spans="1:5" x14ac:dyDescent="0.2">
      <c r="A68" s="6"/>
      <c r="B68" s="2"/>
      <c r="C68" s="4"/>
      <c r="D68" s="55"/>
      <c r="E68" s="5"/>
    </row>
    <row r="69" spans="1:5" x14ac:dyDescent="0.2">
      <c r="A69" s="6"/>
      <c r="B69" s="2"/>
      <c r="C69" s="4"/>
      <c r="D69" s="55"/>
      <c r="E69" s="5"/>
    </row>
    <row r="70" spans="1:5" x14ac:dyDescent="0.2">
      <c r="A70" s="6"/>
      <c r="B70" s="2"/>
      <c r="C70" s="4"/>
      <c r="D70" s="55"/>
      <c r="E70" s="5"/>
    </row>
    <row r="71" spans="1:5" x14ac:dyDescent="0.2">
      <c r="A71" s="6"/>
      <c r="B71" s="2"/>
      <c r="C71" s="4"/>
      <c r="D71" s="55"/>
      <c r="E71" s="5"/>
    </row>
    <row r="72" spans="1:5" x14ac:dyDescent="0.2">
      <c r="A72" s="6"/>
      <c r="B72" s="2"/>
      <c r="C72" s="4"/>
      <c r="D72" s="55"/>
      <c r="E72" s="5"/>
    </row>
    <row r="73" spans="1:5" x14ac:dyDescent="0.2">
      <c r="A73" s="6"/>
      <c r="B73" s="2"/>
      <c r="C73" s="4"/>
      <c r="D73" s="55"/>
      <c r="E73" s="5"/>
    </row>
    <row r="74" spans="1:5" x14ac:dyDescent="0.2">
      <c r="A74" s="8"/>
      <c r="B74" s="7"/>
      <c r="C74" s="7"/>
      <c r="D74" s="56"/>
      <c r="E74" s="7"/>
    </row>
    <row r="75" spans="1:5" x14ac:dyDescent="0.2">
      <c r="A75" s="8"/>
      <c r="B75" s="7"/>
      <c r="C75" s="7"/>
      <c r="D75" s="56"/>
      <c r="E75" s="9"/>
    </row>
    <row r="76" spans="1:5" x14ac:dyDescent="0.2">
      <c r="A76" s="8"/>
      <c r="B76" s="7"/>
      <c r="C76" s="7"/>
      <c r="D76" s="56"/>
      <c r="E76" s="7"/>
    </row>
    <row r="77" spans="1:5" x14ac:dyDescent="0.2">
      <c r="A77" s="8"/>
      <c r="B77" s="7"/>
      <c r="C77" s="7"/>
      <c r="D77" s="56"/>
      <c r="E77" s="7"/>
    </row>
    <row r="78" spans="1:5" x14ac:dyDescent="0.2">
      <c r="A78" s="8"/>
      <c r="B78" s="7"/>
      <c r="C78" s="7"/>
      <c r="D78" s="56"/>
      <c r="E78" s="7"/>
    </row>
    <row r="79" spans="1:5" x14ac:dyDescent="0.2">
      <c r="A79" s="8"/>
      <c r="B79" s="7"/>
      <c r="C79" s="7"/>
      <c r="D79" s="56"/>
      <c r="E79" s="7"/>
    </row>
    <row r="80" spans="1:5" x14ac:dyDescent="0.2">
      <c r="A80" s="8"/>
      <c r="B80" s="7"/>
      <c r="C80" s="7"/>
      <c r="D80" s="56"/>
      <c r="E80" s="7"/>
    </row>
    <row r="81" spans="1:5" x14ac:dyDescent="0.2">
      <c r="A81" s="8"/>
      <c r="B81" s="7"/>
      <c r="C81" s="7"/>
      <c r="D81" s="56"/>
      <c r="E81" s="7"/>
    </row>
    <row r="82" spans="1:5" x14ac:dyDescent="0.2">
      <c r="A82" s="8"/>
      <c r="B82" s="7"/>
      <c r="C82" s="7"/>
      <c r="D82" s="56"/>
      <c r="E82" s="7"/>
    </row>
    <row r="83" spans="1:5" x14ac:dyDescent="0.2">
      <c r="A83" s="11"/>
      <c r="B83" s="9"/>
      <c r="C83" s="9"/>
      <c r="D83" s="57"/>
      <c r="E83" s="7"/>
    </row>
    <row r="84" spans="1:5" x14ac:dyDescent="0.2">
      <c r="A84" s="8"/>
      <c r="B84" s="7"/>
      <c r="C84" s="7"/>
      <c r="D84" s="56"/>
      <c r="E84" s="7"/>
    </row>
    <row r="85" spans="1:5" x14ac:dyDescent="0.2">
      <c r="A85" s="8"/>
      <c r="B85" s="7"/>
      <c r="C85" s="7"/>
      <c r="D85" s="56"/>
      <c r="E85" s="7"/>
    </row>
    <row r="86" spans="1:5" x14ac:dyDescent="0.2">
      <c r="A86" s="8"/>
      <c r="B86" s="7"/>
      <c r="C86" s="7"/>
      <c r="D86" s="56"/>
      <c r="E86" s="7"/>
    </row>
    <row r="87" spans="1:5" x14ac:dyDescent="0.2">
      <c r="A87" s="8"/>
      <c r="B87" s="7"/>
      <c r="C87" s="7"/>
      <c r="D87" s="56"/>
      <c r="E87" s="7"/>
    </row>
    <row r="88" spans="1:5" x14ac:dyDescent="0.2">
      <c r="A88" s="8"/>
      <c r="B88" s="7"/>
      <c r="C88" s="7"/>
      <c r="D88" s="56"/>
      <c r="E88" s="7"/>
    </row>
    <row r="89" spans="1:5" x14ac:dyDescent="0.2">
      <c r="A89" s="8"/>
      <c r="B89" s="7"/>
      <c r="C89" s="7"/>
      <c r="D89" s="56"/>
      <c r="E89" s="7"/>
    </row>
    <row r="90" spans="1:5" x14ac:dyDescent="0.2">
      <c r="A90" s="8"/>
      <c r="B90" s="7"/>
      <c r="C90" s="7"/>
      <c r="D90" s="56"/>
      <c r="E90" s="7"/>
    </row>
    <row r="91" spans="1:5" x14ac:dyDescent="0.2">
      <c r="A91" s="8"/>
      <c r="B91" s="7"/>
      <c r="C91" s="7"/>
      <c r="D91" s="56"/>
      <c r="E91" s="7"/>
    </row>
    <row r="92" spans="1:5" x14ac:dyDescent="0.2">
      <c r="A92" s="8"/>
      <c r="B92" s="7"/>
      <c r="C92" s="7"/>
      <c r="D92" s="56"/>
      <c r="E92" s="7"/>
    </row>
    <row r="93" spans="1:5" x14ac:dyDescent="0.2">
      <c r="A93" s="8"/>
      <c r="B93" s="7"/>
      <c r="C93" s="7"/>
      <c r="D93" s="56"/>
      <c r="E93" s="7"/>
    </row>
    <row r="94" spans="1:5" x14ac:dyDescent="0.2">
      <c r="A94" s="8"/>
      <c r="B94" s="7"/>
      <c r="C94" s="7"/>
      <c r="D94" s="56"/>
      <c r="E94" s="7"/>
    </row>
    <row r="95" spans="1:5" x14ac:dyDescent="0.2">
      <c r="A95" s="8"/>
      <c r="B95" s="7"/>
      <c r="C95" s="7"/>
      <c r="D95" s="56"/>
      <c r="E95" s="7"/>
    </row>
    <row r="96" spans="1:5" x14ac:dyDescent="0.2">
      <c r="A96" s="8"/>
      <c r="B96" s="7"/>
      <c r="C96" s="7"/>
      <c r="D96" s="56"/>
      <c r="E96" s="7"/>
    </row>
    <row r="97" spans="1:5" x14ac:dyDescent="0.2">
      <c r="A97" s="8"/>
      <c r="B97" s="7"/>
      <c r="C97" s="7"/>
      <c r="D97" s="56"/>
      <c r="E97" s="7"/>
    </row>
    <row r="98" spans="1:5" x14ac:dyDescent="0.2">
      <c r="A98" s="8"/>
      <c r="B98" s="7"/>
      <c r="C98" s="7"/>
      <c r="D98" s="56"/>
      <c r="E98" s="7"/>
    </row>
    <row r="99" spans="1:5" x14ac:dyDescent="0.2">
      <c r="A99" s="8"/>
      <c r="B99" s="7"/>
      <c r="C99" s="7"/>
      <c r="D99" s="56"/>
      <c r="E99" s="7"/>
    </row>
    <row r="100" spans="1:5" x14ac:dyDescent="0.2">
      <c r="A100" s="8"/>
      <c r="B100" s="7"/>
      <c r="C100" s="7"/>
      <c r="D100" s="56"/>
      <c r="E100" s="7"/>
    </row>
    <row r="101" spans="1:5" x14ac:dyDescent="0.2">
      <c r="A101" s="8"/>
      <c r="B101" s="7"/>
      <c r="C101" s="7"/>
      <c r="D101" s="56"/>
      <c r="E101" s="7"/>
    </row>
    <row r="102" spans="1:5" x14ac:dyDescent="0.2">
      <c r="A102" s="8"/>
      <c r="B102" s="7"/>
      <c r="C102" s="7"/>
      <c r="D102" s="56"/>
      <c r="E102" s="7"/>
    </row>
    <row r="103" spans="1:5" x14ac:dyDescent="0.2">
      <c r="A103" s="8"/>
      <c r="B103" s="7"/>
      <c r="C103" s="7"/>
      <c r="D103" s="56"/>
      <c r="E103" s="7"/>
    </row>
    <row r="104" spans="1:5" x14ac:dyDescent="0.2">
      <c r="A104" s="8"/>
      <c r="B104" s="7"/>
      <c r="C104" s="7"/>
      <c r="D104" s="56"/>
      <c r="E104" s="7"/>
    </row>
    <row r="105" spans="1:5" x14ac:dyDescent="0.2">
      <c r="A105" s="8"/>
      <c r="B105" s="7"/>
      <c r="C105" s="7"/>
      <c r="D105" s="56"/>
      <c r="E105" s="7"/>
    </row>
    <row r="106" spans="1:5" x14ac:dyDescent="0.2">
      <c r="A106" s="8"/>
      <c r="B106" s="7"/>
      <c r="C106" s="7"/>
      <c r="D106" s="56"/>
      <c r="E106" s="7"/>
    </row>
    <row r="107" spans="1:5" x14ac:dyDescent="0.2">
      <c r="A107" s="8"/>
      <c r="B107" s="7"/>
      <c r="C107" s="7"/>
      <c r="D107" s="56"/>
      <c r="E107" s="7"/>
    </row>
    <row r="108" spans="1:5" x14ac:dyDescent="0.2">
      <c r="A108" s="8"/>
      <c r="B108" s="7"/>
      <c r="C108" s="7"/>
      <c r="D108" s="56"/>
      <c r="E108" s="7"/>
    </row>
    <row r="109" spans="1:5" x14ac:dyDescent="0.2">
      <c r="A109" s="8"/>
      <c r="B109" s="7"/>
      <c r="C109" s="7"/>
      <c r="D109" s="56"/>
      <c r="E109" s="7"/>
    </row>
    <row r="110" spans="1:5" x14ac:dyDescent="0.2">
      <c r="A110" s="8"/>
      <c r="B110" s="7"/>
      <c r="C110" s="7"/>
      <c r="D110" s="56"/>
      <c r="E110" s="7"/>
    </row>
    <row r="111" spans="1:5" x14ac:dyDescent="0.2">
      <c r="A111" s="8"/>
      <c r="B111" s="7"/>
      <c r="C111" s="7"/>
      <c r="D111" s="56"/>
      <c r="E111" s="7"/>
    </row>
    <row r="112" spans="1:5" x14ac:dyDescent="0.2">
      <c r="A112" s="8"/>
      <c r="B112" s="7"/>
      <c r="C112" s="7"/>
      <c r="D112" s="56"/>
      <c r="E112" s="7"/>
    </row>
    <row r="113" spans="1:5" x14ac:dyDescent="0.2">
      <c r="A113" s="8"/>
      <c r="B113" s="7"/>
      <c r="C113" s="7"/>
      <c r="D113" s="56"/>
      <c r="E113" s="7"/>
    </row>
    <row r="114" spans="1:5" x14ac:dyDescent="0.2">
      <c r="A114" s="8"/>
      <c r="B114" s="7"/>
      <c r="C114" s="7"/>
      <c r="D114" s="56"/>
      <c r="E114" s="7"/>
    </row>
    <row r="115" spans="1:5" x14ac:dyDescent="0.2">
      <c r="A115" s="8"/>
      <c r="B115" s="7"/>
      <c r="C115" s="7"/>
      <c r="D115" s="56"/>
      <c r="E115" s="7"/>
    </row>
    <row r="116" spans="1:5" x14ac:dyDescent="0.2">
      <c r="A116" s="8"/>
      <c r="B116" s="7"/>
      <c r="C116" s="7"/>
      <c r="D116" s="56"/>
      <c r="E116" s="7"/>
    </row>
    <row r="117" spans="1:5" x14ac:dyDescent="0.2">
      <c r="A117" s="8"/>
      <c r="B117" s="7"/>
      <c r="C117" s="7"/>
      <c r="D117" s="56"/>
      <c r="E117" s="7"/>
    </row>
    <row r="118" spans="1:5" x14ac:dyDescent="0.2">
      <c r="A118" s="8"/>
      <c r="B118" s="7"/>
      <c r="C118" s="7"/>
      <c r="D118" s="56"/>
      <c r="E118" s="7"/>
    </row>
    <row r="119" spans="1:5" x14ac:dyDescent="0.2">
      <c r="A119" s="8"/>
      <c r="B119" s="7"/>
      <c r="C119" s="7"/>
      <c r="D119" s="56"/>
      <c r="E119" s="7"/>
    </row>
    <row r="120" spans="1:5" x14ac:dyDescent="0.2">
      <c r="A120" s="8"/>
      <c r="B120" s="7"/>
      <c r="C120" s="7"/>
      <c r="D120" s="56"/>
      <c r="E120" s="7"/>
    </row>
    <row r="121" spans="1:5" x14ac:dyDescent="0.2">
      <c r="A121" s="8"/>
      <c r="B121" s="7"/>
      <c r="C121" s="7"/>
      <c r="D121" s="56"/>
      <c r="E121" s="7"/>
    </row>
    <row r="122" spans="1:5" x14ac:dyDescent="0.2">
      <c r="A122" s="8"/>
      <c r="B122" s="7"/>
      <c r="C122" s="7"/>
      <c r="D122" s="56"/>
      <c r="E122" s="7"/>
    </row>
    <row r="123" spans="1:5" x14ac:dyDescent="0.2">
      <c r="A123" s="8"/>
      <c r="B123" s="7"/>
      <c r="C123" s="7"/>
      <c r="D123" s="56"/>
      <c r="E123" s="7"/>
    </row>
    <row r="124" spans="1:5" x14ac:dyDescent="0.2">
      <c r="A124" s="8"/>
      <c r="B124" s="7"/>
      <c r="C124" s="7"/>
      <c r="D124" s="56"/>
      <c r="E124" s="7"/>
    </row>
    <row r="125" spans="1:5" x14ac:dyDescent="0.2">
      <c r="A125" s="8"/>
      <c r="B125" s="7"/>
      <c r="C125" s="7"/>
      <c r="D125" s="56"/>
      <c r="E125" s="7"/>
    </row>
    <row r="126" spans="1:5" x14ac:dyDescent="0.2">
      <c r="A126" s="8"/>
      <c r="B126" s="7"/>
      <c r="C126" s="7"/>
      <c r="D126" s="56"/>
      <c r="E126" s="7"/>
    </row>
    <row r="127" spans="1:5" x14ac:dyDescent="0.2">
      <c r="A127" s="8"/>
      <c r="B127" s="7"/>
      <c r="C127" s="7"/>
      <c r="D127" s="56"/>
      <c r="E127" s="7"/>
    </row>
    <row r="128" spans="1:5" x14ac:dyDescent="0.2">
      <c r="B128" s="7"/>
      <c r="C128" s="7"/>
      <c r="D128" s="56"/>
      <c r="E128" s="7"/>
    </row>
    <row r="129" spans="2:5" x14ac:dyDescent="0.2">
      <c r="B129" s="7"/>
      <c r="C129" s="7"/>
      <c r="D129" s="56"/>
      <c r="E129" s="7"/>
    </row>
    <row r="130" spans="2:5" x14ac:dyDescent="0.2">
      <c r="B130" s="7"/>
      <c r="C130" s="7"/>
      <c r="D130" s="56"/>
      <c r="E130" s="7"/>
    </row>
    <row r="131" spans="2:5" x14ac:dyDescent="0.2">
      <c r="B131" s="7"/>
      <c r="C131" s="7"/>
      <c r="D131" s="56"/>
      <c r="E131" s="7"/>
    </row>
    <row r="132" spans="2:5" x14ac:dyDescent="0.2">
      <c r="B132" s="7"/>
      <c r="C132" s="7"/>
      <c r="D132" s="56"/>
      <c r="E132" s="7"/>
    </row>
    <row r="133" spans="2:5" x14ac:dyDescent="0.2">
      <c r="B133" s="7"/>
      <c r="C133" s="7"/>
      <c r="D133" s="56"/>
      <c r="E133" s="7"/>
    </row>
    <row r="134" spans="2:5" x14ac:dyDescent="0.2">
      <c r="B134" s="7"/>
      <c r="C134" s="7"/>
      <c r="D134" s="56"/>
      <c r="E134" s="7"/>
    </row>
    <row r="135" spans="2:5" x14ac:dyDescent="0.2">
      <c r="B135" s="7"/>
      <c r="C135" s="7"/>
      <c r="D135" s="56"/>
      <c r="E135" s="7"/>
    </row>
    <row r="136" spans="2:5" x14ac:dyDescent="0.2">
      <c r="B136" s="7"/>
      <c r="C136" s="7"/>
      <c r="D136" s="56"/>
      <c r="E136" s="7"/>
    </row>
    <row r="137" spans="2:5" x14ac:dyDescent="0.2">
      <c r="B137" s="7"/>
      <c r="C137" s="7"/>
      <c r="D137" s="56"/>
      <c r="E137" s="7"/>
    </row>
    <row r="138" spans="2:5" x14ac:dyDescent="0.2">
      <c r="B138" s="7"/>
      <c r="C138" s="7"/>
      <c r="D138" s="56"/>
      <c r="E138" s="7"/>
    </row>
    <row r="139" spans="2:5" x14ac:dyDescent="0.2">
      <c r="B139" s="7"/>
      <c r="C139" s="7"/>
      <c r="D139" s="56"/>
      <c r="E139" s="7"/>
    </row>
    <row r="140" spans="2:5" x14ac:dyDescent="0.2">
      <c r="B140" s="7"/>
      <c r="C140" s="7"/>
      <c r="D140" s="56"/>
      <c r="E140" s="7"/>
    </row>
    <row r="141" spans="2:5" x14ac:dyDescent="0.2">
      <c r="B141" s="7"/>
      <c r="C141" s="7"/>
      <c r="D141" s="56"/>
      <c r="E141" s="7"/>
    </row>
    <row r="142" spans="2:5" x14ac:dyDescent="0.2">
      <c r="B142" s="7"/>
      <c r="C142" s="7"/>
      <c r="D142" s="56"/>
      <c r="E142" s="7"/>
    </row>
    <row r="143" spans="2:5" x14ac:dyDescent="0.2">
      <c r="B143" s="7"/>
      <c r="C143" s="7"/>
      <c r="D143" s="56"/>
      <c r="E143" s="7"/>
    </row>
    <row r="144" spans="2:5" x14ac:dyDescent="0.2">
      <c r="B144" s="7"/>
      <c r="C144" s="7"/>
      <c r="D144" s="56"/>
      <c r="E144" s="7"/>
    </row>
    <row r="145" spans="2:5" x14ac:dyDescent="0.2">
      <c r="B145" s="7"/>
      <c r="C145" s="7"/>
      <c r="D145" s="56"/>
      <c r="E145" s="7"/>
    </row>
    <row r="146" spans="2:5" x14ac:dyDescent="0.2">
      <c r="B146" s="7"/>
      <c r="C146" s="7"/>
      <c r="D146" s="56"/>
      <c r="E146" s="7"/>
    </row>
    <row r="147" spans="2:5" x14ac:dyDescent="0.2">
      <c r="B147" s="7"/>
      <c r="C147" s="7"/>
      <c r="D147" s="56"/>
      <c r="E147" s="7"/>
    </row>
    <row r="148" spans="2:5" x14ac:dyDescent="0.2">
      <c r="B148" s="7"/>
      <c r="C148" s="7"/>
      <c r="D148" s="56"/>
      <c r="E148" s="7"/>
    </row>
    <row r="149" spans="2:5" x14ac:dyDescent="0.2">
      <c r="B149" s="7"/>
      <c r="C149" s="7"/>
      <c r="D149" s="56"/>
      <c r="E149" s="7"/>
    </row>
    <row r="150" spans="2:5" x14ac:dyDescent="0.2">
      <c r="B150" s="7"/>
      <c r="C150" s="7"/>
      <c r="D150" s="56"/>
      <c r="E150" s="7"/>
    </row>
    <row r="151" spans="2:5" x14ac:dyDescent="0.2">
      <c r="B151" s="7"/>
      <c r="C151" s="7"/>
      <c r="D151" s="56"/>
      <c r="E151" s="7"/>
    </row>
    <row r="152" spans="2:5" x14ac:dyDescent="0.2">
      <c r="B152" s="7"/>
      <c r="C152" s="7"/>
      <c r="D152" s="56"/>
      <c r="E152" s="7"/>
    </row>
    <row r="153" spans="2:5" x14ac:dyDescent="0.2">
      <c r="B153" s="7"/>
      <c r="C153" s="7"/>
      <c r="D153" s="56"/>
      <c r="E153" s="7"/>
    </row>
    <row r="154" spans="2:5" x14ac:dyDescent="0.2">
      <c r="B154" s="7"/>
      <c r="C154" s="7"/>
      <c r="D154" s="56"/>
      <c r="E154" s="7"/>
    </row>
    <row r="155" spans="2:5" x14ac:dyDescent="0.2">
      <c r="B155" s="7"/>
      <c r="C155" s="7"/>
      <c r="D155" s="56"/>
      <c r="E155" s="7"/>
    </row>
    <row r="156" spans="2:5" x14ac:dyDescent="0.2">
      <c r="B156" s="7"/>
      <c r="C156" s="7"/>
      <c r="D156" s="56"/>
    </row>
    <row r="157" spans="2:5" x14ac:dyDescent="0.2">
      <c r="B157" s="7"/>
      <c r="C157" s="7"/>
      <c r="D157" s="56"/>
    </row>
    <row r="158" spans="2:5" x14ac:dyDescent="0.2">
      <c r="B158" s="7"/>
      <c r="C158" s="7"/>
      <c r="D158" s="56"/>
    </row>
    <row r="159" spans="2:5" x14ac:dyDescent="0.2">
      <c r="B159" s="7"/>
      <c r="C159" s="7"/>
      <c r="D159" s="56"/>
    </row>
    <row r="160" spans="2:5" x14ac:dyDescent="0.2">
      <c r="B160" s="7"/>
      <c r="C160" s="7"/>
      <c r="D160" s="56"/>
    </row>
    <row r="161" spans="2:4" x14ac:dyDescent="0.2">
      <c r="B161" s="7"/>
      <c r="C161" s="7"/>
      <c r="D161" s="56"/>
    </row>
    <row r="162" spans="2:4" x14ac:dyDescent="0.2">
      <c r="B162" s="7"/>
      <c r="C162" s="7"/>
      <c r="D162" s="56"/>
    </row>
    <row r="163" spans="2:4" x14ac:dyDescent="0.2">
      <c r="B163" s="7"/>
      <c r="C163" s="7"/>
      <c r="D163" s="5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05009-29E4-0745-B61D-46F74C2D0868}">
  <dimension ref="A1:AO163"/>
  <sheetViews>
    <sheetView zoomScale="75" workbookViewId="0">
      <pane xSplit="5" ySplit="1" topLeftCell="M41" activePane="bottomRight" state="frozen"/>
      <selection pane="topRight" activeCell="H1" sqref="H1"/>
      <selection pane="bottomLeft" activeCell="A2" sqref="A2"/>
      <selection pane="bottomRight" sqref="A1:A1048576"/>
    </sheetView>
  </sheetViews>
  <sheetFormatPr baseColWidth="10" defaultRowHeight="16" x14ac:dyDescent="0.2"/>
  <cols>
    <col min="1" max="1" width="15.33203125" style="12" bestFit="1" customWidth="1"/>
    <col min="2" max="2" width="11.6640625" style="10" customWidth="1"/>
    <col min="3" max="3" width="14.83203125" style="10" bestFit="1" customWidth="1"/>
    <col min="4" max="4" width="12.6640625" style="10" bestFit="1" customWidth="1"/>
    <col min="5" max="5" width="18" style="10" bestFit="1" customWidth="1"/>
    <col min="6" max="6" width="9.33203125" bestFit="1" customWidth="1"/>
    <col min="7" max="7" width="15.33203125" style="46" bestFit="1" customWidth="1"/>
    <col min="8" max="8" width="5.83203125" bestFit="1" customWidth="1"/>
    <col min="9" max="10" width="15.33203125" customWidth="1"/>
    <col min="11" max="11" width="10.6640625" bestFit="1" customWidth="1"/>
    <col min="12" max="12" width="9.33203125" bestFit="1" customWidth="1"/>
    <col min="13" max="13" width="15.33203125" bestFit="1" customWidth="1"/>
    <col min="14" max="14" width="5.83203125" bestFit="1" customWidth="1"/>
    <col min="15" max="16" width="15.33203125" customWidth="1"/>
    <col min="17" max="17" width="10.6640625" bestFit="1" customWidth="1"/>
    <col min="18" max="18" width="9.33203125" bestFit="1" customWidth="1"/>
    <col min="19" max="19" width="15.33203125" bestFit="1" customWidth="1"/>
    <col min="20" max="20" width="5.83203125" bestFit="1" customWidth="1"/>
    <col min="21" max="22" width="15.33203125" customWidth="1"/>
    <col min="23" max="23" width="10.6640625" bestFit="1" customWidth="1"/>
    <col min="24" max="24" width="9.33203125" bestFit="1" customWidth="1"/>
    <col min="25" max="25" width="15.33203125" bestFit="1" customWidth="1"/>
    <col min="26" max="26" width="5.83203125" bestFit="1" customWidth="1"/>
    <col min="27" max="28" width="15.33203125" customWidth="1"/>
    <col min="29" max="29" width="10.6640625" bestFit="1" customWidth="1"/>
    <col min="30" max="30" width="9.33203125" bestFit="1" customWidth="1"/>
    <col min="31" max="31" width="15.33203125" bestFit="1" customWidth="1"/>
    <col min="32" max="32" width="5.83203125" bestFit="1" customWidth="1"/>
    <col min="33" max="34" width="15.33203125" customWidth="1"/>
    <col min="35" max="35" width="10.6640625" bestFit="1" customWidth="1"/>
    <col min="36" max="36" width="9.33203125" bestFit="1" customWidth="1"/>
    <col min="37" max="37" width="15.33203125" bestFit="1" customWidth="1"/>
    <col min="38" max="38" width="5.83203125" bestFit="1" customWidth="1"/>
    <col min="39" max="40" width="15.33203125" customWidth="1"/>
    <col min="41" max="41" width="10.6640625" bestFit="1" customWidth="1"/>
  </cols>
  <sheetData>
    <row r="1" spans="1:41" s="37" customFormat="1" ht="17" thickBot="1" x14ac:dyDescent="0.25">
      <c r="A1" s="40"/>
      <c r="B1" s="41"/>
      <c r="C1" s="41"/>
      <c r="D1" s="41"/>
      <c r="E1" s="41"/>
      <c r="F1" s="65" t="s">
        <v>18</v>
      </c>
      <c r="G1" s="66"/>
      <c r="H1" s="66"/>
      <c r="I1" s="66"/>
      <c r="J1" s="66"/>
      <c r="K1" s="67"/>
      <c r="L1" s="68" t="s">
        <v>19</v>
      </c>
      <c r="M1" s="69"/>
      <c r="N1" s="69"/>
      <c r="O1" s="69"/>
      <c r="P1" s="69"/>
      <c r="Q1" s="70"/>
      <c r="R1" s="71" t="s">
        <v>20</v>
      </c>
      <c r="S1" s="72"/>
      <c r="T1" s="72"/>
      <c r="U1" s="72"/>
      <c r="V1" s="72"/>
      <c r="W1" s="73"/>
      <c r="X1" s="71" t="s">
        <v>21</v>
      </c>
      <c r="Y1" s="72"/>
      <c r="Z1" s="72"/>
      <c r="AA1" s="72"/>
      <c r="AB1" s="72"/>
      <c r="AC1" s="73"/>
      <c r="AD1" s="71" t="s">
        <v>22</v>
      </c>
      <c r="AE1" s="72"/>
      <c r="AF1" s="72"/>
      <c r="AG1" s="72"/>
      <c r="AH1" s="72"/>
      <c r="AI1" s="73"/>
      <c r="AJ1" s="63" t="s">
        <v>24</v>
      </c>
      <c r="AK1" s="64"/>
      <c r="AL1" s="64"/>
      <c r="AM1" s="64"/>
      <c r="AN1" s="64"/>
      <c r="AO1" s="64"/>
    </row>
    <row r="2" spans="1:41" ht="17" thickBo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4" t="s">
        <v>28</v>
      </c>
      <c r="G2" s="45" t="s">
        <v>26</v>
      </c>
      <c r="H2" s="30" t="s">
        <v>27</v>
      </c>
      <c r="I2" s="31" t="s">
        <v>29</v>
      </c>
      <c r="J2" s="32" t="s">
        <v>30</v>
      </c>
      <c r="K2" s="33" t="s">
        <v>31</v>
      </c>
      <c r="L2" s="24" t="s">
        <v>28</v>
      </c>
      <c r="M2" s="25" t="s">
        <v>26</v>
      </c>
      <c r="N2" s="26" t="s">
        <v>27</v>
      </c>
      <c r="O2" s="31" t="s">
        <v>29</v>
      </c>
      <c r="P2" s="32" t="s">
        <v>30</v>
      </c>
      <c r="Q2" s="33" t="s">
        <v>31</v>
      </c>
      <c r="R2" s="24" t="s">
        <v>28</v>
      </c>
      <c r="S2" s="25" t="s">
        <v>26</v>
      </c>
      <c r="T2" s="26" t="s">
        <v>27</v>
      </c>
      <c r="U2" s="31" t="s">
        <v>29</v>
      </c>
      <c r="V2" s="32" t="s">
        <v>30</v>
      </c>
      <c r="W2" s="33" t="s">
        <v>31</v>
      </c>
      <c r="X2" s="24" t="s">
        <v>28</v>
      </c>
      <c r="Y2" s="25" t="s">
        <v>26</v>
      </c>
      <c r="Z2" s="26" t="s">
        <v>27</v>
      </c>
      <c r="AA2" s="31" t="s">
        <v>29</v>
      </c>
      <c r="AB2" s="32" t="s">
        <v>30</v>
      </c>
      <c r="AC2" s="33" t="s">
        <v>31</v>
      </c>
      <c r="AD2" s="24" t="s">
        <v>28</v>
      </c>
      <c r="AE2" s="25" t="s">
        <v>26</v>
      </c>
      <c r="AF2" s="26" t="s">
        <v>27</v>
      </c>
      <c r="AG2" s="31" t="s">
        <v>29</v>
      </c>
      <c r="AH2" s="32" t="s">
        <v>30</v>
      </c>
      <c r="AI2" s="33" t="s">
        <v>31</v>
      </c>
      <c r="AJ2" s="24" t="s">
        <v>28</v>
      </c>
      <c r="AK2" s="25" t="s">
        <v>26</v>
      </c>
      <c r="AL2" s="26" t="s">
        <v>27</v>
      </c>
      <c r="AM2" s="31" t="s">
        <v>29</v>
      </c>
      <c r="AN2" s="32" t="s">
        <v>30</v>
      </c>
      <c r="AO2" s="33" t="s">
        <v>31</v>
      </c>
    </row>
    <row r="3" spans="1:41" x14ac:dyDescent="0.2">
      <c r="A3" s="3">
        <v>5</v>
      </c>
      <c r="B3" s="19">
        <v>339</v>
      </c>
      <c r="C3" s="19" t="s">
        <v>23</v>
      </c>
      <c r="D3" s="19" t="s">
        <v>16</v>
      </c>
      <c r="E3" s="4" t="s">
        <v>40</v>
      </c>
      <c r="F3" s="20" cm="1">
        <f t="array" ref="F3:F47">WeightPct!F2:F46</f>
        <v>0</v>
      </c>
      <c r="G3" s="46" t="s">
        <v>32</v>
      </c>
      <c r="H3">
        <v>0</v>
      </c>
      <c r="I3" s="36">
        <f>IF(F3&lt;=-15,4,(IF(F3&lt;-10,3,(IF(F3&lt;-4,2,(IF(F3&lt;=-1,1,IF(F3&gt;-1,0,0))))))))</f>
        <v>0</v>
      </c>
      <c r="J3" s="34">
        <f>IF(G3="D",4,(IF(G3="L",2,(IF(G3="M",1,0)))))</f>
        <v>0</v>
      </c>
      <c r="K3" s="35">
        <f>H3+I3+J3</f>
        <v>0</v>
      </c>
      <c r="L3" s="20" cm="1">
        <f t="array" ref="L3:L47">WeightPct!G2:G46</f>
        <v>3.2051282051282168</v>
      </c>
      <c r="M3" t="s">
        <v>32</v>
      </c>
      <c r="N3">
        <v>0</v>
      </c>
      <c r="O3" s="36">
        <f>IF(L3&lt;=-15,4,(IF(L3&lt;-10,3,(IF(L3&lt;-4,2,(IF(L3&lt;=-1,1,IF(L3&gt;-1,0,0))))))))</f>
        <v>0</v>
      </c>
      <c r="P3" s="34">
        <f>IF(M3="D",4,(IF(M3="L",2,(IF(M3="M",1,0)))))</f>
        <v>0</v>
      </c>
      <c r="Q3" s="35">
        <f>N3+O3+P3</f>
        <v>0</v>
      </c>
      <c r="R3" s="20" cm="1">
        <f t="array" ref="R3:R47">WeightPct!H2:H46</f>
        <v>2.8846153846153912</v>
      </c>
      <c r="S3" t="s">
        <v>32</v>
      </c>
      <c r="T3" s="21">
        <v>0</v>
      </c>
      <c r="U3" s="36">
        <f>IF(R3&lt;=-15,4,(IF(R3&lt;-10,3,(IF(R3&lt;-4,2,(IF(R3&lt;=-1,1,IF(R3&gt;-1,0,0))))))))</f>
        <v>0</v>
      </c>
      <c r="V3" s="34">
        <f>IF(S3="D",4,(IF(S3="L",2,(IF(S3="M",1,0)))))</f>
        <v>0</v>
      </c>
      <c r="W3" s="35">
        <f>T3+U3+V3</f>
        <v>0</v>
      </c>
      <c r="X3" s="20" cm="1">
        <f t="array" ref="X3:X47">WeightPct!I2:I46</f>
        <v>1.9230769230769278</v>
      </c>
      <c r="Y3" s="42" t="s">
        <v>32</v>
      </c>
      <c r="Z3" s="43">
        <v>0</v>
      </c>
      <c r="AA3" s="36">
        <f>IF(X3&lt;=-15,4,(IF(X3&lt;-10,3,(IF(X3&lt;-4,2,(IF(X3&lt;=-1,1,IF(X3&gt;-1,0,0))))))))</f>
        <v>0</v>
      </c>
      <c r="AB3" s="34">
        <f>IF(Y3="D",4,(IF(Y3="L",2,(IF(Y3="M",1,0)))))</f>
        <v>0</v>
      </c>
      <c r="AC3" s="35">
        <f>Z3+AA3+AB3</f>
        <v>0</v>
      </c>
      <c r="AD3" s="20" cm="1">
        <f t="array" ref="AD3:AD47">WeightPct!J2:J46</f>
        <v>0.64102564102563875</v>
      </c>
      <c r="AE3" s="42" t="s">
        <v>32</v>
      </c>
      <c r="AF3" s="43">
        <v>0</v>
      </c>
      <c r="AG3" s="36">
        <f>IF(AD3&lt;=-15,4,(IF(AD3&lt;-10,3,(IF(AD3&lt;-4,2,(IF(AD3&lt;=-1,1,IF(AD3&gt;-1,0,0))))))))</f>
        <v>0</v>
      </c>
      <c r="AH3" s="34">
        <f>IF(AE3="D",4,(IF(AE3="L",2,(IF(AE3="M",1,0)))))</f>
        <v>0</v>
      </c>
      <c r="AI3" s="35">
        <f>AF3+AG3+AH3</f>
        <v>0</v>
      </c>
      <c r="AJ3" s="20" cm="1">
        <f t="array" ref="AJ3:AJ47">WeightPct!K2:K46</f>
        <v>4.4871794871794943</v>
      </c>
      <c r="AK3" s="42" t="s">
        <v>32</v>
      </c>
      <c r="AL3" s="43">
        <v>0</v>
      </c>
      <c r="AM3" s="36">
        <f>IF(AJ3&lt;=-15,4,(IF(AJ3&lt;-10,3,(IF(AJ3&lt;-4,2,(IF(AJ3&lt;=-1,1,IF(AJ3&gt;-1,0,0))))))))</f>
        <v>0</v>
      </c>
      <c r="AN3" s="34">
        <f>IF(AK3="D",4,(IF(AK3="L",2,(IF(AK3="M",1,0)))))</f>
        <v>0</v>
      </c>
      <c r="AO3" s="35">
        <f>AL3+AM3+AN3</f>
        <v>0</v>
      </c>
    </row>
    <row r="4" spans="1:41" x14ac:dyDescent="0.2">
      <c r="A4" s="3">
        <v>6</v>
      </c>
      <c r="B4" s="19">
        <v>359</v>
      </c>
      <c r="C4" s="19" t="s">
        <v>23</v>
      </c>
      <c r="D4" s="19" t="s">
        <v>15</v>
      </c>
      <c r="E4" s="4" t="s">
        <v>40</v>
      </c>
      <c r="F4" s="20">
        <v>0</v>
      </c>
      <c r="G4" s="46" t="s">
        <v>32</v>
      </c>
      <c r="H4">
        <v>0</v>
      </c>
      <c r="I4" s="36">
        <f t="shared" ref="I4:I18" si="0">IF(F4&lt;=-15,4,(IF(F4&lt;-10,3,(IF(F4&lt;-4,2,(IF(F4&lt;=-1,1,IF(F4&gt;-1,0,0))))))))</f>
        <v>0</v>
      </c>
      <c r="J4" s="34">
        <f t="shared" ref="J4:J18" si="1">IF(G4="D",4,(IF(G4="L",2,(IF(G4="M",1,0)))))</f>
        <v>0</v>
      </c>
      <c r="K4" s="35">
        <f t="shared" ref="K4:K18" si="2">H4+I4+J4</f>
        <v>0</v>
      </c>
      <c r="L4" s="20">
        <v>-0.91185410334345651</v>
      </c>
      <c r="M4" t="s">
        <v>32</v>
      </c>
      <c r="N4">
        <v>0</v>
      </c>
      <c r="O4" s="36">
        <f t="shared" ref="O4:O18" si="3">IF(L4&lt;=-15,4,(IF(L4&lt;-10,3,(IF(L4&lt;-4,2,(IF(L4&lt;=-1,1,IF(L4&gt;-1,0,0))))))))</f>
        <v>0</v>
      </c>
      <c r="P4" s="34">
        <f t="shared" ref="P4:P18" si="4">IF(M4="D",4,(IF(M4="L",2,(IF(M4="M",1,0)))))</f>
        <v>0</v>
      </c>
      <c r="Q4" s="35">
        <f t="shared" ref="Q4:Q18" si="5">N4+O4+P4</f>
        <v>0</v>
      </c>
      <c r="R4" s="20">
        <v>0.60790273556231866</v>
      </c>
      <c r="S4" t="s">
        <v>32</v>
      </c>
      <c r="T4" s="21">
        <v>0</v>
      </c>
      <c r="U4" s="36">
        <f t="shared" ref="U4:U18" si="6">IF(R4&lt;=-15,4,(IF(R4&lt;-10,3,(IF(R4&lt;-4,2,(IF(R4&lt;=-1,1,IF(R4&gt;-1,0,0))))))))</f>
        <v>0</v>
      </c>
      <c r="V4" s="34">
        <f t="shared" ref="V4:V18" si="7">IF(S4="D",4,(IF(S4="L",2,(IF(S4="M",1,0)))))</f>
        <v>0</v>
      </c>
      <c r="W4" s="35">
        <f t="shared" ref="W4:W18" si="8">T4+U4+V4</f>
        <v>0</v>
      </c>
      <c r="X4" s="20">
        <v>3.0395136778115504</v>
      </c>
      <c r="Y4" s="42" t="s">
        <v>32</v>
      </c>
      <c r="Z4" s="43">
        <v>0</v>
      </c>
      <c r="AA4" s="36">
        <f t="shared" ref="AA4:AA18" si="9">IF(X4&lt;=-15,4,(IF(X4&lt;-10,3,(IF(X4&lt;-4,2,(IF(X4&lt;=-1,1,IF(X4&gt;-1,0,0))))))))</f>
        <v>0</v>
      </c>
      <c r="AB4" s="34">
        <f t="shared" ref="AB4:AB18" si="10">IF(Y4="D",4,(IF(Y4="L",2,(IF(Y4="M",1,0)))))</f>
        <v>0</v>
      </c>
      <c r="AC4" s="35">
        <f t="shared" ref="AC4:AC18" si="11">Z4+AA4+AB4</f>
        <v>0</v>
      </c>
      <c r="AD4" s="20">
        <v>2.735562310030391</v>
      </c>
      <c r="AE4" s="42" t="s">
        <v>32</v>
      </c>
      <c r="AF4" s="43">
        <v>0</v>
      </c>
      <c r="AG4" s="36">
        <f t="shared" ref="AG4:AG18" si="12">IF(AD4&lt;=-15,4,(IF(AD4&lt;-10,3,(IF(AD4&lt;-4,2,(IF(AD4&lt;=-1,1,IF(AD4&gt;-1,0,0))))))))</f>
        <v>0</v>
      </c>
      <c r="AH4" s="34">
        <f t="shared" ref="AH4:AH18" si="13">IF(AE4="D",4,(IF(AE4="L",2,(IF(AE4="M",1,0)))))</f>
        <v>0</v>
      </c>
      <c r="AI4" s="35">
        <f t="shared" ref="AI4:AI18" si="14">AF4+AG4+AH4</f>
        <v>0</v>
      </c>
      <c r="AJ4" s="20">
        <v>3.9513677811550281</v>
      </c>
      <c r="AK4" s="42" t="s">
        <v>32</v>
      </c>
      <c r="AL4" s="43">
        <v>0</v>
      </c>
      <c r="AM4" s="36">
        <f t="shared" ref="AM4:AM18" si="15">IF(AJ4&lt;=-15,4,(IF(AJ4&lt;-10,3,(IF(AJ4&lt;-4,2,(IF(AJ4&lt;=-1,1,IF(AJ4&gt;-1,0,0))))))))</f>
        <v>0</v>
      </c>
      <c r="AN4" s="34">
        <f t="shared" ref="AN4:AN18" si="16">IF(AK4="D",4,(IF(AK4="L",2,(IF(AK4="M",1,0)))))</f>
        <v>0</v>
      </c>
      <c r="AO4" s="35">
        <f t="shared" ref="AO4:AO18" si="17">AL4+AM4+AN4</f>
        <v>0</v>
      </c>
    </row>
    <row r="5" spans="1:41" x14ac:dyDescent="0.2">
      <c r="A5" s="3">
        <v>7</v>
      </c>
      <c r="B5" s="19">
        <v>371</v>
      </c>
      <c r="C5" s="19" t="s">
        <v>23</v>
      </c>
      <c r="D5" s="19" t="s">
        <v>15</v>
      </c>
      <c r="E5" s="4" t="s">
        <v>40</v>
      </c>
      <c r="F5" s="20">
        <v>0</v>
      </c>
      <c r="G5" s="46" t="s">
        <v>32</v>
      </c>
      <c r="H5">
        <v>0</v>
      </c>
      <c r="I5" s="36">
        <f t="shared" si="0"/>
        <v>0</v>
      </c>
      <c r="J5" s="34">
        <f t="shared" si="1"/>
        <v>0</v>
      </c>
      <c r="K5" s="35">
        <f t="shared" si="2"/>
        <v>0</v>
      </c>
      <c r="L5" s="20">
        <v>0.34129692832763775</v>
      </c>
      <c r="M5" t="s">
        <v>32</v>
      </c>
      <c r="N5">
        <v>0</v>
      </c>
      <c r="O5" s="36">
        <f t="shared" si="3"/>
        <v>0</v>
      </c>
      <c r="P5" s="34">
        <f t="shared" si="4"/>
        <v>0</v>
      </c>
      <c r="Q5" s="35">
        <f t="shared" si="5"/>
        <v>0</v>
      </c>
      <c r="R5" s="20">
        <v>1.7064846416382253</v>
      </c>
      <c r="S5" t="s">
        <v>32</v>
      </c>
      <c r="T5" s="21">
        <v>0</v>
      </c>
      <c r="U5" s="36">
        <f t="shared" si="6"/>
        <v>0</v>
      </c>
      <c r="V5" s="34">
        <f t="shared" si="7"/>
        <v>0</v>
      </c>
      <c r="W5" s="35">
        <f t="shared" si="8"/>
        <v>0</v>
      </c>
      <c r="X5" s="20">
        <v>0.68259385665528771</v>
      </c>
      <c r="Y5" s="42" t="s">
        <v>32</v>
      </c>
      <c r="Z5" s="43">
        <v>0</v>
      </c>
      <c r="AA5" s="36">
        <f t="shared" si="9"/>
        <v>0</v>
      </c>
      <c r="AB5" s="34">
        <f t="shared" si="10"/>
        <v>0</v>
      </c>
      <c r="AC5" s="35">
        <f t="shared" si="11"/>
        <v>0</v>
      </c>
      <c r="AD5" s="20">
        <v>1.3651877133105754</v>
      </c>
      <c r="AE5" s="42" t="s">
        <v>32</v>
      </c>
      <c r="AF5" s="43">
        <v>0</v>
      </c>
      <c r="AG5" s="36">
        <f t="shared" si="12"/>
        <v>0</v>
      </c>
      <c r="AH5" s="34">
        <f t="shared" si="13"/>
        <v>0</v>
      </c>
      <c r="AI5" s="35">
        <f t="shared" si="14"/>
        <v>0</v>
      </c>
      <c r="AJ5" s="20">
        <v>4.0955631399317385</v>
      </c>
      <c r="AK5" s="42" t="s">
        <v>32</v>
      </c>
      <c r="AL5" s="43">
        <v>0</v>
      </c>
      <c r="AM5" s="36">
        <f t="shared" si="15"/>
        <v>0</v>
      </c>
      <c r="AN5" s="34">
        <f t="shared" si="16"/>
        <v>0</v>
      </c>
      <c r="AO5" s="35">
        <f t="shared" si="17"/>
        <v>0</v>
      </c>
    </row>
    <row r="6" spans="1:41" x14ac:dyDescent="0.2">
      <c r="A6" s="3">
        <v>8</v>
      </c>
      <c r="B6" s="19">
        <v>363</v>
      </c>
      <c r="C6" s="19" t="s">
        <v>23</v>
      </c>
      <c r="D6" s="19" t="s">
        <v>15</v>
      </c>
      <c r="E6" s="4" t="s">
        <v>41</v>
      </c>
      <c r="F6" s="20">
        <v>0</v>
      </c>
      <c r="G6" s="46" t="s">
        <v>32</v>
      </c>
      <c r="H6">
        <v>0</v>
      </c>
      <c r="I6" s="36">
        <f t="shared" si="0"/>
        <v>0</v>
      </c>
      <c r="J6" s="34">
        <f t="shared" si="1"/>
        <v>0</v>
      </c>
      <c r="K6" s="35">
        <f t="shared" si="2"/>
        <v>0</v>
      </c>
      <c r="L6" s="20">
        <v>-0.7692307692307665</v>
      </c>
      <c r="N6" s="21"/>
      <c r="O6" s="36">
        <f t="shared" si="3"/>
        <v>0</v>
      </c>
      <c r="P6" s="34">
        <f t="shared" si="4"/>
        <v>0</v>
      </c>
      <c r="Q6" s="35">
        <f t="shared" si="5"/>
        <v>0</v>
      </c>
      <c r="R6" s="20">
        <v>-5.7692307692307692</v>
      </c>
      <c r="S6" t="s">
        <v>23</v>
      </c>
      <c r="T6" s="21">
        <v>1</v>
      </c>
      <c r="U6" s="36">
        <f t="shared" si="6"/>
        <v>2</v>
      </c>
      <c r="V6" s="34">
        <f t="shared" si="7"/>
        <v>1</v>
      </c>
      <c r="W6" s="35">
        <f t="shared" si="8"/>
        <v>4</v>
      </c>
      <c r="X6" s="20">
        <v>-5.7692307692307692</v>
      </c>
      <c r="Y6" s="42" t="s">
        <v>33</v>
      </c>
      <c r="Z6" s="21">
        <v>3</v>
      </c>
      <c r="AA6" s="36">
        <f t="shared" si="9"/>
        <v>2</v>
      </c>
      <c r="AB6" s="34">
        <f t="shared" si="10"/>
        <v>2</v>
      </c>
      <c r="AC6" s="35">
        <f t="shared" si="11"/>
        <v>7</v>
      </c>
      <c r="AD6" s="20">
        <v>-9.2307692307692264</v>
      </c>
      <c r="AE6" s="42" t="s">
        <v>14</v>
      </c>
      <c r="AF6" s="21">
        <v>3</v>
      </c>
      <c r="AG6" s="36">
        <f t="shared" si="12"/>
        <v>2</v>
      </c>
      <c r="AH6" s="34">
        <f t="shared" si="13"/>
        <v>4</v>
      </c>
      <c r="AI6" s="35">
        <f t="shared" si="14"/>
        <v>9</v>
      </c>
      <c r="AJ6" s="20">
        <v>-15.769230769230774</v>
      </c>
      <c r="AK6" s="42" t="s">
        <v>14</v>
      </c>
      <c r="AL6" s="21">
        <v>4</v>
      </c>
      <c r="AM6" s="36">
        <f t="shared" si="15"/>
        <v>4</v>
      </c>
      <c r="AN6" s="34">
        <f t="shared" si="16"/>
        <v>4</v>
      </c>
      <c r="AO6" s="35">
        <f t="shared" si="17"/>
        <v>12</v>
      </c>
    </row>
    <row r="7" spans="1:41" x14ac:dyDescent="0.2">
      <c r="A7" s="3">
        <v>8</v>
      </c>
      <c r="B7" s="19">
        <v>361</v>
      </c>
      <c r="C7" s="19" t="s">
        <v>23</v>
      </c>
      <c r="D7" s="19" t="s">
        <v>16</v>
      </c>
      <c r="E7" s="4" t="s">
        <v>41</v>
      </c>
      <c r="F7" s="20">
        <v>0</v>
      </c>
      <c r="G7" s="46" t="s">
        <v>32</v>
      </c>
      <c r="H7">
        <v>0</v>
      </c>
      <c r="I7" s="36">
        <f t="shared" si="0"/>
        <v>0</v>
      </c>
      <c r="J7" s="34">
        <f t="shared" si="1"/>
        <v>0</v>
      </c>
      <c r="K7" s="35">
        <f t="shared" si="2"/>
        <v>0</v>
      </c>
      <c r="L7" s="20">
        <v>-4.2968750000000053</v>
      </c>
      <c r="M7" t="s">
        <v>23</v>
      </c>
      <c r="N7" s="21">
        <v>1</v>
      </c>
      <c r="O7" s="36">
        <f t="shared" si="3"/>
        <v>2</v>
      </c>
      <c r="P7" s="34">
        <f t="shared" si="4"/>
        <v>1</v>
      </c>
      <c r="Q7" s="35">
        <f t="shared" si="5"/>
        <v>4</v>
      </c>
      <c r="R7" s="20">
        <v>-10.937500000000004</v>
      </c>
      <c r="S7" t="s">
        <v>33</v>
      </c>
      <c r="T7" s="21">
        <v>3</v>
      </c>
      <c r="U7" s="36">
        <f t="shared" si="6"/>
        <v>3</v>
      </c>
      <c r="V7" s="34">
        <f t="shared" si="7"/>
        <v>2</v>
      </c>
      <c r="W7" s="35">
        <f t="shared" si="8"/>
        <v>8</v>
      </c>
      <c r="X7" s="20">
        <v>-12.890625000000004</v>
      </c>
      <c r="Y7" s="42" t="s">
        <v>33</v>
      </c>
      <c r="Z7" s="21">
        <v>3</v>
      </c>
      <c r="AA7" s="36">
        <f t="shared" si="9"/>
        <v>3</v>
      </c>
      <c r="AB7" s="34">
        <f t="shared" si="10"/>
        <v>2</v>
      </c>
      <c r="AC7" s="35">
        <f t="shared" si="11"/>
        <v>8</v>
      </c>
      <c r="AD7" s="20">
        <v>-17.187500000000007</v>
      </c>
      <c r="AE7" s="42" t="s">
        <v>14</v>
      </c>
      <c r="AF7" s="21">
        <v>3</v>
      </c>
      <c r="AG7" s="36">
        <f t="shared" si="12"/>
        <v>4</v>
      </c>
      <c r="AH7" s="34">
        <f t="shared" si="13"/>
        <v>4</v>
      </c>
      <c r="AI7" s="35">
        <f t="shared" si="14"/>
        <v>11</v>
      </c>
      <c r="AJ7" s="20">
        <v>-23.046875000000007</v>
      </c>
      <c r="AK7" s="42" t="s">
        <v>14</v>
      </c>
      <c r="AL7" s="21">
        <v>4</v>
      </c>
      <c r="AM7" s="36">
        <f t="shared" si="15"/>
        <v>4</v>
      </c>
      <c r="AN7" s="34">
        <f t="shared" si="16"/>
        <v>4</v>
      </c>
      <c r="AO7" s="35">
        <f t="shared" si="17"/>
        <v>12</v>
      </c>
    </row>
    <row r="8" spans="1:41" x14ac:dyDescent="0.2">
      <c r="A8" s="3">
        <v>9</v>
      </c>
      <c r="B8" s="19">
        <v>351</v>
      </c>
      <c r="C8" s="19" t="s">
        <v>23</v>
      </c>
      <c r="D8" s="19" t="s">
        <v>16</v>
      </c>
      <c r="E8" s="4" t="s">
        <v>41</v>
      </c>
      <c r="F8" s="20">
        <v>0</v>
      </c>
      <c r="G8" s="46" t="s">
        <v>32</v>
      </c>
      <c r="H8">
        <v>0</v>
      </c>
      <c r="I8" s="36">
        <f t="shared" si="0"/>
        <v>0</v>
      </c>
      <c r="J8" s="34">
        <f t="shared" si="1"/>
        <v>0</v>
      </c>
      <c r="K8" s="35">
        <f t="shared" si="2"/>
        <v>0</v>
      </c>
      <c r="L8" s="20">
        <v>-1.3392857142857018</v>
      </c>
      <c r="M8" t="s">
        <v>23</v>
      </c>
      <c r="N8" s="21">
        <v>0</v>
      </c>
      <c r="O8" s="36">
        <f t="shared" si="3"/>
        <v>1</v>
      </c>
      <c r="P8" s="34">
        <f t="shared" si="4"/>
        <v>1</v>
      </c>
      <c r="Q8" s="35">
        <f t="shared" si="5"/>
        <v>2</v>
      </c>
      <c r="R8" s="20">
        <v>-4.9107142857142767</v>
      </c>
      <c r="S8" t="s">
        <v>33</v>
      </c>
      <c r="T8" s="21">
        <v>1</v>
      </c>
      <c r="U8" s="36">
        <f t="shared" si="6"/>
        <v>2</v>
      </c>
      <c r="V8" s="34">
        <f t="shared" si="7"/>
        <v>2</v>
      </c>
      <c r="W8" s="35">
        <f t="shared" si="8"/>
        <v>5</v>
      </c>
      <c r="X8" s="20">
        <v>-9.3749999999999911</v>
      </c>
      <c r="Y8" s="42" t="s">
        <v>23</v>
      </c>
      <c r="Z8" s="21">
        <v>3</v>
      </c>
      <c r="AA8" s="36">
        <f t="shared" si="9"/>
        <v>2</v>
      </c>
      <c r="AB8" s="34">
        <f t="shared" si="10"/>
        <v>1</v>
      </c>
      <c r="AC8" s="35">
        <f t="shared" si="11"/>
        <v>6</v>
      </c>
      <c r="AD8" s="20">
        <v>-11.607142857142847</v>
      </c>
      <c r="AE8" s="42" t="s">
        <v>33</v>
      </c>
      <c r="AF8" s="21">
        <v>2</v>
      </c>
      <c r="AG8" s="36">
        <f t="shared" si="12"/>
        <v>3</v>
      </c>
      <c r="AH8" s="34">
        <f t="shared" si="13"/>
        <v>2</v>
      </c>
      <c r="AI8" s="35">
        <f t="shared" si="14"/>
        <v>7</v>
      </c>
      <c r="AJ8" s="20">
        <v>-16.071428571428566</v>
      </c>
      <c r="AK8" s="42" t="s">
        <v>14</v>
      </c>
      <c r="AL8" s="21">
        <v>4</v>
      </c>
      <c r="AM8" s="36">
        <f t="shared" si="15"/>
        <v>4</v>
      </c>
      <c r="AN8" s="34">
        <f t="shared" si="16"/>
        <v>4</v>
      </c>
      <c r="AO8" s="35">
        <f t="shared" si="17"/>
        <v>12</v>
      </c>
    </row>
    <row r="9" spans="1:41" x14ac:dyDescent="0.2">
      <c r="A9" s="3">
        <v>10</v>
      </c>
      <c r="B9" s="19">
        <v>325</v>
      </c>
      <c r="C9" s="19" t="s">
        <v>23</v>
      </c>
      <c r="D9" s="19" t="s">
        <v>15</v>
      </c>
      <c r="E9" s="4" t="s">
        <v>41</v>
      </c>
      <c r="F9" s="20">
        <v>0</v>
      </c>
      <c r="G9" s="46" t="s">
        <v>32</v>
      </c>
      <c r="H9">
        <v>0</v>
      </c>
      <c r="I9" s="36">
        <f t="shared" si="0"/>
        <v>0</v>
      </c>
      <c r="J9" s="34">
        <f t="shared" si="1"/>
        <v>0</v>
      </c>
      <c r="K9" s="35">
        <f t="shared" si="2"/>
        <v>0</v>
      </c>
      <c r="L9" s="20">
        <v>0.28571428571428981</v>
      </c>
      <c r="M9" t="s">
        <v>23</v>
      </c>
      <c r="N9" s="21">
        <v>0</v>
      </c>
      <c r="O9" s="36">
        <f t="shared" si="3"/>
        <v>0</v>
      </c>
      <c r="P9" s="34">
        <f t="shared" si="4"/>
        <v>1</v>
      </c>
      <c r="Q9" s="35">
        <f t="shared" si="5"/>
        <v>1</v>
      </c>
      <c r="R9" s="20">
        <v>-0.57142857142857961</v>
      </c>
      <c r="S9" t="s">
        <v>33</v>
      </c>
      <c r="T9" s="21">
        <v>1</v>
      </c>
      <c r="U9" s="36">
        <f t="shared" si="6"/>
        <v>0</v>
      </c>
      <c r="V9" s="34">
        <f t="shared" si="7"/>
        <v>2</v>
      </c>
      <c r="W9" s="35">
        <f t="shared" si="8"/>
        <v>3</v>
      </c>
      <c r="X9" s="20">
        <v>-1.4285714285714286</v>
      </c>
      <c r="Y9" s="42" t="s">
        <v>33</v>
      </c>
      <c r="Z9" s="21">
        <v>2</v>
      </c>
      <c r="AA9" s="36">
        <f t="shared" si="9"/>
        <v>1</v>
      </c>
      <c r="AB9" s="34">
        <f t="shared" si="10"/>
        <v>2</v>
      </c>
      <c r="AC9" s="35">
        <f t="shared" si="11"/>
        <v>5</v>
      </c>
      <c r="AD9" s="20">
        <v>-7.1428571428571423</v>
      </c>
      <c r="AE9" s="42" t="s">
        <v>33</v>
      </c>
      <c r="AF9" s="21">
        <v>3</v>
      </c>
      <c r="AG9" s="36">
        <f t="shared" si="12"/>
        <v>2</v>
      </c>
      <c r="AH9" s="34">
        <f t="shared" si="13"/>
        <v>2</v>
      </c>
      <c r="AI9" s="35">
        <f t="shared" si="14"/>
        <v>7</v>
      </c>
      <c r="AJ9" s="20">
        <v>-12.571428571428566</v>
      </c>
      <c r="AK9" s="42" t="s">
        <v>14</v>
      </c>
      <c r="AL9" s="21">
        <v>3</v>
      </c>
      <c r="AM9" s="36">
        <f t="shared" si="15"/>
        <v>3</v>
      </c>
      <c r="AN9" s="34">
        <f t="shared" si="16"/>
        <v>4</v>
      </c>
      <c r="AO9" s="35">
        <f t="shared" si="17"/>
        <v>10</v>
      </c>
    </row>
    <row r="10" spans="1:41" x14ac:dyDescent="0.2">
      <c r="A10" s="3">
        <v>11</v>
      </c>
      <c r="B10" s="19">
        <v>331</v>
      </c>
      <c r="C10" s="19" t="s">
        <v>23</v>
      </c>
      <c r="D10" s="19" t="s">
        <v>15</v>
      </c>
      <c r="E10" s="4" t="s">
        <v>43</v>
      </c>
      <c r="F10" s="20">
        <v>0</v>
      </c>
      <c r="G10" s="46" t="s">
        <v>32</v>
      </c>
      <c r="H10">
        <v>0</v>
      </c>
      <c r="I10" s="36">
        <f t="shared" si="0"/>
        <v>0</v>
      </c>
      <c r="J10" s="34">
        <f t="shared" si="1"/>
        <v>0</v>
      </c>
      <c r="K10" s="35">
        <f t="shared" si="2"/>
        <v>0</v>
      </c>
      <c r="L10" s="20">
        <v>-1.9073569482288906</v>
      </c>
      <c r="M10" s="42" t="s">
        <v>32</v>
      </c>
      <c r="N10" s="42">
        <v>0</v>
      </c>
      <c r="O10" s="36">
        <f t="shared" si="3"/>
        <v>1</v>
      </c>
      <c r="P10" s="34">
        <f t="shared" si="4"/>
        <v>0</v>
      </c>
      <c r="Q10" s="35">
        <f t="shared" si="5"/>
        <v>1</v>
      </c>
      <c r="R10" s="20">
        <v>-0.81743869209810416</v>
      </c>
      <c r="S10" s="42" t="s">
        <v>32</v>
      </c>
      <c r="T10" s="43">
        <v>0</v>
      </c>
      <c r="U10" s="36">
        <f t="shared" si="6"/>
        <v>0</v>
      </c>
      <c r="V10" s="34">
        <f t="shared" si="7"/>
        <v>0</v>
      </c>
      <c r="W10" s="35">
        <f t="shared" si="8"/>
        <v>0</v>
      </c>
      <c r="X10" s="20">
        <v>0.81743869209808473</v>
      </c>
      <c r="Y10" s="42" t="s">
        <v>32</v>
      </c>
      <c r="Z10" s="43">
        <v>0</v>
      </c>
      <c r="AA10" s="36">
        <f t="shared" si="9"/>
        <v>0</v>
      </c>
      <c r="AB10" s="34">
        <f t="shared" si="10"/>
        <v>0</v>
      </c>
      <c r="AC10" s="35">
        <f t="shared" si="11"/>
        <v>0</v>
      </c>
      <c r="AD10" s="20">
        <v>0.54495912806538349</v>
      </c>
      <c r="AE10" s="42" t="s">
        <v>32</v>
      </c>
      <c r="AF10" s="43">
        <v>0</v>
      </c>
      <c r="AG10" s="36">
        <f t="shared" si="12"/>
        <v>0</v>
      </c>
      <c r="AH10" s="34">
        <f t="shared" si="13"/>
        <v>0</v>
      </c>
      <c r="AI10" s="35">
        <f t="shared" si="14"/>
        <v>0</v>
      </c>
      <c r="AJ10" s="20">
        <v>3.2697547683923585</v>
      </c>
      <c r="AK10" s="42" t="s">
        <v>32</v>
      </c>
      <c r="AL10" s="43">
        <v>0</v>
      </c>
      <c r="AM10" s="36">
        <f t="shared" si="15"/>
        <v>0</v>
      </c>
      <c r="AN10" s="34">
        <f t="shared" si="16"/>
        <v>0</v>
      </c>
      <c r="AO10" s="35">
        <f t="shared" si="17"/>
        <v>0</v>
      </c>
    </row>
    <row r="11" spans="1:41" x14ac:dyDescent="0.2">
      <c r="A11" s="3">
        <v>12</v>
      </c>
      <c r="B11" s="19">
        <v>373</v>
      </c>
      <c r="C11" s="19" t="s">
        <v>23</v>
      </c>
      <c r="D11" s="19" t="s">
        <v>15</v>
      </c>
      <c r="E11" s="4" t="s">
        <v>43</v>
      </c>
      <c r="F11" s="20">
        <v>0</v>
      </c>
      <c r="G11" s="46" t="s">
        <v>32</v>
      </c>
      <c r="H11">
        <v>0</v>
      </c>
      <c r="I11" s="36">
        <f t="shared" si="0"/>
        <v>0</v>
      </c>
      <c r="J11" s="34">
        <f t="shared" si="1"/>
        <v>0</v>
      </c>
      <c r="K11" s="35">
        <f t="shared" si="2"/>
        <v>0</v>
      </c>
      <c r="L11" s="20">
        <v>-3.4246575342465753</v>
      </c>
      <c r="M11" s="42" t="s">
        <v>32</v>
      </c>
      <c r="N11" s="42">
        <v>0</v>
      </c>
      <c r="O11" s="36">
        <f t="shared" si="3"/>
        <v>1</v>
      </c>
      <c r="P11" s="34">
        <f t="shared" si="4"/>
        <v>0</v>
      </c>
      <c r="Q11" s="35">
        <f t="shared" si="5"/>
        <v>1</v>
      </c>
      <c r="R11" s="20">
        <v>-4.7945205479452007</v>
      </c>
      <c r="S11" s="42" t="s">
        <v>32</v>
      </c>
      <c r="T11" s="43">
        <v>0</v>
      </c>
      <c r="U11" s="36">
        <f t="shared" si="6"/>
        <v>2</v>
      </c>
      <c r="V11" s="34">
        <f t="shared" si="7"/>
        <v>0</v>
      </c>
      <c r="W11" s="35">
        <f t="shared" si="8"/>
        <v>2</v>
      </c>
      <c r="X11" s="20">
        <v>-1.3698630136986254</v>
      </c>
      <c r="Y11" s="42" t="s">
        <v>32</v>
      </c>
      <c r="Z11" s="43">
        <v>0</v>
      </c>
      <c r="AA11" s="36">
        <f t="shared" si="9"/>
        <v>1</v>
      </c>
      <c r="AB11" s="34">
        <f t="shared" si="10"/>
        <v>0</v>
      </c>
      <c r="AC11" s="35">
        <f t="shared" si="11"/>
        <v>1</v>
      </c>
      <c r="AD11" s="20">
        <v>-2.3972602739726003</v>
      </c>
      <c r="AE11" s="42" t="s">
        <v>32</v>
      </c>
      <c r="AF11" s="43">
        <v>0</v>
      </c>
      <c r="AG11" s="36">
        <f t="shared" si="12"/>
        <v>1</v>
      </c>
      <c r="AH11" s="34">
        <f t="shared" si="13"/>
        <v>0</v>
      </c>
      <c r="AI11" s="35">
        <f t="shared" si="14"/>
        <v>1</v>
      </c>
      <c r="AJ11" s="20">
        <v>-1.0273972602739752</v>
      </c>
      <c r="AK11" s="42" t="s">
        <v>32</v>
      </c>
      <c r="AL11" s="43">
        <v>0</v>
      </c>
      <c r="AM11" s="36">
        <f t="shared" si="15"/>
        <v>1</v>
      </c>
      <c r="AN11" s="34">
        <f t="shared" si="16"/>
        <v>0</v>
      </c>
      <c r="AO11" s="35">
        <f t="shared" si="17"/>
        <v>1</v>
      </c>
    </row>
    <row r="12" spans="1:41" x14ac:dyDescent="0.2">
      <c r="A12" s="3">
        <v>13</v>
      </c>
      <c r="B12" s="19">
        <v>341</v>
      </c>
      <c r="C12" s="19" t="s">
        <v>23</v>
      </c>
      <c r="D12" s="19" t="s">
        <v>16</v>
      </c>
      <c r="E12" s="4" t="s">
        <v>43</v>
      </c>
      <c r="F12" s="20">
        <v>0</v>
      </c>
      <c r="G12" s="46" t="s">
        <v>32</v>
      </c>
      <c r="H12">
        <v>0</v>
      </c>
      <c r="I12" s="36">
        <f t="shared" si="0"/>
        <v>0</v>
      </c>
      <c r="J12" s="34">
        <f t="shared" si="1"/>
        <v>0</v>
      </c>
      <c r="K12" s="35">
        <f t="shared" si="2"/>
        <v>0</v>
      </c>
      <c r="L12" s="20">
        <v>-1.5974440894568689</v>
      </c>
      <c r="M12" s="42" t="s">
        <v>32</v>
      </c>
      <c r="N12" s="42">
        <v>0</v>
      </c>
      <c r="O12" s="36">
        <f t="shared" si="3"/>
        <v>1</v>
      </c>
      <c r="P12" s="34">
        <f t="shared" si="4"/>
        <v>0</v>
      </c>
      <c r="Q12" s="35">
        <f t="shared" si="5"/>
        <v>1</v>
      </c>
      <c r="R12" s="20">
        <v>-2.2364217252396146</v>
      </c>
      <c r="S12" s="42" t="s">
        <v>32</v>
      </c>
      <c r="T12" s="43">
        <v>0</v>
      </c>
      <c r="U12" s="36">
        <f t="shared" si="6"/>
        <v>1</v>
      </c>
      <c r="V12" s="34">
        <f t="shared" si="7"/>
        <v>0</v>
      </c>
      <c r="W12" s="35">
        <f t="shared" si="8"/>
        <v>1</v>
      </c>
      <c r="X12" s="20">
        <v>-2.8753993610223709</v>
      </c>
      <c r="Y12" s="42" t="s">
        <v>32</v>
      </c>
      <c r="Z12" s="43">
        <v>0</v>
      </c>
      <c r="AA12" s="36">
        <f t="shared" si="9"/>
        <v>1</v>
      </c>
      <c r="AB12" s="34">
        <f t="shared" si="10"/>
        <v>0</v>
      </c>
      <c r="AC12" s="35">
        <f t="shared" si="11"/>
        <v>1</v>
      </c>
      <c r="AD12" s="20">
        <v>-2.8753993610223709</v>
      </c>
      <c r="AE12" s="42" t="s">
        <v>32</v>
      </c>
      <c r="AF12" s="43">
        <v>0</v>
      </c>
      <c r="AG12" s="36">
        <f t="shared" si="12"/>
        <v>1</v>
      </c>
      <c r="AH12" s="34">
        <f t="shared" si="13"/>
        <v>0</v>
      </c>
      <c r="AI12" s="35">
        <f t="shared" si="14"/>
        <v>1</v>
      </c>
      <c r="AJ12" s="20">
        <v>-2.8753993610223709</v>
      </c>
      <c r="AK12" s="42" t="s">
        <v>32</v>
      </c>
      <c r="AL12" s="43">
        <v>0</v>
      </c>
      <c r="AM12" s="36">
        <f t="shared" si="15"/>
        <v>1</v>
      </c>
      <c r="AN12" s="34">
        <f t="shared" si="16"/>
        <v>0</v>
      </c>
      <c r="AO12" s="35">
        <f t="shared" si="17"/>
        <v>1</v>
      </c>
    </row>
    <row r="13" spans="1:41" x14ac:dyDescent="0.2">
      <c r="A13" s="3">
        <v>14</v>
      </c>
      <c r="B13" s="19">
        <v>357</v>
      </c>
      <c r="C13" s="19" t="s">
        <v>23</v>
      </c>
      <c r="D13" s="19" t="s">
        <v>16</v>
      </c>
      <c r="E13" s="4" t="s">
        <v>43</v>
      </c>
      <c r="F13" s="20">
        <v>0</v>
      </c>
      <c r="G13" s="46" t="s">
        <v>32</v>
      </c>
      <c r="H13">
        <v>0</v>
      </c>
      <c r="I13" s="36">
        <f t="shared" si="0"/>
        <v>0</v>
      </c>
      <c r="J13" s="34">
        <f t="shared" si="1"/>
        <v>0</v>
      </c>
      <c r="K13" s="35">
        <f t="shared" si="2"/>
        <v>0</v>
      </c>
      <c r="L13" s="20">
        <v>1.6233766233766231</v>
      </c>
      <c r="M13" s="42" t="s">
        <v>32</v>
      </c>
      <c r="N13" s="42">
        <v>0</v>
      </c>
      <c r="O13" s="36">
        <f t="shared" si="3"/>
        <v>0</v>
      </c>
      <c r="P13" s="34">
        <f t="shared" si="4"/>
        <v>0</v>
      </c>
      <c r="Q13" s="35">
        <f t="shared" si="5"/>
        <v>0</v>
      </c>
      <c r="R13" s="20">
        <v>0.97402597402597624</v>
      </c>
      <c r="S13" s="42" t="s">
        <v>32</v>
      </c>
      <c r="T13" s="43">
        <v>0</v>
      </c>
      <c r="U13" s="36">
        <f t="shared" si="6"/>
        <v>0</v>
      </c>
      <c r="V13" s="34">
        <f t="shared" si="7"/>
        <v>0</v>
      </c>
      <c r="W13" s="35">
        <f t="shared" si="8"/>
        <v>0</v>
      </c>
      <c r="X13" s="20">
        <v>-1.2987012987013056</v>
      </c>
      <c r="Y13" s="42" t="s">
        <v>32</v>
      </c>
      <c r="Z13" s="43">
        <v>0</v>
      </c>
      <c r="AA13" s="36">
        <f t="shared" si="9"/>
        <v>1</v>
      </c>
      <c r="AB13" s="34">
        <f t="shared" si="10"/>
        <v>0</v>
      </c>
      <c r="AC13" s="35">
        <f t="shared" si="11"/>
        <v>1</v>
      </c>
      <c r="AD13" s="20">
        <v>-0.97402597402597624</v>
      </c>
      <c r="AE13" s="42" t="s">
        <v>32</v>
      </c>
      <c r="AF13" s="43">
        <v>0</v>
      </c>
      <c r="AG13" s="36">
        <f t="shared" si="12"/>
        <v>0</v>
      </c>
      <c r="AH13" s="34">
        <f t="shared" si="13"/>
        <v>0</v>
      </c>
      <c r="AI13" s="35">
        <f t="shared" si="14"/>
        <v>0</v>
      </c>
      <c r="AJ13" s="20">
        <v>-1.2987012987013056</v>
      </c>
      <c r="AK13" s="42" t="s">
        <v>32</v>
      </c>
      <c r="AL13" s="43">
        <v>0</v>
      </c>
      <c r="AM13" s="36">
        <f t="shared" si="15"/>
        <v>1</v>
      </c>
      <c r="AN13" s="34">
        <f t="shared" si="16"/>
        <v>0</v>
      </c>
      <c r="AO13" s="35">
        <f t="shared" si="17"/>
        <v>1</v>
      </c>
    </row>
    <row r="14" spans="1:41" x14ac:dyDescent="0.2">
      <c r="A14" s="3">
        <v>19</v>
      </c>
      <c r="B14" s="19">
        <v>345</v>
      </c>
      <c r="C14" s="19" t="s">
        <v>23</v>
      </c>
      <c r="D14" s="19" t="s">
        <v>15</v>
      </c>
      <c r="E14" s="4" t="s">
        <v>42</v>
      </c>
      <c r="F14" s="20">
        <v>0</v>
      </c>
      <c r="G14" s="46" t="s">
        <v>32</v>
      </c>
      <c r="H14">
        <v>0</v>
      </c>
      <c r="I14" s="36">
        <f t="shared" si="0"/>
        <v>0</v>
      </c>
      <c r="J14" s="34">
        <f t="shared" si="1"/>
        <v>0</v>
      </c>
      <c r="K14" s="35">
        <f t="shared" si="2"/>
        <v>0</v>
      </c>
      <c r="L14" s="20">
        <v>-1.3736263736263736</v>
      </c>
      <c r="M14" s="42" t="s">
        <v>23</v>
      </c>
      <c r="N14" s="21">
        <v>0</v>
      </c>
      <c r="O14" s="36">
        <f t="shared" si="3"/>
        <v>1</v>
      </c>
      <c r="P14" s="34">
        <f t="shared" si="4"/>
        <v>1</v>
      </c>
      <c r="Q14" s="35">
        <f t="shared" si="5"/>
        <v>2</v>
      </c>
      <c r="R14" s="20">
        <v>-2.7472527472527473</v>
      </c>
      <c r="S14" s="42" t="s">
        <v>23</v>
      </c>
      <c r="T14" s="21">
        <v>0</v>
      </c>
      <c r="U14" s="36">
        <f t="shared" si="6"/>
        <v>1</v>
      </c>
      <c r="V14" s="34">
        <f t="shared" si="7"/>
        <v>1</v>
      </c>
      <c r="W14" s="35">
        <f t="shared" si="8"/>
        <v>2</v>
      </c>
      <c r="X14" s="20">
        <v>-2.4725274725274686</v>
      </c>
      <c r="Y14" s="42" t="s">
        <v>33</v>
      </c>
      <c r="Z14" s="21">
        <v>1</v>
      </c>
      <c r="AA14" s="36">
        <f t="shared" si="9"/>
        <v>1</v>
      </c>
      <c r="AB14" s="34">
        <f t="shared" si="10"/>
        <v>2</v>
      </c>
      <c r="AC14" s="35">
        <f t="shared" si="11"/>
        <v>4</v>
      </c>
      <c r="AD14" s="20">
        <v>-4.3956043956043995</v>
      </c>
      <c r="AE14" s="42" t="s">
        <v>33</v>
      </c>
      <c r="AF14" s="21">
        <v>0</v>
      </c>
      <c r="AG14" s="36">
        <f t="shared" si="12"/>
        <v>2</v>
      </c>
      <c r="AH14" s="34">
        <f t="shared" si="13"/>
        <v>2</v>
      </c>
      <c r="AI14" s="35">
        <f t="shared" si="14"/>
        <v>4</v>
      </c>
      <c r="AJ14" s="20">
        <v>-4.1208791208791204</v>
      </c>
      <c r="AK14" s="42" t="s">
        <v>33</v>
      </c>
      <c r="AL14" s="21">
        <v>1</v>
      </c>
      <c r="AM14" s="36">
        <f t="shared" si="15"/>
        <v>2</v>
      </c>
      <c r="AN14" s="34">
        <f t="shared" si="16"/>
        <v>2</v>
      </c>
      <c r="AO14" s="35">
        <f t="shared" si="17"/>
        <v>5</v>
      </c>
    </row>
    <row r="15" spans="1:41" x14ac:dyDescent="0.2">
      <c r="A15" s="3">
        <v>15</v>
      </c>
      <c r="B15" s="19">
        <v>349</v>
      </c>
      <c r="C15" s="19" t="s">
        <v>23</v>
      </c>
      <c r="D15" s="19" t="s">
        <v>16</v>
      </c>
      <c r="E15" s="4" t="s">
        <v>42</v>
      </c>
      <c r="F15" s="20">
        <v>0</v>
      </c>
      <c r="G15" s="46" t="s">
        <v>32</v>
      </c>
      <c r="H15">
        <v>0</v>
      </c>
      <c r="I15" s="36">
        <f t="shared" si="0"/>
        <v>0</v>
      </c>
      <c r="J15" s="34">
        <f t="shared" si="1"/>
        <v>0</v>
      </c>
      <c r="K15" s="35">
        <f t="shared" si="2"/>
        <v>0</v>
      </c>
      <c r="L15" s="20">
        <v>2.1341463414634236</v>
      </c>
      <c r="M15" s="42" t="s">
        <v>23</v>
      </c>
      <c r="N15" s="21">
        <v>0</v>
      </c>
      <c r="O15" s="36">
        <f t="shared" si="3"/>
        <v>0</v>
      </c>
      <c r="P15" s="34">
        <f t="shared" si="4"/>
        <v>1</v>
      </c>
      <c r="Q15" s="35">
        <f t="shared" si="5"/>
        <v>1</v>
      </c>
      <c r="R15" s="20">
        <v>2.4390243902439157</v>
      </c>
      <c r="S15" s="42" t="s">
        <v>33</v>
      </c>
      <c r="T15" s="21">
        <v>0</v>
      </c>
      <c r="U15" s="36">
        <f t="shared" si="6"/>
        <v>0</v>
      </c>
      <c r="V15" s="34">
        <f t="shared" si="7"/>
        <v>2</v>
      </c>
      <c r="W15" s="35">
        <f t="shared" si="8"/>
        <v>2</v>
      </c>
      <c r="X15" s="20">
        <v>1.2195121951219685</v>
      </c>
      <c r="Y15" s="42" t="s">
        <v>23</v>
      </c>
      <c r="Z15" s="21">
        <v>2</v>
      </c>
      <c r="AA15" s="36">
        <f t="shared" si="9"/>
        <v>0</v>
      </c>
      <c r="AB15" s="34">
        <f t="shared" si="10"/>
        <v>1</v>
      </c>
      <c r="AC15" s="35">
        <f t="shared" si="11"/>
        <v>3</v>
      </c>
      <c r="AD15" s="20">
        <v>-2.1341463414634019</v>
      </c>
      <c r="AE15" s="42" t="s">
        <v>33</v>
      </c>
      <c r="AF15" s="21">
        <v>2</v>
      </c>
      <c r="AG15" s="36">
        <f t="shared" si="12"/>
        <v>1</v>
      </c>
      <c r="AH15" s="34">
        <f t="shared" si="13"/>
        <v>2</v>
      </c>
      <c r="AI15" s="35">
        <f t="shared" si="14"/>
        <v>5</v>
      </c>
      <c r="AJ15" s="20">
        <v>-9.4512195121951166</v>
      </c>
      <c r="AK15" s="42" t="s">
        <v>33</v>
      </c>
      <c r="AL15" s="21">
        <v>2</v>
      </c>
      <c r="AM15" s="36">
        <f t="shared" si="15"/>
        <v>2</v>
      </c>
      <c r="AN15" s="34">
        <f t="shared" si="16"/>
        <v>2</v>
      </c>
      <c r="AO15" s="35">
        <f t="shared" si="17"/>
        <v>6</v>
      </c>
    </row>
    <row r="16" spans="1:41" x14ac:dyDescent="0.2">
      <c r="A16" s="3">
        <v>16</v>
      </c>
      <c r="B16" s="19">
        <v>375</v>
      </c>
      <c r="C16" s="19" t="s">
        <v>23</v>
      </c>
      <c r="D16" s="19" t="s">
        <v>15</v>
      </c>
      <c r="E16" s="4" t="s">
        <v>42</v>
      </c>
      <c r="F16" s="20">
        <v>0</v>
      </c>
      <c r="G16" s="46" t="s">
        <v>32</v>
      </c>
      <c r="H16">
        <v>0</v>
      </c>
      <c r="I16" s="36">
        <f t="shared" si="0"/>
        <v>0</v>
      </c>
      <c r="J16" s="34">
        <f t="shared" si="1"/>
        <v>0</v>
      </c>
      <c r="K16" s="35">
        <f t="shared" si="2"/>
        <v>0</v>
      </c>
      <c r="L16" s="20">
        <v>1.639344262295082</v>
      </c>
      <c r="M16" s="42" t="s">
        <v>23</v>
      </c>
      <c r="N16" s="21">
        <v>0</v>
      </c>
      <c r="O16" s="36">
        <f t="shared" si="3"/>
        <v>0</v>
      </c>
      <c r="P16" s="34">
        <f t="shared" si="4"/>
        <v>1</v>
      </c>
      <c r="Q16" s="35">
        <f t="shared" si="5"/>
        <v>1</v>
      </c>
      <c r="R16" s="20">
        <v>-1.3114754098360608</v>
      </c>
      <c r="S16" s="42" t="s">
        <v>23</v>
      </c>
      <c r="T16" s="21">
        <v>0</v>
      </c>
      <c r="U16" s="36">
        <f t="shared" si="6"/>
        <v>1</v>
      </c>
      <c r="V16" s="34">
        <f t="shared" si="7"/>
        <v>1</v>
      </c>
      <c r="W16" s="35">
        <f t="shared" si="8"/>
        <v>2</v>
      </c>
      <c r="X16" s="20">
        <v>-4.2622950819672152</v>
      </c>
      <c r="Y16" s="42" t="s">
        <v>33</v>
      </c>
      <c r="Z16" s="21">
        <v>1</v>
      </c>
      <c r="AA16" s="36">
        <f t="shared" si="9"/>
        <v>2</v>
      </c>
      <c r="AB16" s="34">
        <f t="shared" si="10"/>
        <v>2</v>
      </c>
      <c r="AC16" s="35">
        <f t="shared" si="11"/>
        <v>5</v>
      </c>
      <c r="AD16" s="20">
        <v>-4.918032786885246</v>
      </c>
      <c r="AE16" s="42" t="s">
        <v>33</v>
      </c>
      <c r="AF16" s="21">
        <v>3</v>
      </c>
      <c r="AG16" s="36">
        <f t="shared" si="12"/>
        <v>2</v>
      </c>
      <c r="AH16" s="34">
        <f t="shared" si="13"/>
        <v>2</v>
      </c>
      <c r="AI16" s="35">
        <f t="shared" si="14"/>
        <v>7</v>
      </c>
      <c r="AJ16" s="20">
        <v>-6.8852459016393492</v>
      </c>
      <c r="AK16" s="42" t="s">
        <v>33</v>
      </c>
      <c r="AL16" s="21">
        <v>3</v>
      </c>
      <c r="AM16" s="36">
        <f t="shared" si="15"/>
        <v>2</v>
      </c>
      <c r="AN16" s="34">
        <f t="shared" si="16"/>
        <v>2</v>
      </c>
      <c r="AO16" s="35">
        <f t="shared" si="17"/>
        <v>7</v>
      </c>
    </row>
    <row r="17" spans="1:41" x14ac:dyDescent="0.2">
      <c r="A17" s="3">
        <v>17</v>
      </c>
      <c r="B17" s="19">
        <v>333</v>
      </c>
      <c r="C17" s="19" t="s">
        <v>23</v>
      </c>
      <c r="D17" s="19" t="s">
        <v>15</v>
      </c>
      <c r="E17" s="4" t="s">
        <v>42</v>
      </c>
      <c r="F17" s="20">
        <v>0</v>
      </c>
      <c r="G17" s="46" t="s">
        <v>32</v>
      </c>
      <c r="H17">
        <v>0</v>
      </c>
      <c r="I17" s="36">
        <f t="shared" si="0"/>
        <v>0</v>
      </c>
      <c r="J17" s="34">
        <f t="shared" si="1"/>
        <v>0</v>
      </c>
      <c r="K17" s="35">
        <f t="shared" si="2"/>
        <v>0</v>
      </c>
      <c r="L17" s="20">
        <v>0</v>
      </c>
      <c r="M17" s="42" t="s">
        <v>32</v>
      </c>
      <c r="N17" s="42">
        <v>0</v>
      </c>
      <c r="O17" s="36">
        <f t="shared" si="3"/>
        <v>0</v>
      </c>
      <c r="P17" s="34">
        <f t="shared" si="4"/>
        <v>0</v>
      </c>
      <c r="Q17" s="35">
        <f t="shared" si="5"/>
        <v>0</v>
      </c>
      <c r="R17" s="20">
        <v>-4.8929663608562732</v>
      </c>
      <c r="S17" s="42" t="s">
        <v>23</v>
      </c>
      <c r="T17" s="21">
        <v>0</v>
      </c>
      <c r="U17" s="36">
        <f t="shared" si="6"/>
        <v>2</v>
      </c>
      <c r="V17" s="34">
        <f t="shared" si="7"/>
        <v>1</v>
      </c>
      <c r="W17" s="35">
        <f t="shared" si="8"/>
        <v>3</v>
      </c>
      <c r="X17" s="20">
        <v>-7.3394495412844094</v>
      </c>
      <c r="Y17" s="42" t="s">
        <v>33</v>
      </c>
      <c r="Z17" s="21">
        <v>1</v>
      </c>
      <c r="AA17" s="36">
        <f t="shared" si="9"/>
        <v>2</v>
      </c>
      <c r="AB17" s="34">
        <f t="shared" si="10"/>
        <v>2</v>
      </c>
      <c r="AC17" s="35">
        <f t="shared" si="11"/>
        <v>5</v>
      </c>
      <c r="AD17" s="20">
        <v>-7.9510703363914415</v>
      </c>
      <c r="AE17" s="42" t="s">
        <v>33</v>
      </c>
      <c r="AF17" s="21">
        <v>1</v>
      </c>
      <c r="AG17" s="36">
        <f t="shared" si="12"/>
        <v>2</v>
      </c>
      <c r="AH17" s="34">
        <f t="shared" si="13"/>
        <v>2</v>
      </c>
      <c r="AI17" s="35">
        <f t="shared" si="14"/>
        <v>5</v>
      </c>
      <c r="AJ17" s="20">
        <v>-9.7859327217125465</v>
      </c>
      <c r="AK17" s="42" t="s">
        <v>33</v>
      </c>
      <c r="AL17" s="21">
        <v>2</v>
      </c>
      <c r="AM17" s="36">
        <f t="shared" si="15"/>
        <v>2</v>
      </c>
      <c r="AN17" s="34">
        <f t="shared" si="16"/>
        <v>2</v>
      </c>
      <c r="AO17" s="35">
        <f t="shared" si="17"/>
        <v>6</v>
      </c>
    </row>
    <row r="18" spans="1:41" ht="17" thickBot="1" x14ac:dyDescent="0.25">
      <c r="A18" s="3">
        <v>18</v>
      </c>
      <c r="B18" s="19">
        <v>353</v>
      </c>
      <c r="C18" s="19" t="s">
        <v>23</v>
      </c>
      <c r="D18" s="19" t="s">
        <v>16</v>
      </c>
      <c r="E18" s="4" t="s">
        <v>42</v>
      </c>
      <c r="F18" s="27">
        <v>0</v>
      </c>
      <c r="G18" s="47" t="s">
        <v>32</v>
      </c>
      <c r="H18" s="28">
        <v>0</v>
      </c>
      <c r="I18" s="38">
        <f t="shared" si="0"/>
        <v>0</v>
      </c>
      <c r="J18" s="34">
        <f t="shared" si="1"/>
        <v>0</v>
      </c>
      <c r="K18" s="39">
        <f t="shared" si="2"/>
        <v>0</v>
      </c>
      <c r="L18" s="27">
        <v>-0.39525691699605303</v>
      </c>
      <c r="M18" s="28" t="s">
        <v>32</v>
      </c>
      <c r="N18" s="29">
        <v>0</v>
      </c>
      <c r="O18" s="38">
        <f t="shared" si="3"/>
        <v>0</v>
      </c>
      <c r="P18" s="34">
        <f t="shared" si="4"/>
        <v>0</v>
      </c>
      <c r="Q18" s="39">
        <f t="shared" si="5"/>
        <v>0</v>
      </c>
      <c r="R18" s="27">
        <v>-2.37154150197629</v>
      </c>
      <c r="S18" s="28" t="s">
        <v>32</v>
      </c>
      <c r="T18" s="29">
        <v>0</v>
      </c>
      <c r="U18" s="38">
        <f t="shared" si="6"/>
        <v>1</v>
      </c>
      <c r="V18" s="34">
        <f t="shared" si="7"/>
        <v>0</v>
      </c>
      <c r="W18" s="39">
        <f t="shared" si="8"/>
        <v>1</v>
      </c>
      <c r="X18" s="27">
        <v>-0.79051383399209207</v>
      </c>
      <c r="Y18" s="28" t="s">
        <v>23</v>
      </c>
      <c r="Z18" s="29">
        <v>1</v>
      </c>
      <c r="AA18" s="38">
        <f t="shared" si="9"/>
        <v>0</v>
      </c>
      <c r="AB18" s="34">
        <f t="shared" si="10"/>
        <v>1</v>
      </c>
      <c r="AC18" s="39">
        <f t="shared" si="11"/>
        <v>2</v>
      </c>
      <c r="AD18" s="27">
        <v>1.5810276679841841</v>
      </c>
      <c r="AE18" s="28" t="s">
        <v>23</v>
      </c>
      <c r="AF18" s="29">
        <v>2</v>
      </c>
      <c r="AG18" s="38">
        <f t="shared" si="12"/>
        <v>0</v>
      </c>
      <c r="AH18" s="34">
        <f t="shared" si="13"/>
        <v>1</v>
      </c>
      <c r="AI18" s="39">
        <f t="shared" si="14"/>
        <v>3</v>
      </c>
      <c r="AJ18" s="27">
        <v>-1.185770750988145</v>
      </c>
      <c r="AK18" s="28" t="s">
        <v>23</v>
      </c>
      <c r="AL18" s="29">
        <v>2</v>
      </c>
      <c r="AM18" s="38">
        <f t="shared" si="15"/>
        <v>1</v>
      </c>
      <c r="AN18" s="34">
        <f t="shared" si="16"/>
        <v>1</v>
      </c>
      <c r="AO18" s="39">
        <f t="shared" si="17"/>
        <v>4</v>
      </c>
    </row>
    <row r="19" spans="1:41" x14ac:dyDescent="0.2">
      <c r="A19" s="3">
        <v>19</v>
      </c>
      <c r="B19" s="44">
        <v>389</v>
      </c>
      <c r="C19" s="19" t="s">
        <v>23</v>
      </c>
      <c r="D19" s="4" t="s">
        <v>15</v>
      </c>
      <c r="E19" s="4" t="s">
        <v>40</v>
      </c>
      <c r="F19">
        <v>0</v>
      </c>
      <c r="G19" s="46" t="s">
        <v>32</v>
      </c>
      <c r="H19">
        <v>0</v>
      </c>
      <c r="I19">
        <f t="shared" ref="I19:I47" si="18">IF(F19&lt;=-15,4,(IF(F19&lt;-10,3,(IF(F19&lt;-4,2,(IF(F19&lt;=-1,1,IF(F19&gt;-1,0,0))))))))</f>
        <v>0</v>
      </c>
      <c r="J19" s="34">
        <f t="shared" ref="J19:J47" si="19">IF(G19="D",4,(IF(G19="L",2,(IF(G19="M",1,0)))))</f>
        <v>0</v>
      </c>
      <c r="K19">
        <f t="shared" ref="K19:K47" si="20">H19+I19+J19</f>
        <v>0</v>
      </c>
      <c r="L19">
        <v>0.35842293906810546</v>
      </c>
      <c r="M19" s="42" t="s">
        <v>32</v>
      </c>
      <c r="N19" s="21">
        <v>0</v>
      </c>
      <c r="O19">
        <f t="shared" ref="O19:O47" si="21">IF(L19&lt;=-15,4,(IF(L19&lt;-10,3,(IF(L19&lt;-4,2,(IF(L19&lt;=-1,1,IF(L19&gt;-1,0,0))))))))</f>
        <v>0</v>
      </c>
      <c r="P19" s="34">
        <f t="shared" ref="P19:P47" si="22">IF(M19="D",4,(IF(M19="L",2,(IF(M19="M",1,0)))))</f>
        <v>0</v>
      </c>
      <c r="Q19">
        <f t="shared" ref="Q19:Q47" si="23">N19+O19+P19</f>
        <v>0</v>
      </c>
      <c r="R19">
        <v>1.7921146953405021</v>
      </c>
      <c r="S19" s="42" t="s">
        <v>32</v>
      </c>
      <c r="T19" s="21">
        <v>0</v>
      </c>
      <c r="U19">
        <f t="shared" ref="U19:U29" si="24">IF(R19&lt;=-15,4,(IF(R19&lt;-10,3,(IF(R19&lt;-4,2,(IF(R19&lt;=-1,1,IF(R19&gt;-1,0,0))))))))</f>
        <v>0</v>
      </c>
      <c r="V19" s="34">
        <f t="shared" ref="V19:V29" si="25">IF(S19="D",4,(IF(S19="L",2,(IF(S19="M",1,0)))))</f>
        <v>0</v>
      </c>
      <c r="W19">
        <f t="shared" ref="W19:W29" si="26">T19+U19+V19</f>
        <v>0</v>
      </c>
      <c r="X19">
        <v>2.8673835125448055</v>
      </c>
      <c r="Y19" s="42" t="s">
        <v>32</v>
      </c>
      <c r="Z19" s="21">
        <v>0</v>
      </c>
      <c r="AA19">
        <f t="shared" ref="AA19:AA29" si="27">IF(X19&lt;=-15,4,(IF(X19&lt;-10,3,(IF(X19&lt;-4,2,(IF(X19&lt;=-1,1,IF(X19&gt;-1,0,0))))))))</f>
        <v>0</v>
      </c>
      <c r="AB19" s="34">
        <f t="shared" ref="AB19:AB29" si="28">IF(Y19="D",4,(IF(Y19="L",2,(IF(Y19="M",1,0)))))</f>
        <v>0</v>
      </c>
      <c r="AC19">
        <f t="shared" ref="AC19:AC29" si="29">Z19+AA19+AB19</f>
        <v>0</v>
      </c>
      <c r="AD19">
        <v>1.0752688172043037</v>
      </c>
      <c r="AE19" s="42" t="s">
        <v>32</v>
      </c>
      <c r="AF19" s="21">
        <v>0</v>
      </c>
      <c r="AG19">
        <f t="shared" ref="AG19:AG29" si="30">IF(AD19&lt;=-15,4,(IF(AD19&lt;-10,3,(IF(AD19&lt;-4,2,(IF(AD19&lt;=-1,1,IF(AD19&gt;-1,0,0))))))))</f>
        <v>0</v>
      </c>
      <c r="AH19" s="34">
        <f t="shared" ref="AH19:AH29" si="31">IF(AE19="D",4,(IF(AE19="L",2,(IF(AE19="M",1,0)))))</f>
        <v>0</v>
      </c>
      <c r="AI19">
        <f t="shared" ref="AI19:AI29" si="32">AF19+AG19+AH19</f>
        <v>0</v>
      </c>
      <c r="AJ19">
        <v>2.8673835125448055</v>
      </c>
      <c r="AK19" s="42" t="s">
        <v>32</v>
      </c>
      <c r="AL19" s="21">
        <v>0</v>
      </c>
      <c r="AM19">
        <f t="shared" ref="AM19:AM29" si="33">IF(AJ19&lt;=-15,4,(IF(AJ19&lt;-10,3,(IF(AJ19&lt;-4,2,(IF(AJ19&lt;=-1,1,IF(AJ19&gt;-1,0,0))))))))</f>
        <v>0</v>
      </c>
      <c r="AN19" s="34">
        <f t="shared" ref="AN19:AN29" si="34">IF(AK19="D",4,(IF(AK19="L",2,(IF(AK19="M",1,0)))))</f>
        <v>0</v>
      </c>
      <c r="AO19">
        <f t="shared" ref="AO19:AO29" si="35">AL19+AM19+AN19</f>
        <v>0</v>
      </c>
    </row>
    <row r="20" spans="1:41" x14ac:dyDescent="0.2">
      <c r="A20" s="3">
        <v>20</v>
      </c>
      <c r="B20" s="44">
        <v>419</v>
      </c>
      <c r="C20" s="19" t="s">
        <v>23</v>
      </c>
      <c r="D20" s="4" t="s">
        <v>15</v>
      </c>
      <c r="E20" s="4" t="s">
        <v>40</v>
      </c>
      <c r="F20">
        <v>0</v>
      </c>
      <c r="G20" s="46" t="s">
        <v>32</v>
      </c>
      <c r="H20">
        <v>0</v>
      </c>
      <c r="I20">
        <f t="shared" si="18"/>
        <v>0</v>
      </c>
      <c r="J20" s="34">
        <f t="shared" si="19"/>
        <v>0</v>
      </c>
      <c r="K20">
        <f t="shared" si="20"/>
        <v>0</v>
      </c>
      <c r="L20">
        <v>4.651162790697672</v>
      </c>
      <c r="M20" s="42" t="s">
        <v>32</v>
      </c>
      <c r="N20" s="21">
        <v>0</v>
      </c>
      <c r="O20">
        <f t="shared" si="21"/>
        <v>0</v>
      </c>
      <c r="P20" s="34">
        <f t="shared" si="22"/>
        <v>0</v>
      </c>
      <c r="Q20">
        <f t="shared" si="23"/>
        <v>0</v>
      </c>
      <c r="R20">
        <v>4.2635658914728598</v>
      </c>
      <c r="S20" s="42" t="s">
        <v>23</v>
      </c>
      <c r="T20" s="21">
        <v>0</v>
      </c>
      <c r="U20">
        <f t="shared" si="24"/>
        <v>0</v>
      </c>
      <c r="V20" s="34">
        <f t="shared" si="25"/>
        <v>1</v>
      </c>
      <c r="W20">
        <f t="shared" si="26"/>
        <v>1</v>
      </c>
      <c r="X20">
        <v>6.2015503875968907</v>
      </c>
      <c r="Y20" s="42" t="s">
        <v>32</v>
      </c>
      <c r="Z20" s="21">
        <v>0</v>
      </c>
      <c r="AA20">
        <f t="shared" si="27"/>
        <v>0</v>
      </c>
      <c r="AB20" s="34">
        <f t="shared" si="28"/>
        <v>0</v>
      </c>
      <c r="AC20">
        <f t="shared" si="29"/>
        <v>0</v>
      </c>
      <c r="AD20">
        <v>7.3643410852713114</v>
      </c>
      <c r="AE20" s="42" t="s">
        <v>32</v>
      </c>
      <c r="AF20" s="21">
        <v>0</v>
      </c>
      <c r="AG20">
        <f t="shared" si="30"/>
        <v>0</v>
      </c>
      <c r="AH20" s="34">
        <f t="shared" si="31"/>
        <v>0</v>
      </c>
      <c r="AI20">
        <f t="shared" si="32"/>
        <v>0</v>
      </c>
      <c r="AJ20">
        <v>7.7519379844961236</v>
      </c>
      <c r="AK20" s="42" t="s">
        <v>32</v>
      </c>
      <c r="AL20" s="21">
        <v>0</v>
      </c>
      <c r="AM20">
        <f t="shared" si="33"/>
        <v>0</v>
      </c>
      <c r="AN20" s="34">
        <f t="shared" si="34"/>
        <v>0</v>
      </c>
      <c r="AO20">
        <f t="shared" si="35"/>
        <v>0</v>
      </c>
    </row>
    <row r="21" spans="1:41" x14ac:dyDescent="0.2">
      <c r="A21" s="3">
        <v>20</v>
      </c>
      <c r="B21" s="44">
        <v>423</v>
      </c>
      <c r="C21" s="19" t="s">
        <v>23</v>
      </c>
      <c r="D21" s="4" t="s">
        <v>16</v>
      </c>
      <c r="E21" s="4" t="s">
        <v>40</v>
      </c>
      <c r="F21">
        <v>0</v>
      </c>
      <c r="G21" s="46" t="s">
        <v>32</v>
      </c>
      <c r="H21">
        <v>0</v>
      </c>
      <c r="I21">
        <f t="shared" si="18"/>
        <v>0</v>
      </c>
      <c r="J21" s="34">
        <f t="shared" si="19"/>
        <v>0</v>
      </c>
      <c r="K21">
        <f t="shared" si="20"/>
        <v>0</v>
      </c>
      <c r="L21">
        <v>2.1660649819494635</v>
      </c>
      <c r="M21" s="42" t="s">
        <v>32</v>
      </c>
      <c r="N21" s="21">
        <v>0</v>
      </c>
      <c r="O21">
        <f t="shared" si="21"/>
        <v>0</v>
      </c>
      <c r="P21" s="34">
        <f t="shared" si="22"/>
        <v>0</v>
      </c>
      <c r="Q21">
        <f t="shared" si="23"/>
        <v>0</v>
      </c>
      <c r="R21">
        <v>3.2490974729241957</v>
      </c>
      <c r="S21" s="42" t="s">
        <v>32</v>
      </c>
      <c r="T21" s="21">
        <v>0</v>
      </c>
      <c r="U21">
        <f t="shared" si="24"/>
        <v>0</v>
      </c>
      <c r="V21" s="34">
        <f t="shared" si="25"/>
        <v>0</v>
      </c>
      <c r="W21">
        <f t="shared" si="26"/>
        <v>0</v>
      </c>
      <c r="X21">
        <v>2.8880866425992804</v>
      </c>
      <c r="Y21" s="42" t="s">
        <v>23</v>
      </c>
      <c r="Z21" s="21">
        <v>0</v>
      </c>
      <c r="AA21">
        <f t="shared" si="27"/>
        <v>0</v>
      </c>
      <c r="AB21" s="34">
        <f t="shared" si="28"/>
        <v>1</v>
      </c>
      <c r="AC21">
        <f t="shared" si="29"/>
        <v>1</v>
      </c>
      <c r="AD21">
        <v>1.8050541516245486</v>
      </c>
      <c r="AE21" s="42" t="s">
        <v>23</v>
      </c>
      <c r="AF21" s="21">
        <v>0</v>
      </c>
      <c r="AG21">
        <f t="shared" si="30"/>
        <v>0</v>
      </c>
      <c r="AH21" s="34">
        <f t="shared" si="31"/>
        <v>1</v>
      </c>
      <c r="AI21">
        <f t="shared" si="32"/>
        <v>1</v>
      </c>
      <c r="AJ21">
        <v>2.1660649819494635</v>
      </c>
      <c r="AK21" s="42" t="s">
        <v>32</v>
      </c>
      <c r="AL21" s="21">
        <v>0</v>
      </c>
      <c r="AM21">
        <f t="shared" si="33"/>
        <v>0</v>
      </c>
      <c r="AN21" s="34">
        <f t="shared" si="34"/>
        <v>0</v>
      </c>
      <c r="AO21">
        <f t="shared" si="35"/>
        <v>0</v>
      </c>
    </row>
    <row r="22" spans="1:41" x14ac:dyDescent="0.2">
      <c r="A22" s="3">
        <v>21</v>
      </c>
      <c r="B22" s="44">
        <v>381</v>
      </c>
      <c r="C22" s="19" t="s">
        <v>23</v>
      </c>
      <c r="D22" s="4" t="s">
        <v>16</v>
      </c>
      <c r="E22" s="4" t="s">
        <v>41</v>
      </c>
      <c r="F22">
        <v>0</v>
      </c>
      <c r="G22" s="46" t="s">
        <v>32</v>
      </c>
      <c r="H22">
        <v>0</v>
      </c>
      <c r="I22">
        <f t="shared" si="18"/>
        <v>0</v>
      </c>
      <c r="J22" s="34">
        <f t="shared" si="19"/>
        <v>0</v>
      </c>
      <c r="K22">
        <f t="shared" si="20"/>
        <v>0</v>
      </c>
      <c r="L22">
        <v>0</v>
      </c>
      <c r="M22" s="42" t="s">
        <v>14</v>
      </c>
      <c r="N22" s="21">
        <v>0</v>
      </c>
      <c r="O22">
        <f t="shared" si="21"/>
        <v>0</v>
      </c>
      <c r="P22" s="34">
        <f t="shared" si="22"/>
        <v>4</v>
      </c>
      <c r="Q22">
        <f t="shared" si="23"/>
        <v>4</v>
      </c>
      <c r="R22">
        <v>-1.2738853503184668</v>
      </c>
      <c r="S22" s="42" t="s">
        <v>23</v>
      </c>
      <c r="T22" s="21">
        <v>0</v>
      </c>
      <c r="U22">
        <f t="shared" si="24"/>
        <v>1</v>
      </c>
      <c r="V22" s="34">
        <f t="shared" si="25"/>
        <v>1</v>
      </c>
      <c r="W22">
        <f t="shared" si="26"/>
        <v>2</v>
      </c>
      <c r="X22">
        <v>4.7770700636942678</v>
      </c>
      <c r="Y22" s="42" t="s">
        <v>23</v>
      </c>
      <c r="Z22" s="21">
        <v>0</v>
      </c>
      <c r="AA22">
        <f t="shared" si="27"/>
        <v>0</v>
      </c>
      <c r="AB22" s="34">
        <f t="shared" si="28"/>
        <v>1</v>
      </c>
      <c r="AC22">
        <f t="shared" si="29"/>
        <v>1</v>
      </c>
      <c r="AD22">
        <v>1.5923566878980893</v>
      </c>
      <c r="AE22" s="42" t="s">
        <v>23</v>
      </c>
      <c r="AF22" s="21">
        <v>1</v>
      </c>
      <c r="AG22">
        <f t="shared" si="30"/>
        <v>0</v>
      </c>
      <c r="AH22" s="34">
        <f t="shared" si="31"/>
        <v>1</v>
      </c>
      <c r="AI22">
        <f t="shared" si="32"/>
        <v>2</v>
      </c>
      <c r="AJ22">
        <v>1.5923566878980893</v>
      </c>
      <c r="AK22" s="42" t="s">
        <v>23</v>
      </c>
      <c r="AL22" s="21">
        <v>1</v>
      </c>
      <c r="AM22">
        <f t="shared" si="33"/>
        <v>0</v>
      </c>
      <c r="AN22" s="34">
        <f t="shared" si="34"/>
        <v>1</v>
      </c>
      <c r="AO22">
        <f t="shared" si="35"/>
        <v>2</v>
      </c>
    </row>
    <row r="23" spans="1:41" x14ac:dyDescent="0.2">
      <c r="A23" s="3">
        <v>21</v>
      </c>
      <c r="B23" s="44">
        <v>385</v>
      </c>
      <c r="C23" s="19" t="s">
        <v>23</v>
      </c>
      <c r="D23" s="4" t="s">
        <v>15</v>
      </c>
      <c r="E23" s="4" t="s">
        <v>41</v>
      </c>
      <c r="F23">
        <v>0</v>
      </c>
      <c r="G23" s="46" t="s">
        <v>32</v>
      </c>
      <c r="H23">
        <v>0</v>
      </c>
      <c r="I23">
        <f t="shared" si="18"/>
        <v>0</v>
      </c>
      <c r="J23" s="34">
        <f t="shared" si="19"/>
        <v>0</v>
      </c>
      <c r="K23">
        <f t="shared" si="20"/>
        <v>0</v>
      </c>
      <c r="L23">
        <v>-2.2857142857142776</v>
      </c>
      <c r="M23" s="42" t="s">
        <v>33</v>
      </c>
      <c r="N23" s="21">
        <v>0</v>
      </c>
      <c r="O23">
        <f t="shared" si="21"/>
        <v>1</v>
      </c>
      <c r="P23" s="34">
        <f t="shared" si="22"/>
        <v>2</v>
      </c>
      <c r="Q23">
        <f t="shared" si="23"/>
        <v>3</v>
      </c>
      <c r="R23">
        <v>-2.000000000000008</v>
      </c>
      <c r="S23" s="42" t="s">
        <v>33</v>
      </c>
      <c r="T23" s="21">
        <v>0</v>
      </c>
      <c r="U23">
        <f t="shared" si="24"/>
        <v>1</v>
      </c>
      <c r="V23" s="34">
        <f t="shared" si="25"/>
        <v>2</v>
      </c>
      <c r="W23">
        <f t="shared" si="26"/>
        <v>3</v>
      </c>
      <c r="X23">
        <v>-2.000000000000008</v>
      </c>
      <c r="Y23" s="42" t="s">
        <v>33</v>
      </c>
      <c r="Z23" s="21">
        <v>0</v>
      </c>
      <c r="AA23">
        <f t="shared" si="27"/>
        <v>1</v>
      </c>
      <c r="AB23" s="34">
        <f t="shared" si="28"/>
        <v>2</v>
      </c>
      <c r="AC23">
        <f t="shared" si="29"/>
        <v>3</v>
      </c>
      <c r="AD23">
        <v>-3.1428571428571472</v>
      </c>
      <c r="AE23" s="42" t="s">
        <v>23</v>
      </c>
      <c r="AF23" s="21">
        <v>2</v>
      </c>
      <c r="AG23">
        <f t="shared" si="30"/>
        <v>1</v>
      </c>
      <c r="AH23" s="34">
        <f t="shared" si="31"/>
        <v>1</v>
      </c>
      <c r="AI23">
        <f t="shared" si="32"/>
        <v>4</v>
      </c>
      <c r="AJ23">
        <v>-9.1428571428571423</v>
      </c>
      <c r="AK23" s="42" t="s">
        <v>14</v>
      </c>
      <c r="AL23" s="21">
        <v>4</v>
      </c>
      <c r="AM23">
        <f t="shared" si="33"/>
        <v>2</v>
      </c>
      <c r="AN23" s="34">
        <f t="shared" si="34"/>
        <v>4</v>
      </c>
      <c r="AO23">
        <f t="shared" si="35"/>
        <v>10</v>
      </c>
    </row>
    <row r="24" spans="1:41" x14ac:dyDescent="0.2">
      <c r="A24" s="3">
        <v>22</v>
      </c>
      <c r="B24" s="44">
        <v>413</v>
      </c>
      <c r="C24" s="19" t="s">
        <v>23</v>
      </c>
      <c r="D24" s="4" t="s">
        <v>15</v>
      </c>
      <c r="E24" s="4" t="s">
        <v>41</v>
      </c>
      <c r="F24">
        <v>0</v>
      </c>
      <c r="G24" s="46" t="s">
        <v>32</v>
      </c>
      <c r="H24">
        <v>0</v>
      </c>
      <c r="I24">
        <f t="shared" si="18"/>
        <v>0</v>
      </c>
      <c r="J24" s="34">
        <f t="shared" si="19"/>
        <v>0</v>
      </c>
      <c r="K24">
        <f t="shared" si="20"/>
        <v>0</v>
      </c>
      <c r="L24">
        <v>-1.8726591760299627</v>
      </c>
      <c r="M24" s="42" t="s">
        <v>33</v>
      </c>
      <c r="N24" s="21">
        <v>0</v>
      </c>
      <c r="O24">
        <f t="shared" si="21"/>
        <v>1</v>
      </c>
      <c r="P24" s="34">
        <f t="shared" si="22"/>
        <v>2</v>
      </c>
      <c r="Q24">
        <f t="shared" si="23"/>
        <v>3</v>
      </c>
      <c r="R24">
        <v>-4.4943820224719078</v>
      </c>
      <c r="S24" s="42" t="s">
        <v>14</v>
      </c>
      <c r="T24" s="21">
        <v>2</v>
      </c>
      <c r="U24">
        <f t="shared" si="24"/>
        <v>2</v>
      </c>
      <c r="V24" s="34">
        <f t="shared" si="25"/>
        <v>4</v>
      </c>
      <c r="W24">
        <f t="shared" si="26"/>
        <v>8</v>
      </c>
      <c r="X24">
        <v>-11.61048689138576</v>
      </c>
      <c r="Y24" s="42" t="s">
        <v>14</v>
      </c>
      <c r="Z24" s="21">
        <v>4</v>
      </c>
      <c r="AA24">
        <f t="shared" si="27"/>
        <v>3</v>
      </c>
      <c r="AB24" s="34">
        <f t="shared" si="28"/>
        <v>4</v>
      </c>
      <c r="AC24">
        <f t="shared" si="29"/>
        <v>11</v>
      </c>
      <c r="AD24">
        <v>-17.977528089887642</v>
      </c>
      <c r="AE24" s="42"/>
      <c r="AF24" s="49"/>
      <c r="AG24" s="50"/>
      <c r="AH24" s="51"/>
      <c r="AI24" s="50">
        <v>12</v>
      </c>
      <c r="AJ24" s="50">
        <v>0</v>
      </c>
      <c r="AK24" s="50"/>
      <c r="AL24" s="50"/>
      <c r="AM24" s="50">
        <f t="shared" si="33"/>
        <v>0</v>
      </c>
      <c r="AN24" s="50">
        <f t="shared" si="34"/>
        <v>0</v>
      </c>
      <c r="AO24" s="50">
        <v>12</v>
      </c>
    </row>
    <row r="25" spans="1:41" x14ac:dyDescent="0.2">
      <c r="A25" s="3">
        <v>23</v>
      </c>
      <c r="B25" s="44">
        <v>401</v>
      </c>
      <c r="C25" s="19" t="s">
        <v>23</v>
      </c>
      <c r="D25" s="4" t="s">
        <v>15</v>
      </c>
      <c r="E25" s="4" t="s">
        <v>43</v>
      </c>
      <c r="F25">
        <v>0</v>
      </c>
      <c r="G25" s="46" t="s">
        <v>32</v>
      </c>
      <c r="H25">
        <v>0</v>
      </c>
      <c r="I25">
        <f t="shared" si="18"/>
        <v>0</v>
      </c>
      <c r="J25" s="34">
        <f t="shared" si="19"/>
        <v>0</v>
      </c>
      <c r="K25">
        <f t="shared" si="20"/>
        <v>0</v>
      </c>
      <c r="L25">
        <v>-2.5396825396825422</v>
      </c>
      <c r="M25" s="42" t="s">
        <v>32</v>
      </c>
      <c r="N25" s="21">
        <v>0</v>
      </c>
      <c r="O25">
        <f t="shared" si="21"/>
        <v>1</v>
      </c>
      <c r="P25" s="34">
        <f t="shared" si="22"/>
        <v>0</v>
      </c>
      <c r="Q25">
        <f t="shared" si="23"/>
        <v>1</v>
      </c>
      <c r="R25">
        <v>-3.1746031746031744</v>
      </c>
      <c r="S25" s="42" t="s">
        <v>32</v>
      </c>
      <c r="T25" s="21">
        <v>0</v>
      </c>
      <c r="U25">
        <f t="shared" si="24"/>
        <v>1</v>
      </c>
      <c r="V25" s="34">
        <f t="shared" si="25"/>
        <v>0</v>
      </c>
      <c r="W25">
        <f t="shared" si="26"/>
        <v>1</v>
      </c>
      <c r="X25">
        <v>-0.31746031746032199</v>
      </c>
      <c r="Y25" s="42" t="s">
        <v>32</v>
      </c>
      <c r="Z25" s="21">
        <v>0</v>
      </c>
      <c r="AA25">
        <f t="shared" si="27"/>
        <v>0</v>
      </c>
      <c r="AB25" s="34">
        <f t="shared" si="28"/>
        <v>0</v>
      </c>
      <c r="AC25">
        <f t="shared" si="29"/>
        <v>0</v>
      </c>
      <c r="AD25">
        <v>-0.63492063492063266</v>
      </c>
      <c r="AE25" s="42" t="s">
        <v>23</v>
      </c>
      <c r="AF25">
        <v>0</v>
      </c>
      <c r="AG25">
        <f t="shared" si="30"/>
        <v>0</v>
      </c>
      <c r="AH25" s="34">
        <f t="shared" si="31"/>
        <v>1</v>
      </c>
      <c r="AI25">
        <f t="shared" si="32"/>
        <v>1</v>
      </c>
      <c r="AJ25">
        <v>0.63492063492063266</v>
      </c>
      <c r="AK25" s="42" t="s">
        <v>32</v>
      </c>
      <c r="AL25">
        <v>0</v>
      </c>
      <c r="AM25">
        <f t="shared" si="33"/>
        <v>0</v>
      </c>
      <c r="AN25">
        <f t="shared" si="34"/>
        <v>0</v>
      </c>
      <c r="AO25">
        <f t="shared" si="35"/>
        <v>0</v>
      </c>
    </row>
    <row r="26" spans="1:41" x14ac:dyDescent="0.2">
      <c r="A26" s="3">
        <v>24</v>
      </c>
      <c r="B26" s="44">
        <v>409</v>
      </c>
      <c r="C26" s="19" t="s">
        <v>23</v>
      </c>
      <c r="D26" s="4" t="s">
        <v>16</v>
      </c>
      <c r="E26" s="4" t="s">
        <v>43</v>
      </c>
      <c r="F26">
        <v>0</v>
      </c>
      <c r="G26" s="46" t="s">
        <v>32</v>
      </c>
      <c r="H26">
        <v>0</v>
      </c>
      <c r="I26">
        <f t="shared" si="18"/>
        <v>0</v>
      </c>
      <c r="J26" s="34">
        <f t="shared" si="19"/>
        <v>0</v>
      </c>
      <c r="K26">
        <f t="shared" si="20"/>
        <v>0</v>
      </c>
      <c r="L26">
        <v>-1.689189189189189</v>
      </c>
      <c r="M26" s="42" t="s">
        <v>32</v>
      </c>
      <c r="N26" s="21">
        <v>0</v>
      </c>
      <c r="O26">
        <f t="shared" si="21"/>
        <v>1</v>
      </c>
      <c r="P26" s="34">
        <f t="shared" si="22"/>
        <v>0</v>
      </c>
      <c r="Q26">
        <f t="shared" si="23"/>
        <v>1</v>
      </c>
      <c r="R26">
        <v>-2.3648648648648742</v>
      </c>
      <c r="S26" s="42" t="s">
        <v>32</v>
      </c>
      <c r="T26" s="21">
        <v>0</v>
      </c>
      <c r="U26">
        <f t="shared" si="24"/>
        <v>1</v>
      </c>
      <c r="V26" s="34">
        <f t="shared" si="25"/>
        <v>0</v>
      </c>
      <c r="W26">
        <f t="shared" si="26"/>
        <v>1</v>
      </c>
      <c r="X26">
        <v>-3.3783783783783781</v>
      </c>
      <c r="Y26" s="42" t="s">
        <v>32</v>
      </c>
      <c r="Z26" s="21">
        <v>0</v>
      </c>
      <c r="AA26">
        <f t="shared" si="27"/>
        <v>1</v>
      </c>
      <c r="AB26" s="34">
        <f t="shared" si="28"/>
        <v>0</v>
      </c>
      <c r="AC26">
        <f t="shared" si="29"/>
        <v>1</v>
      </c>
      <c r="AD26">
        <v>-2.3648648648648742</v>
      </c>
      <c r="AE26" s="42" t="s">
        <v>32</v>
      </c>
      <c r="AF26">
        <v>0</v>
      </c>
      <c r="AG26">
        <f t="shared" si="30"/>
        <v>1</v>
      </c>
      <c r="AH26" s="34">
        <f t="shared" si="31"/>
        <v>0</v>
      </c>
      <c r="AI26">
        <f t="shared" si="32"/>
        <v>1</v>
      </c>
      <c r="AJ26">
        <v>-3.3783783783783781</v>
      </c>
      <c r="AK26" s="42" t="s">
        <v>32</v>
      </c>
      <c r="AL26">
        <v>0</v>
      </c>
      <c r="AM26">
        <f t="shared" si="33"/>
        <v>1</v>
      </c>
      <c r="AN26">
        <f t="shared" si="34"/>
        <v>0</v>
      </c>
      <c r="AO26">
        <f t="shared" si="35"/>
        <v>1</v>
      </c>
    </row>
    <row r="27" spans="1:41" x14ac:dyDescent="0.2">
      <c r="A27" s="3">
        <v>25</v>
      </c>
      <c r="B27" s="44">
        <v>379</v>
      </c>
      <c r="C27" s="19" t="s">
        <v>23</v>
      </c>
      <c r="D27" s="4" t="s">
        <v>16</v>
      </c>
      <c r="E27" s="4" t="s">
        <v>42</v>
      </c>
      <c r="F27">
        <v>0</v>
      </c>
      <c r="G27" s="46" t="s">
        <v>32</v>
      </c>
      <c r="H27">
        <v>0</v>
      </c>
      <c r="I27">
        <f t="shared" si="18"/>
        <v>0</v>
      </c>
      <c r="J27" s="34">
        <f t="shared" si="19"/>
        <v>0</v>
      </c>
      <c r="K27">
        <f t="shared" si="20"/>
        <v>0</v>
      </c>
      <c r="L27">
        <v>-1.8808777429467021</v>
      </c>
      <c r="M27" s="42" t="s">
        <v>23</v>
      </c>
      <c r="N27" s="21">
        <v>0</v>
      </c>
      <c r="O27">
        <f t="shared" si="21"/>
        <v>1</v>
      </c>
      <c r="P27" s="34">
        <f t="shared" si="22"/>
        <v>1</v>
      </c>
      <c r="Q27">
        <f t="shared" si="23"/>
        <v>2</v>
      </c>
      <c r="R27">
        <v>-2.8213166144200583</v>
      </c>
      <c r="S27" s="42" t="s">
        <v>23</v>
      </c>
      <c r="T27" s="21">
        <v>0</v>
      </c>
      <c r="U27">
        <f t="shared" si="24"/>
        <v>1</v>
      </c>
      <c r="V27" s="34">
        <f t="shared" si="25"/>
        <v>1</v>
      </c>
      <c r="W27">
        <f t="shared" si="26"/>
        <v>2</v>
      </c>
      <c r="X27">
        <v>-1.8808777429467021</v>
      </c>
      <c r="Y27" s="42" t="s">
        <v>23</v>
      </c>
      <c r="Z27" s="21">
        <v>0</v>
      </c>
      <c r="AA27">
        <f t="shared" si="27"/>
        <v>1</v>
      </c>
      <c r="AB27" s="34">
        <f t="shared" si="28"/>
        <v>1</v>
      </c>
      <c r="AC27">
        <f t="shared" si="29"/>
        <v>2</v>
      </c>
      <c r="AD27">
        <v>-3.7617554858934152</v>
      </c>
      <c r="AE27" s="42" t="s">
        <v>23</v>
      </c>
      <c r="AF27">
        <v>1</v>
      </c>
      <c r="AG27">
        <f t="shared" si="30"/>
        <v>1</v>
      </c>
      <c r="AH27" s="34">
        <f t="shared" si="31"/>
        <v>1</v>
      </c>
      <c r="AI27">
        <f t="shared" si="32"/>
        <v>3</v>
      </c>
      <c r="AJ27">
        <v>-3.7617554858934152</v>
      </c>
      <c r="AK27" s="42" t="s">
        <v>23</v>
      </c>
      <c r="AL27">
        <v>1</v>
      </c>
      <c r="AM27">
        <f t="shared" si="33"/>
        <v>1</v>
      </c>
      <c r="AN27">
        <f t="shared" si="34"/>
        <v>1</v>
      </c>
      <c r="AO27">
        <f t="shared" si="35"/>
        <v>3</v>
      </c>
    </row>
    <row r="28" spans="1:41" x14ac:dyDescent="0.2">
      <c r="A28" s="3">
        <v>26</v>
      </c>
      <c r="B28" s="44">
        <v>393</v>
      </c>
      <c r="C28" s="19" t="s">
        <v>23</v>
      </c>
      <c r="D28" s="4" t="s">
        <v>15</v>
      </c>
      <c r="E28" s="4" t="s">
        <v>42</v>
      </c>
      <c r="F28">
        <v>0</v>
      </c>
      <c r="G28" s="48" t="s">
        <v>32</v>
      </c>
      <c r="H28">
        <v>0</v>
      </c>
      <c r="I28">
        <f t="shared" si="18"/>
        <v>0</v>
      </c>
      <c r="J28" s="34">
        <f t="shared" si="19"/>
        <v>0</v>
      </c>
      <c r="K28">
        <f t="shared" si="20"/>
        <v>0</v>
      </c>
      <c r="L28">
        <v>0.33112582781457428</v>
      </c>
      <c r="M28" s="42" t="s">
        <v>33</v>
      </c>
      <c r="N28" s="21">
        <v>0</v>
      </c>
      <c r="O28">
        <f t="shared" si="21"/>
        <v>0</v>
      </c>
      <c r="P28" s="34">
        <f t="shared" si="22"/>
        <v>2</v>
      </c>
      <c r="Q28">
        <f t="shared" si="23"/>
        <v>2</v>
      </c>
      <c r="R28">
        <v>-0.99337748344371091</v>
      </c>
      <c r="S28" s="42" t="s">
        <v>34</v>
      </c>
      <c r="T28" s="21">
        <v>2</v>
      </c>
      <c r="U28">
        <f t="shared" si="24"/>
        <v>0</v>
      </c>
      <c r="V28" s="34">
        <f t="shared" si="25"/>
        <v>0</v>
      </c>
      <c r="W28">
        <f t="shared" si="26"/>
        <v>2</v>
      </c>
      <c r="X28">
        <v>-3.6423841059602577</v>
      </c>
      <c r="Y28" s="42" t="s">
        <v>33</v>
      </c>
      <c r="Z28" s="21">
        <v>2</v>
      </c>
      <c r="AA28">
        <f t="shared" si="27"/>
        <v>1</v>
      </c>
      <c r="AB28" s="34">
        <f t="shared" si="28"/>
        <v>2</v>
      </c>
      <c r="AC28">
        <f t="shared" si="29"/>
        <v>5</v>
      </c>
      <c r="AD28">
        <v>-8.9403973509933756</v>
      </c>
      <c r="AE28" s="42" t="s">
        <v>33</v>
      </c>
      <c r="AF28">
        <v>2</v>
      </c>
      <c r="AG28">
        <f t="shared" si="30"/>
        <v>2</v>
      </c>
      <c r="AH28" s="34">
        <f t="shared" si="31"/>
        <v>2</v>
      </c>
      <c r="AI28">
        <f t="shared" si="32"/>
        <v>6</v>
      </c>
      <c r="AJ28">
        <v>-17.218543046357617</v>
      </c>
      <c r="AK28" s="42" t="s">
        <v>14</v>
      </c>
      <c r="AL28">
        <v>3</v>
      </c>
      <c r="AM28">
        <f t="shared" si="33"/>
        <v>4</v>
      </c>
      <c r="AN28">
        <f t="shared" si="34"/>
        <v>4</v>
      </c>
      <c r="AO28">
        <f t="shared" si="35"/>
        <v>11</v>
      </c>
    </row>
    <row r="29" spans="1:41" x14ac:dyDescent="0.2">
      <c r="A29" s="3">
        <v>26</v>
      </c>
      <c r="B29" s="44">
        <v>395</v>
      </c>
      <c r="C29" s="19" t="s">
        <v>23</v>
      </c>
      <c r="D29" s="4" t="s">
        <v>15</v>
      </c>
      <c r="E29" s="4" t="s">
        <v>42</v>
      </c>
      <c r="F29">
        <v>0</v>
      </c>
      <c r="G29" s="48" t="s">
        <v>32</v>
      </c>
      <c r="H29">
        <v>0</v>
      </c>
      <c r="I29">
        <f t="shared" si="18"/>
        <v>0</v>
      </c>
      <c r="J29" s="34">
        <f t="shared" si="19"/>
        <v>0</v>
      </c>
      <c r="K29">
        <f t="shared" si="20"/>
        <v>0</v>
      </c>
      <c r="L29">
        <v>-0.66889632107023178</v>
      </c>
      <c r="M29" s="42" t="s">
        <v>33</v>
      </c>
      <c r="N29" s="21">
        <v>0</v>
      </c>
      <c r="O29">
        <f t="shared" si="21"/>
        <v>0</v>
      </c>
      <c r="P29" s="34">
        <f t="shared" si="22"/>
        <v>2</v>
      </c>
      <c r="Q29">
        <f t="shared" si="23"/>
        <v>2</v>
      </c>
      <c r="R29">
        <v>-3.0100334448160488</v>
      </c>
      <c r="S29" s="42" t="s">
        <v>23</v>
      </c>
      <c r="T29" s="21">
        <v>0</v>
      </c>
      <c r="U29">
        <f t="shared" si="24"/>
        <v>1</v>
      </c>
      <c r="V29" s="34">
        <f t="shared" si="25"/>
        <v>1</v>
      </c>
      <c r="W29">
        <f t="shared" si="26"/>
        <v>2</v>
      </c>
      <c r="X29">
        <v>-0.33444816053510995</v>
      </c>
      <c r="Y29" s="42" t="s">
        <v>33</v>
      </c>
      <c r="Z29" s="21">
        <v>2</v>
      </c>
      <c r="AA29">
        <f t="shared" si="27"/>
        <v>0</v>
      </c>
      <c r="AB29" s="34">
        <f t="shared" si="28"/>
        <v>2</v>
      </c>
      <c r="AC29">
        <f t="shared" si="29"/>
        <v>4</v>
      </c>
      <c r="AD29">
        <v>0</v>
      </c>
      <c r="AE29" s="42" t="s">
        <v>23</v>
      </c>
      <c r="AF29">
        <v>1</v>
      </c>
      <c r="AG29">
        <f t="shared" si="30"/>
        <v>0</v>
      </c>
      <c r="AH29" s="34">
        <f t="shared" si="31"/>
        <v>1</v>
      </c>
      <c r="AI29">
        <f t="shared" si="32"/>
        <v>2</v>
      </c>
      <c r="AJ29">
        <v>-2.6755852842809271</v>
      </c>
      <c r="AK29" s="42" t="s">
        <v>14</v>
      </c>
      <c r="AL29">
        <v>2</v>
      </c>
      <c r="AM29">
        <f t="shared" si="33"/>
        <v>1</v>
      </c>
      <c r="AN29">
        <f t="shared" si="34"/>
        <v>4</v>
      </c>
      <c r="AO29">
        <f t="shared" si="35"/>
        <v>7</v>
      </c>
    </row>
    <row r="30" spans="1:41" ht="15" customHeight="1" x14ac:dyDescent="0.2">
      <c r="A30" s="3">
        <v>27</v>
      </c>
      <c r="B30" s="19">
        <v>431</v>
      </c>
      <c r="C30" s="19" t="s">
        <v>23</v>
      </c>
      <c r="D30" s="19" t="s">
        <v>15</v>
      </c>
      <c r="E30" s="4" t="s">
        <v>42</v>
      </c>
      <c r="F30">
        <v>0</v>
      </c>
      <c r="G30" s="46" t="s">
        <v>32</v>
      </c>
      <c r="H30">
        <v>0</v>
      </c>
      <c r="I30">
        <f t="shared" si="18"/>
        <v>0</v>
      </c>
      <c r="J30" s="34">
        <f t="shared" si="19"/>
        <v>0</v>
      </c>
      <c r="K30">
        <f t="shared" si="20"/>
        <v>0</v>
      </c>
      <c r="L30">
        <v>2.0689655172413843</v>
      </c>
      <c r="M30" s="42" t="s">
        <v>23</v>
      </c>
      <c r="N30" s="21">
        <v>0</v>
      </c>
      <c r="O30">
        <f t="shared" si="21"/>
        <v>0</v>
      </c>
      <c r="P30" s="34">
        <f t="shared" si="22"/>
        <v>1</v>
      </c>
      <c r="Q30">
        <f t="shared" si="23"/>
        <v>1</v>
      </c>
      <c r="R30">
        <v>4.8275862068965472</v>
      </c>
      <c r="S30" s="42" t="s">
        <v>23</v>
      </c>
      <c r="T30" s="21">
        <v>0</v>
      </c>
      <c r="U30">
        <f t="shared" ref="U30:U37" si="36">IF(R30&lt;=-15,4,(IF(R30&lt;-10,3,(IF(R30&lt;-4,2,(IF(R30&lt;=-1,1,IF(R30&gt;-1,0,0))))))))</f>
        <v>0</v>
      </c>
      <c r="V30" s="34">
        <f t="shared" ref="V30:V37" si="37">IF(S30="D",4,(IF(S30="L",2,(IF(S30="M",1,0)))))</f>
        <v>1</v>
      </c>
      <c r="W30">
        <f t="shared" ref="W30:W37" si="38">T30+U30+V30</f>
        <v>1</v>
      </c>
      <c r="X30">
        <v>3.1034482758620641</v>
      </c>
      <c r="Y30" s="42" t="s">
        <v>23</v>
      </c>
      <c r="Z30" s="21">
        <v>1</v>
      </c>
      <c r="AA30">
        <f t="shared" ref="AA30:AA37" si="39">IF(X30&lt;=-15,4,(IF(X30&lt;-10,3,(IF(X30&lt;-4,2,(IF(X30&lt;=-1,1,IF(X30&gt;-1,0,0))))))))</f>
        <v>0</v>
      </c>
      <c r="AB30" s="34">
        <f t="shared" ref="AB30:AB37" si="40">IF(Y30="D",4,(IF(Y30="L",2,(IF(Y30="M",1,0)))))</f>
        <v>1</v>
      </c>
      <c r="AC30">
        <f t="shared" ref="AC30:AC37" si="41">Z30+AA30+AB30</f>
        <v>2</v>
      </c>
      <c r="AD30">
        <v>0.68965517241379071</v>
      </c>
      <c r="AE30" s="42" t="s">
        <v>23</v>
      </c>
      <c r="AF30">
        <v>2</v>
      </c>
      <c r="AG30">
        <f t="shared" ref="AG30:AG37" si="42">IF(AD30&lt;=-15,4,(IF(AD30&lt;-10,3,(IF(AD30&lt;-4,2,(IF(AD30&lt;=-1,1,IF(AD30&gt;-1,0,0))))))))</f>
        <v>0</v>
      </c>
      <c r="AH30" s="34">
        <f t="shared" ref="AH30:AH37" si="43">IF(AE30="D",4,(IF(AE30="L",2,(IF(AE30="M",1,0)))))</f>
        <v>1</v>
      </c>
      <c r="AI30">
        <f t="shared" ref="AI30:AI37" si="44">AF30+AG30+AH30</f>
        <v>3</v>
      </c>
      <c r="AJ30">
        <v>4.1379310344827562</v>
      </c>
      <c r="AK30" s="42" t="s">
        <v>23</v>
      </c>
      <c r="AL30">
        <v>1</v>
      </c>
      <c r="AM30">
        <f t="shared" ref="AM30:AM37" si="45">IF(AJ30&lt;=-15,4,(IF(AJ30&lt;-10,3,(IF(AJ30&lt;-4,2,(IF(AJ30&lt;=-1,1,IF(AJ30&gt;-1,0,0))))))))</f>
        <v>0</v>
      </c>
      <c r="AN30">
        <f t="shared" ref="AN30:AN37" si="46">IF(AK30="D",4,(IF(AK30="L",2,(IF(AK30="M",1,0)))))</f>
        <v>1</v>
      </c>
      <c r="AO30">
        <f t="shared" ref="AO30:AO37" si="47">AL30+AM30+AN30</f>
        <v>2</v>
      </c>
    </row>
    <row r="31" spans="1:41" x14ac:dyDescent="0.2">
      <c r="A31" s="3">
        <v>28</v>
      </c>
      <c r="B31" s="19">
        <v>435</v>
      </c>
      <c r="C31" s="19" t="s">
        <v>23</v>
      </c>
      <c r="D31" s="19" t="s">
        <v>15</v>
      </c>
      <c r="E31" s="4" t="s">
        <v>41</v>
      </c>
      <c r="F31">
        <v>0</v>
      </c>
      <c r="G31" s="46" t="s">
        <v>32</v>
      </c>
      <c r="H31">
        <v>0</v>
      </c>
      <c r="I31">
        <f t="shared" si="18"/>
        <v>0</v>
      </c>
      <c r="J31" s="34">
        <f t="shared" si="19"/>
        <v>0</v>
      </c>
      <c r="K31">
        <f t="shared" si="20"/>
        <v>0</v>
      </c>
      <c r="L31">
        <v>2.1472392638036677</v>
      </c>
      <c r="M31" s="42" t="s">
        <v>33</v>
      </c>
      <c r="N31" s="21">
        <v>0</v>
      </c>
      <c r="O31">
        <f t="shared" si="21"/>
        <v>0</v>
      </c>
      <c r="P31" s="34">
        <f t="shared" si="22"/>
        <v>2</v>
      </c>
      <c r="Q31">
        <f t="shared" si="23"/>
        <v>2</v>
      </c>
      <c r="R31">
        <v>-0.30674846625767305</v>
      </c>
      <c r="S31" s="42" t="s">
        <v>33</v>
      </c>
      <c r="T31" s="21">
        <v>0</v>
      </c>
      <c r="U31">
        <f t="shared" si="36"/>
        <v>0</v>
      </c>
      <c r="V31" s="34">
        <f t="shared" si="37"/>
        <v>2</v>
      </c>
      <c r="W31">
        <f t="shared" si="38"/>
        <v>2</v>
      </c>
      <c r="X31">
        <v>-3.680981595092033</v>
      </c>
      <c r="Y31" s="42" t="s">
        <v>33</v>
      </c>
      <c r="Z31" s="21">
        <v>1</v>
      </c>
      <c r="AA31">
        <f t="shared" si="39"/>
        <v>1</v>
      </c>
      <c r="AB31" s="34">
        <f t="shared" si="40"/>
        <v>2</v>
      </c>
      <c r="AC31">
        <f t="shared" si="41"/>
        <v>4</v>
      </c>
      <c r="AD31">
        <v>-6.1349693251533743</v>
      </c>
      <c r="AE31" s="42" t="s">
        <v>33</v>
      </c>
      <c r="AF31">
        <v>2</v>
      </c>
      <c r="AG31">
        <f t="shared" si="42"/>
        <v>2</v>
      </c>
      <c r="AH31" s="34">
        <f t="shared" si="43"/>
        <v>2</v>
      </c>
      <c r="AI31">
        <f t="shared" si="44"/>
        <v>6</v>
      </c>
      <c r="AJ31">
        <v>-11.073619631901849</v>
      </c>
      <c r="AK31" s="42" t="s">
        <v>33</v>
      </c>
      <c r="AL31">
        <v>4</v>
      </c>
      <c r="AM31">
        <f t="shared" si="45"/>
        <v>3</v>
      </c>
      <c r="AN31">
        <f t="shared" si="46"/>
        <v>2</v>
      </c>
      <c r="AO31">
        <f t="shared" si="47"/>
        <v>9</v>
      </c>
    </row>
    <row r="32" spans="1:41" x14ac:dyDescent="0.2">
      <c r="A32" s="3">
        <v>29</v>
      </c>
      <c r="B32" s="19">
        <v>437</v>
      </c>
      <c r="C32" s="19" t="s">
        <v>23</v>
      </c>
      <c r="D32" s="19" t="s">
        <v>15</v>
      </c>
      <c r="E32" s="4" t="s">
        <v>41</v>
      </c>
      <c r="F32">
        <v>0</v>
      </c>
      <c r="G32" s="46" t="s">
        <v>32</v>
      </c>
      <c r="H32">
        <v>0</v>
      </c>
      <c r="I32">
        <f t="shared" si="18"/>
        <v>0</v>
      </c>
      <c r="J32" s="34">
        <f t="shared" si="19"/>
        <v>0</v>
      </c>
      <c r="K32">
        <f t="shared" si="20"/>
        <v>0</v>
      </c>
      <c r="L32">
        <v>0.87719298245613198</v>
      </c>
      <c r="M32" s="42" t="s">
        <v>33</v>
      </c>
      <c r="N32" s="21">
        <v>0</v>
      </c>
      <c r="O32">
        <f t="shared" si="21"/>
        <v>0</v>
      </c>
      <c r="P32" s="34">
        <f t="shared" si="22"/>
        <v>2</v>
      </c>
      <c r="Q32">
        <f t="shared" si="23"/>
        <v>2</v>
      </c>
      <c r="R32">
        <v>-1.1695906432748704</v>
      </c>
      <c r="S32" s="42" t="s">
        <v>33</v>
      </c>
      <c r="T32" s="21">
        <v>1</v>
      </c>
      <c r="U32">
        <f t="shared" si="36"/>
        <v>1</v>
      </c>
      <c r="V32" s="34">
        <f t="shared" si="37"/>
        <v>2</v>
      </c>
      <c r="W32">
        <f t="shared" si="38"/>
        <v>4</v>
      </c>
      <c r="X32">
        <v>-6.1403508771929864</v>
      </c>
      <c r="Y32" s="42" t="s">
        <v>33</v>
      </c>
      <c r="Z32" s="21">
        <v>1</v>
      </c>
      <c r="AA32">
        <f t="shared" si="39"/>
        <v>2</v>
      </c>
      <c r="AB32" s="34">
        <f t="shared" si="40"/>
        <v>2</v>
      </c>
      <c r="AC32">
        <f t="shared" si="41"/>
        <v>5</v>
      </c>
      <c r="AD32">
        <v>-12.280701754385973</v>
      </c>
      <c r="AE32" s="42" t="s">
        <v>14</v>
      </c>
      <c r="AF32">
        <v>3</v>
      </c>
      <c r="AG32">
        <f t="shared" si="42"/>
        <v>3</v>
      </c>
      <c r="AH32" s="34">
        <f t="shared" si="43"/>
        <v>4</v>
      </c>
      <c r="AI32">
        <f t="shared" si="44"/>
        <v>10</v>
      </c>
      <c r="AJ32">
        <v>-19.298245614035089</v>
      </c>
      <c r="AK32" s="42" t="s">
        <v>14</v>
      </c>
      <c r="AL32">
        <v>4</v>
      </c>
      <c r="AM32">
        <f t="shared" si="45"/>
        <v>4</v>
      </c>
      <c r="AN32">
        <f t="shared" si="46"/>
        <v>4</v>
      </c>
      <c r="AO32">
        <f t="shared" si="47"/>
        <v>12</v>
      </c>
    </row>
    <row r="33" spans="1:41" x14ac:dyDescent="0.2">
      <c r="A33" s="3">
        <v>30</v>
      </c>
      <c r="B33" s="19">
        <v>441</v>
      </c>
      <c r="C33" s="19" t="s">
        <v>23</v>
      </c>
      <c r="D33" s="19" t="s">
        <v>15</v>
      </c>
      <c r="E33" s="4" t="s">
        <v>43</v>
      </c>
      <c r="F33">
        <v>0</v>
      </c>
      <c r="G33" s="46" t="s">
        <v>32</v>
      </c>
      <c r="H33">
        <v>0</v>
      </c>
      <c r="I33">
        <f t="shared" si="18"/>
        <v>0</v>
      </c>
      <c r="J33" s="34">
        <f t="shared" si="19"/>
        <v>0</v>
      </c>
      <c r="K33">
        <f t="shared" si="20"/>
        <v>0</v>
      </c>
      <c r="L33">
        <v>1.4035087719298196</v>
      </c>
      <c r="M33" s="42" t="s">
        <v>32</v>
      </c>
      <c r="N33" s="21">
        <v>0</v>
      </c>
      <c r="O33">
        <f t="shared" si="21"/>
        <v>0</v>
      </c>
      <c r="P33" s="34">
        <f t="shared" si="22"/>
        <v>0</v>
      </c>
      <c r="Q33">
        <f t="shared" si="23"/>
        <v>0</v>
      </c>
      <c r="R33">
        <v>1.7543859649122806</v>
      </c>
      <c r="S33" s="42" t="s">
        <v>32</v>
      </c>
      <c r="T33" s="21">
        <v>0</v>
      </c>
      <c r="U33">
        <f t="shared" si="36"/>
        <v>0</v>
      </c>
      <c r="V33" s="34">
        <f t="shared" si="37"/>
        <v>0</v>
      </c>
      <c r="W33">
        <f t="shared" si="38"/>
        <v>0</v>
      </c>
      <c r="X33">
        <v>0.35087719298246112</v>
      </c>
      <c r="Y33" s="42" t="s">
        <v>23</v>
      </c>
      <c r="Z33" s="21">
        <v>0</v>
      </c>
      <c r="AA33">
        <f t="shared" si="39"/>
        <v>0</v>
      </c>
      <c r="AB33" s="34">
        <f t="shared" si="40"/>
        <v>1</v>
      </c>
      <c r="AC33">
        <f t="shared" si="41"/>
        <v>1</v>
      </c>
      <c r="AD33">
        <v>3.8596491228070224</v>
      </c>
      <c r="AE33" s="42" t="s">
        <v>32</v>
      </c>
      <c r="AF33">
        <v>0</v>
      </c>
      <c r="AG33">
        <f t="shared" si="42"/>
        <v>0</v>
      </c>
      <c r="AH33" s="34">
        <f t="shared" si="43"/>
        <v>0</v>
      </c>
      <c r="AI33">
        <f t="shared" si="44"/>
        <v>0</v>
      </c>
      <c r="AJ33">
        <v>4.2105263157894717</v>
      </c>
      <c r="AK33" s="42" t="s">
        <v>32</v>
      </c>
      <c r="AL33">
        <v>0</v>
      </c>
      <c r="AM33">
        <f t="shared" si="45"/>
        <v>0</v>
      </c>
      <c r="AN33">
        <f t="shared" si="46"/>
        <v>0</v>
      </c>
      <c r="AO33">
        <f t="shared" si="47"/>
        <v>0</v>
      </c>
    </row>
    <row r="34" spans="1:41" x14ac:dyDescent="0.2">
      <c r="A34" s="3">
        <v>30</v>
      </c>
      <c r="B34" s="19">
        <v>445</v>
      </c>
      <c r="C34" s="19" t="s">
        <v>23</v>
      </c>
      <c r="D34" s="19" t="s">
        <v>15</v>
      </c>
      <c r="E34" s="4" t="s">
        <v>43</v>
      </c>
      <c r="F34">
        <v>0</v>
      </c>
      <c r="G34" s="46" t="s">
        <v>32</v>
      </c>
      <c r="H34">
        <v>0</v>
      </c>
      <c r="I34">
        <f t="shared" si="18"/>
        <v>0</v>
      </c>
      <c r="J34" s="34">
        <f t="shared" si="19"/>
        <v>0</v>
      </c>
      <c r="K34">
        <f t="shared" si="20"/>
        <v>0</v>
      </c>
      <c r="L34">
        <v>0</v>
      </c>
      <c r="M34" s="42" t="s">
        <v>32</v>
      </c>
      <c r="N34" s="21">
        <v>0</v>
      </c>
      <c r="O34">
        <f t="shared" si="21"/>
        <v>0</v>
      </c>
      <c r="P34" s="34">
        <f t="shared" si="22"/>
        <v>0</v>
      </c>
      <c r="Q34">
        <f t="shared" si="23"/>
        <v>0</v>
      </c>
      <c r="R34">
        <v>-1.7182130584192439</v>
      </c>
      <c r="S34" s="42" t="s">
        <v>23</v>
      </c>
      <c r="T34" s="21">
        <v>0</v>
      </c>
      <c r="U34">
        <f t="shared" si="36"/>
        <v>1</v>
      </c>
      <c r="V34" s="34">
        <f t="shared" si="37"/>
        <v>1</v>
      </c>
      <c r="W34">
        <f t="shared" si="38"/>
        <v>2</v>
      </c>
      <c r="X34">
        <v>-2.7491408934707926</v>
      </c>
      <c r="Y34" s="42" t="s">
        <v>23</v>
      </c>
      <c r="Z34" s="21">
        <v>0</v>
      </c>
      <c r="AA34">
        <f t="shared" si="39"/>
        <v>1</v>
      </c>
      <c r="AB34" s="34">
        <f t="shared" si="40"/>
        <v>1</v>
      </c>
      <c r="AC34">
        <f t="shared" si="41"/>
        <v>2</v>
      </c>
      <c r="AD34">
        <v>-1.7182130584192439</v>
      </c>
      <c r="AE34" s="42" t="s">
        <v>32</v>
      </c>
      <c r="AF34">
        <v>0</v>
      </c>
      <c r="AG34">
        <f t="shared" si="42"/>
        <v>1</v>
      </c>
      <c r="AH34" s="34">
        <f t="shared" si="43"/>
        <v>0</v>
      </c>
      <c r="AI34">
        <f t="shared" si="44"/>
        <v>1</v>
      </c>
      <c r="AJ34">
        <v>-2.0618556701030974</v>
      </c>
      <c r="AK34" s="42" t="s">
        <v>32</v>
      </c>
      <c r="AL34">
        <v>0</v>
      </c>
      <c r="AM34">
        <f t="shared" si="45"/>
        <v>1</v>
      </c>
      <c r="AN34">
        <f t="shared" si="46"/>
        <v>0</v>
      </c>
      <c r="AO34">
        <f t="shared" si="47"/>
        <v>1</v>
      </c>
    </row>
    <row r="35" spans="1:41" x14ac:dyDescent="0.2">
      <c r="A35" s="3">
        <v>30</v>
      </c>
      <c r="B35" s="19">
        <v>447</v>
      </c>
      <c r="C35" s="19" t="s">
        <v>23</v>
      </c>
      <c r="D35" s="19" t="s">
        <v>15</v>
      </c>
      <c r="E35" s="4" t="s">
        <v>43</v>
      </c>
      <c r="F35">
        <v>0</v>
      </c>
      <c r="G35" s="46" t="s">
        <v>32</v>
      </c>
      <c r="H35">
        <v>0</v>
      </c>
      <c r="I35">
        <f t="shared" si="18"/>
        <v>0</v>
      </c>
      <c r="J35" s="34">
        <f t="shared" si="19"/>
        <v>0</v>
      </c>
      <c r="K35">
        <f t="shared" si="20"/>
        <v>0</v>
      </c>
      <c r="L35">
        <v>0</v>
      </c>
      <c r="M35" s="42" t="s">
        <v>32</v>
      </c>
      <c r="N35" s="21">
        <v>0</v>
      </c>
      <c r="O35">
        <f t="shared" si="21"/>
        <v>0</v>
      </c>
      <c r="P35" s="34">
        <f t="shared" si="22"/>
        <v>0</v>
      </c>
      <c r="Q35">
        <f t="shared" si="23"/>
        <v>0</v>
      </c>
      <c r="R35">
        <v>-0.67796610169491278</v>
      </c>
      <c r="S35" s="42" t="s">
        <v>32</v>
      </c>
      <c r="T35" s="21">
        <v>0</v>
      </c>
      <c r="U35">
        <f t="shared" si="36"/>
        <v>0</v>
      </c>
      <c r="V35" s="34">
        <f t="shared" si="37"/>
        <v>0</v>
      </c>
      <c r="W35">
        <f t="shared" si="38"/>
        <v>0</v>
      </c>
      <c r="X35">
        <v>-1.3559322033898256</v>
      </c>
      <c r="Y35" s="42" t="s">
        <v>23</v>
      </c>
      <c r="Z35" s="21">
        <v>0</v>
      </c>
      <c r="AA35">
        <f t="shared" si="39"/>
        <v>1</v>
      </c>
      <c r="AB35" s="34">
        <f t="shared" si="40"/>
        <v>1</v>
      </c>
      <c r="AC35">
        <f t="shared" si="41"/>
        <v>2</v>
      </c>
      <c r="AD35">
        <v>-1.3559322033898256</v>
      </c>
      <c r="AE35" s="42" t="s">
        <v>32</v>
      </c>
      <c r="AF35">
        <v>0</v>
      </c>
      <c r="AG35">
        <f t="shared" si="42"/>
        <v>1</v>
      </c>
      <c r="AH35" s="34">
        <f t="shared" si="43"/>
        <v>0</v>
      </c>
      <c r="AI35">
        <f t="shared" si="44"/>
        <v>1</v>
      </c>
      <c r="AJ35">
        <v>-0.33898305084746244</v>
      </c>
      <c r="AK35" s="42" t="s">
        <v>32</v>
      </c>
      <c r="AL35">
        <v>0</v>
      </c>
      <c r="AM35">
        <f t="shared" si="45"/>
        <v>0</v>
      </c>
      <c r="AN35">
        <f t="shared" si="46"/>
        <v>0</v>
      </c>
      <c r="AO35">
        <f t="shared" si="47"/>
        <v>0</v>
      </c>
    </row>
    <row r="36" spans="1:41" x14ac:dyDescent="0.2">
      <c r="A36" s="3">
        <v>31</v>
      </c>
      <c r="B36" s="19">
        <v>459</v>
      </c>
      <c r="C36" s="19" t="s">
        <v>23</v>
      </c>
      <c r="D36" s="19" t="s">
        <v>16</v>
      </c>
      <c r="E36" s="4" t="s">
        <v>40</v>
      </c>
      <c r="F36">
        <v>0</v>
      </c>
      <c r="G36" s="46" t="s">
        <v>32</v>
      </c>
      <c r="H36">
        <v>0</v>
      </c>
      <c r="I36">
        <f t="shared" si="18"/>
        <v>0</v>
      </c>
      <c r="J36" s="34">
        <f t="shared" si="19"/>
        <v>0</v>
      </c>
      <c r="K36">
        <f t="shared" si="20"/>
        <v>0</v>
      </c>
      <c r="L36">
        <v>3.3707865168539408</v>
      </c>
      <c r="M36" s="42" t="s">
        <v>32</v>
      </c>
      <c r="N36" s="21">
        <v>0</v>
      </c>
      <c r="O36">
        <f t="shared" si="21"/>
        <v>0</v>
      </c>
      <c r="P36" s="34">
        <f t="shared" si="22"/>
        <v>0</v>
      </c>
      <c r="Q36">
        <f t="shared" si="23"/>
        <v>0</v>
      </c>
      <c r="R36">
        <v>1.1235955056179803</v>
      </c>
      <c r="S36" s="42" t="s">
        <v>32</v>
      </c>
      <c r="T36" s="21">
        <v>0</v>
      </c>
      <c r="U36">
        <f t="shared" si="36"/>
        <v>0</v>
      </c>
      <c r="V36" s="34">
        <f t="shared" si="37"/>
        <v>0</v>
      </c>
      <c r="W36">
        <f t="shared" si="38"/>
        <v>0</v>
      </c>
      <c r="X36">
        <v>-1.1235955056179803</v>
      </c>
      <c r="Y36" s="42" t="s">
        <v>32</v>
      </c>
      <c r="Z36" s="21">
        <v>0</v>
      </c>
      <c r="AA36">
        <f t="shared" si="39"/>
        <v>1</v>
      </c>
      <c r="AB36" s="34">
        <f t="shared" si="40"/>
        <v>0</v>
      </c>
      <c r="AC36">
        <f t="shared" si="41"/>
        <v>1</v>
      </c>
      <c r="AD36">
        <v>-0.7490636704119823</v>
      </c>
      <c r="AE36" s="42" t="s">
        <v>32</v>
      </c>
      <c r="AF36">
        <v>0</v>
      </c>
      <c r="AG36">
        <f t="shared" si="42"/>
        <v>0</v>
      </c>
      <c r="AH36" s="34">
        <f t="shared" si="43"/>
        <v>0</v>
      </c>
      <c r="AI36">
        <f t="shared" si="44"/>
        <v>0</v>
      </c>
      <c r="AJ36">
        <v>-0.37453183520598454</v>
      </c>
      <c r="AK36" s="42" t="s">
        <v>32</v>
      </c>
      <c r="AL36">
        <v>0</v>
      </c>
      <c r="AM36">
        <f t="shared" si="45"/>
        <v>0</v>
      </c>
      <c r="AN36">
        <f t="shared" si="46"/>
        <v>0</v>
      </c>
      <c r="AO36">
        <f t="shared" si="47"/>
        <v>0</v>
      </c>
    </row>
    <row r="37" spans="1:41" x14ac:dyDescent="0.2">
      <c r="A37" s="3">
        <v>32</v>
      </c>
      <c r="B37" s="19">
        <v>467</v>
      </c>
      <c r="C37" s="19" t="s">
        <v>23</v>
      </c>
      <c r="D37" s="19" t="s">
        <v>15</v>
      </c>
      <c r="E37" s="4" t="s">
        <v>40</v>
      </c>
      <c r="F37">
        <v>0</v>
      </c>
      <c r="G37" s="46" t="s">
        <v>32</v>
      </c>
      <c r="H37">
        <v>0</v>
      </c>
      <c r="I37">
        <f t="shared" si="18"/>
        <v>0</v>
      </c>
      <c r="J37" s="34">
        <f t="shared" si="19"/>
        <v>0</v>
      </c>
      <c r="K37">
        <f t="shared" si="20"/>
        <v>0</v>
      </c>
      <c r="L37">
        <v>1.9417475728155387</v>
      </c>
      <c r="M37" s="42" t="s">
        <v>32</v>
      </c>
      <c r="N37" s="21">
        <v>0</v>
      </c>
      <c r="O37">
        <f t="shared" si="21"/>
        <v>0</v>
      </c>
      <c r="P37" s="34">
        <f t="shared" si="22"/>
        <v>0</v>
      </c>
      <c r="Q37">
        <f t="shared" si="23"/>
        <v>0</v>
      </c>
      <c r="R37">
        <v>-0.9708737864077579</v>
      </c>
      <c r="S37" s="42" t="s">
        <v>32</v>
      </c>
      <c r="T37" s="21">
        <v>0</v>
      </c>
      <c r="U37">
        <f t="shared" si="36"/>
        <v>0</v>
      </c>
      <c r="V37" s="34">
        <f t="shared" si="37"/>
        <v>0</v>
      </c>
      <c r="W37">
        <f t="shared" si="38"/>
        <v>0</v>
      </c>
      <c r="X37">
        <v>-2.9126213592232966</v>
      </c>
      <c r="Y37" s="42" t="s">
        <v>32</v>
      </c>
      <c r="Z37" s="21">
        <v>0</v>
      </c>
      <c r="AA37">
        <f t="shared" si="39"/>
        <v>1</v>
      </c>
      <c r="AB37" s="34">
        <f t="shared" si="40"/>
        <v>0</v>
      </c>
      <c r="AC37">
        <f t="shared" si="41"/>
        <v>1</v>
      </c>
      <c r="AD37">
        <v>-2.9126213592232966</v>
      </c>
      <c r="AE37" s="42" t="s">
        <v>32</v>
      </c>
      <c r="AF37">
        <v>0</v>
      </c>
      <c r="AG37">
        <f t="shared" si="42"/>
        <v>1</v>
      </c>
      <c r="AH37" s="34">
        <f t="shared" si="43"/>
        <v>0</v>
      </c>
      <c r="AI37">
        <f t="shared" si="44"/>
        <v>1</v>
      </c>
      <c r="AJ37">
        <v>0</v>
      </c>
      <c r="AK37" s="42" t="s">
        <v>32</v>
      </c>
      <c r="AL37">
        <v>0</v>
      </c>
      <c r="AM37">
        <f t="shared" si="45"/>
        <v>0</v>
      </c>
      <c r="AN37">
        <f t="shared" si="46"/>
        <v>0</v>
      </c>
      <c r="AO37">
        <f t="shared" si="47"/>
        <v>0</v>
      </c>
    </row>
    <row r="38" spans="1:41" x14ac:dyDescent="0.2">
      <c r="A38" s="3">
        <v>33</v>
      </c>
      <c r="B38" s="2">
        <v>475</v>
      </c>
      <c r="C38" s="19" t="s">
        <v>23</v>
      </c>
      <c r="D38" s="19" t="s">
        <v>15</v>
      </c>
      <c r="E38" s="4" t="s">
        <v>41</v>
      </c>
      <c r="F38">
        <v>0</v>
      </c>
      <c r="G38" s="46" t="s">
        <v>32</v>
      </c>
      <c r="H38">
        <v>0</v>
      </c>
      <c r="I38">
        <f t="shared" si="18"/>
        <v>0</v>
      </c>
      <c r="J38" s="34">
        <f t="shared" si="19"/>
        <v>0</v>
      </c>
      <c r="K38">
        <f t="shared" si="20"/>
        <v>0</v>
      </c>
      <c r="L38">
        <v>0.88757396449705406</v>
      </c>
      <c r="M38" s="42" t="s">
        <v>33</v>
      </c>
      <c r="N38" s="21">
        <v>0</v>
      </c>
      <c r="O38">
        <f t="shared" si="21"/>
        <v>0</v>
      </c>
      <c r="P38" s="34">
        <f t="shared" si="22"/>
        <v>2</v>
      </c>
      <c r="Q38">
        <f t="shared" si="23"/>
        <v>2</v>
      </c>
      <c r="R38">
        <v>2.0710059171597717</v>
      </c>
      <c r="S38" s="42" t="s">
        <v>33</v>
      </c>
      <c r="T38" s="21">
        <v>0</v>
      </c>
      <c r="U38">
        <f t="shared" ref="U38:U47" si="48">IF(R38&lt;=-15,4,(IF(R38&lt;-10,3,(IF(R38&lt;-4,2,(IF(R38&lt;=-1,1,IF(R38&gt;-1,0,0))))))))</f>
        <v>0</v>
      </c>
      <c r="V38" s="34">
        <f t="shared" ref="V38:V47" si="49">IF(S38="D",4,(IF(S38="L",2,(IF(S38="M",1,0)))))</f>
        <v>2</v>
      </c>
      <c r="W38">
        <f t="shared" ref="W38:W47" si="50">T38+U38+V38</f>
        <v>2</v>
      </c>
      <c r="X38">
        <v>0.2958579881656847</v>
      </c>
      <c r="Y38" s="42" t="s">
        <v>33</v>
      </c>
      <c r="Z38" s="21">
        <v>1</v>
      </c>
      <c r="AA38">
        <f t="shared" ref="AA38:AA47" si="51">IF(X38&lt;=-15,4,(IF(X38&lt;-10,3,(IF(X38&lt;-4,2,(IF(X38&lt;=-1,1,IF(X38&gt;-1,0,0))))))))</f>
        <v>0</v>
      </c>
      <c r="AB38" s="34">
        <f t="shared" ref="AB38:AB47" si="52">IF(Y38="D",4,(IF(Y38="L",2,(IF(Y38="M",1,0)))))</f>
        <v>2</v>
      </c>
      <c r="AC38">
        <f t="shared" ref="AC38:AC47" si="53">Z38+AA38+AB38</f>
        <v>3</v>
      </c>
      <c r="AD38">
        <v>-5.6213017751479253</v>
      </c>
      <c r="AE38" s="42" t="s">
        <v>14</v>
      </c>
      <c r="AF38">
        <v>4</v>
      </c>
      <c r="AG38">
        <f t="shared" ref="AG38:AG47" si="54">IF(AD38&lt;=-15,4,(IF(AD38&lt;-10,3,(IF(AD38&lt;-4,2,(IF(AD38&lt;=-1,1,IF(AD38&gt;-1,0,0))))))))</f>
        <v>2</v>
      </c>
      <c r="AH38" s="34">
        <f t="shared" ref="AH38:AH47" si="55">IF(AE38="D",4,(IF(AE38="L",2,(IF(AE38="M",1,0)))))</f>
        <v>4</v>
      </c>
      <c r="AI38">
        <f t="shared" ref="AI38:AI47" si="56">AF38+AG38+AH38</f>
        <v>10</v>
      </c>
      <c r="AJ38">
        <v>-15.384615384615374</v>
      </c>
      <c r="AK38" s="42" t="s">
        <v>14</v>
      </c>
      <c r="AL38">
        <v>4</v>
      </c>
      <c r="AM38">
        <f t="shared" ref="AM38:AM47" si="57">IF(AJ38&lt;=-15,4,(IF(AJ38&lt;-10,3,(IF(AJ38&lt;-4,2,(IF(AJ38&lt;=-1,1,IF(AJ38&gt;-1,0,0))))))))</f>
        <v>4</v>
      </c>
      <c r="AN38">
        <f t="shared" ref="AN38:AN47" si="58">IF(AK38="D",4,(IF(AK38="L",2,(IF(AK38="M",1,0)))))</f>
        <v>4</v>
      </c>
      <c r="AO38">
        <f t="shared" ref="AO38:AO47" si="59">AL38+AM38+AN38</f>
        <v>12</v>
      </c>
    </row>
    <row r="39" spans="1:41" x14ac:dyDescent="0.2">
      <c r="A39" s="3">
        <v>33</v>
      </c>
      <c r="B39" s="2">
        <v>477</v>
      </c>
      <c r="C39" s="19" t="s">
        <v>23</v>
      </c>
      <c r="D39" s="19" t="s">
        <v>15</v>
      </c>
      <c r="E39" s="4" t="s">
        <v>41</v>
      </c>
      <c r="F39">
        <v>0</v>
      </c>
      <c r="G39" s="46" t="s">
        <v>32</v>
      </c>
      <c r="H39">
        <v>0</v>
      </c>
      <c r="I39">
        <f t="shared" si="18"/>
        <v>0</v>
      </c>
      <c r="J39" s="34">
        <f t="shared" si="19"/>
        <v>0</v>
      </c>
      <c r="K39">
        <f t="shared" si="20"/>
        <v>0</v>
      </c>
      <c r="L39">
        <v>1.9047619047619095</v>
      </c>
      <c r="M39" s="42" t="s">
        <v>33</v>
      </c>
      <c r="N39" s="21">
        <v>1</v>
      </c>
      <c r="O39">
        <f t="shared" si="21"/>
        <v>0</v>
      </c>
      <c r="P39" s="34">
        <f t="shared" si="22"/>
        <v>2</v>
      </c>
      <c r="Q39">
        <f t="shared" si="23"/>
        <v>3</v>
      </c>
      <c r="R39">
        <v>1.9047619047619095</v>
      </c>
      <c r="S39" s="42" t="s">
        <v>33</v>
      </c>
      <c r="T39" s="21">
        <v>0</v>
      </c>
      <c r="U39">
        <f t="shared" si="48"/>
        <v>0</v>
      </c>
      <c r="V39" s="34">
        <f t="shared" si="49"/>
        <v>2</v>
      </c>
      <c r="W39">
        <f t="shared" si="50"/>
        <v>2</v>
      </c>
      <c r="X39">
        <v>-1.5873015873015872</v>
      </c>
      <c r="Y39" s="42" t="s">
        <v>33</v>
      </c>
      <c r="Z39" s="21">
        <v>1</v>
      </c>
      <c r="AA39">
        <f t="shared" si="51"/>
        <v>1</v>
      </c>
      <c r="AB39" s="34">
        <f t="shared" si="52"/>
        <v>2</v>
      </c>
      <c r="AC39">
        <f t="shared" si="53"/>
        <v>4</v>
      </c>
      <c r="AD39">
        <v>-5.7142857142857171</v>
      </c>
      <c r="AE39" s="42" t="s">
        <v>33</v>
      </c>
      <c r="AF39">
        <v>4</v>
      </c>
      <c r="AG39">
        <f t="shared" si="54"/>
        <v>2</v>
      </c>
      <c r="AH39" s="34">
        <f t="shared" si="55"/>
        <v>2</v>
      </c>
      <c r="AI39">
        <f t="shared" si="56"/>
        <v>8</v>
      </c>
      <c r="AJ39">
        <v>-13.968253968253963</v>
      </c>
      <c r="AK39" s="42" t="s">
        <v>14</v>
      </c>
      <c r="AL39">
        <v>4</v>
      </c>
      <c r="AM39">
        <f t="shared" si="57"/>
        <v>3</v>
      </c>
      <c r="AN39">
        <f t="shared" si="58"/>
        <v>4</v>
      </c>
      <c r="AO39">
        <f t="shared" si="59"/>
        <v>11</v>
      </c>
    </row>
    <row r="40" spans="1:41" x14ac:dyDescent="0.2">
      <c r="A40" s="3">
        <v>33</v>
      </c>
      <c r="B40" s="2">
        <v>479</v>
      </c>
      <c r="C40" s="19" t="s">
        <v>23</v>
      </c>
      <c r="D40" s="19" t="s">
        <v>16</v>
      </c>
      <c r="E40" s="4" t="s">
        <v>41</v>
      </c>
      <c r="F40">
        <v>0</v>
      </c>
      <c r="G40" s="46" t="s">
        <v>32</v>
      </c>
      <c r="H40">
        <v>0</v>
      </c>
      <c r="I40">
        <f t="shared" si="18"/>
        <v>0</v>
      </c>
      <c r="J40" s="34">
        <f t="shared" si="19"/>
        <v>0</v>
      </c>
      <c r="K40">
        <f t="shared" si="20"/>
        <v>0</v>
      </c>
      <c r="L40">
        <v>-3.105590062111812</v>
      </c>
      <c r="M40" s="42" t="s">
        <v>33</v>
      </c>
      <c r="N40" s="21">
        <v>0</v>
      </c>
      <c r="O40">
        <f t="shared" si="21"/>
        <v>1</v>
      </c>
      <c r="P40" s="34">
        <f t="shared" si="22"/>
        <v>2</v>
      </c>
      <c r="Q40">
        <f t="shared" si="23"/>
        <v>3</v>
      </c>
      <c r="R40">
        <v>-2.7950310559006275</v>
      </c>
      <c r="S40" s="42" t="s">
        <v>33</v>
      </c>
      <c r="T40" s="21">
        <v>1</v>
      </c>
      <c r="U40">
        <f t="shared" si="48"/>
        <v>1</v>
      </c>
      <c r="V40" s="34">
        <f t="shared" si="49"/>
        <v>2</v>
      </c>
      <c r="W40">
        <f t="shared" si="50"/>
        <v>4</v>
      </c>
      <c r="X40">
        <v>-9.6273291925465863</v>
      </c>
      <c r="Y40" s="42" t="s">
        <v>33</v>
      </c>
      <c r="Z40" s="21">
        <v>3</v>
      </c>
      <c r="AA40">
        <f t="shared" si="51"/>
        <v>2</v>
      </c>
      <c r="AB40" s="34">
        <f t="shared" si="52"/>
        <v>2</v>
      </c>
      <c r="AC40">
        <f t="shared" si="53"/>
        <v>7</v>
      </c>
      <c r="AD40">
        <v>-12.732919254658389</v>
      </c>
      <c r="AE40" s="42" t="s">
        <v>33</v>
      </c>
      <c r="AF40">
        <v>4</v>
      </c>
      <c r="AG40">
        <f t="shared" si="54"/>
        <v>3</v>
      </c>
      <c r="AH40" s="34">
        <f t="shared" si="55"/>
        <v>2</v>
      </c>
      <c r="AI40">
        <f t="shared" si="56"/>
        <v>9</v>
      </c>
      <c r="AJ40">
        <v>-22.049689440993792</v>
      </c>
      <c r="AK40" s="42" t="s">
        <v>14</v>
      </c>
      <c r="AL40">
        <v>4</v>
      </c>
      <c r="AM40">
        <f t="shared" si="57"/>
        <v>4</v>
      </c>
      <c r="AN40">
        <f t="shared" si="58"/>
        <v>4</v>
      </c>
      <c r="AO40">
        <f t="shared" si="59"/>
        <v>12</v>
      </c>
    </row>
    <row r="41" spans="1:41" x14ac:dyDescent="0.2">
      <c r="A41" s="3">
        <v>33</v>
      </c>
      <c r="B41" s="2">
        <v>483</v>
      </c>
      <c r="C41" s="19" t="s">
        <v>23</v>
      </c>
      <c r="D41" s="19" t="s">
        <v>16</v>
      </c>
      <c r="E41" s="4" t="s">
        <v>41</v>
      </c>
      <c r="F41">
        <v>0</v>
      </c>
      <c r="G41" s="46" t="s">
        <v>32</v>
      </c>
      <c r="H41">
        <v>0</v>
      </c>
      <c r="I41">
        <f t="shared" si="18"/>
        <v>0</v>
      </c>
      <c r="J41" s="34">
        <f t="shared" si="19"/>
        <v>0</v>
      </c>
      <c r="K41">
        <f t="shared" si="20"/>
        <v>0</v>
      </c>
      <c r="L41">
        <v>2.7777777777777732</v>
      </c>
      <c r="M41" s="42" t="s">
        <v>33</v>
      </c>
      <c r="N41" s="21">
        <v>1</v>
      </c>
      <c r="O41">
        <f t="shared" si="21"/>
        <v>0</v>
      </c>
      <c r="P41" s="34">
        <f t="shared" si="22"/>
        <v>2</v>
      </c>
      <c r="Q41">
        <f t="shared" si="23"/>
        <v>3</v>
      </c>
      <c r="R41">
        <v>-0.3086419753086464</v>
      </c>
      <c r="S41" s="42" t="s">
        <v>33</v>
      </c>
      <c r="T41" s="21">
        <v>0</v>
      </c>
      <c r="U41">
        <f t="shared" si="48"/>
        <v>0</v>
      </c>
      <c r="V41" s="34">
        <f t="shared" si="49"/>
        <v>2</v>
      </c>
      <c r="W41">
        <f t="shared" si="50"/>
        <v>2</v>
      </c>
      <c r="X41">
        <v>-2.4691358024691268</v>
      </c>
      <c r="Y41" s="42" t="s">
        <v>33</v>
      </c>
      <c r="Z41" s="21">
        <v>1</v>
      </c>
      <c r="AA41">
        <f t="shared" si="51"/>
        <v>1</v>
      </c>
      <c r="AB41" s="34">
        <f t="shared" si="52"/>
        <v>2</v>
      </c>
      <c r="AC41">
        <f t="shared" si="53"/>
        <v>4</v>
      </c>
      <c r="AD41">
        <v>-1.8518518518518454</v>
      </c>
      <c r="AE41" s="42" t="s">
        <v>33</v>
      </c>
      <c r="AF41">
        <v>2</v>
      </c>
      <c r="AG41">
        <f t="shared" si="54"/>
        <v>1</v>
      </c>
      <c r="AH41" s="34">
        <f t="shared" si="55"/>
        <v>2</v>
      </c>
      <c r="AI41">
        <f t="shared" si="56"/>
        <v>5</v>
      </c>
      <c r="AJ41">
        <v>-5.246913580246912</v>
      </c>
      <c r="AK41" s="42" t="s">
        <v>33</v>
      </c>
      <c r="AL41">
        <v>3</v>
      </c>
      <c r="AM41">
        <f t="shared" si="57"/>
        <v>2</v>
      </c>
      <c r="AN41">
        <f t="shared" si="58"/>
        <v>2</v>
      </c>
      <c r="AO41">
        <f t="shared" si="59"/>
        <v>7</v>
      </c>
    </row>
    <row r="42" spans="1:41" x14ac:dyDescent="0.2">
      <c r="A42" s="3">
        <v>33</v>
      </c>
      <c r="B42" s="2">
        <v>485</v>
      </c>
      <c r="C42" s="19" t="s">
        <v>23</v>
      </c>
      <c r="D42" s="19" t="s">
        <v>15</v>
      </c>
      <c r="E42" s="4" t="s">
        <v>41</v>
      </c>
      <c r="F42">
        <v>0</v>
      </c>
      <c r="G42" s="46" t="s">
        <v>32</v>
      </c>
      <c r="H42">
        <v>0</v>
      </c>
      <c r="I42">
        <f t="shared" si="18"/>
        <v>0</v>
      </c>
      <c r="J42" s="34">
        <f t="shared" si="19"/>
        <v>0</v>
      </c>
      <c r="K42">
        <f t="shared" si="20"/>
        <v>0</v>
      </c>
      <c r="L42">
        <v>1.5384615384615385</v>
      </c>
      <c r="M42" s="42" t="s">
        <v>33</v>
      </c>
      <c r="N42" s="21">
        <v>0</v>
      </c>
      <c r="O42">
        <f t="shared" si="21"/>
        <v>0</v>
      </c>
      <c r="P42" s="34">
        <f t="shared" si="22"/>
        <v>2</v>
      </c>
      <c r="Q42">
        <f t="shared" si="23"/>
        <v>2</v>
      </c>
      <c r="R42">
        <v>-0.61538461538462419</v>
      </c>
      <c r="S42" s="42" t="s">
        <v>33</v>
      </c>
      <c r="T42" s="21">
        <v>1</v>
      </c>
      <c r="U42">
        <f t="shared" si="48"/>
        <v>0</v>
      </c>
      <c r="V42" s="34">
        <f t="shared" si="49"/>
        <v>2</v>
      </c>
      <c r="W42">
        <f t="shared" si="50"/>
        <v>3</v>
      </c>
      <c r="X42">
        <v>-1.5384615384615385</v>
      </c>
      <c r="Y42" s="42" t="s">
        <v>33</v>
      </c>
      <c r="Z42" s="21">
        <v>1</v>
      </c>
      <c r="AA42">
        <f t="shared" si="51"/>
        <v>1</v>
      </c>
      <c r="AB42" s="34">
        <f t="shared" si="52"/>
        <v>2</v>
      </c>
      <c r="AC42">
        <f t="shared" si="53"/>
        <v>4</v>
      </c>
      <c r="AD42">
        <v>-6.1538461538461542</v>
      </c>
      <c r="AE42" s="42" t="s">
        <v>33</v>
      </c>
      <c r="AF42">
        <v>3</v>
      </c>
      <c r="AG42">
        <f t="shared" si="54"/>
        <v>2</v>
      </c>
      <c r="AH42" s="34">
        <f t="shared" si="55"/>
        <v>2</v>
      </c>
      <c r="AI42">
        <f t="shared" si="56"/>
        <v>7</v>
      </c>
      <c r="AJ42">
        <v>-13.538461538461535</v>
      </c>
      <c r="AK42" s="42" t="s">
        <v>33</v>
      </c>
      <c r="AL42">
        <v>4</v>
      </c>
      <c r="AM42">
        <f t="shared" si="57"/>
        <v>3</v>
      </c>
      <c r="AN42">
        <f t="shared" si="58"/>
        <v>2</v>
      </c>
      <c r="AO42">
        <f t="shared" si="59"/>
        <v>9</v>
      </c>
    </row>
    <row r="43" spans="1:41" x14ac:dyDescent="0.2">
      <c r="A43" s="3">
        <v>34</v>
      </c>
      <c r="B43" s="2">
        <v>487</v>
      </c>
      <c r="C43" s="19" t="s">
        <v>23</v>
      </c>
      <c r="D43" s="19" t="s">
        <v>15</v>
      </c>
      <c r="E43" s="4" t="s">
        <v>42</v>
      </c>
      <c r="F43">
        <v>0</v>
      </c>
      <c r="G43" s="46" t="s">
        <v>32</v>
      </c>
      <c r="H43">
        <v>0</v>
      </c>
      <c r="I43">
        <f t="shared" si="18"/>
        <v>0</v>
      </c>
      <c r="J43" s="34">
        <f t="shared" si="19"/>
        <v>0</v>
      </c>
      <c r="K43">
        <f t="shared" si="20"/>
        <v>0</v>
      </c>
      <c r="L43">
        <v>-0.64724919093850897</v>
      </c>
      <c r="M43" s="42" t="s">
        <v>23</v>
      </c>
      <c r="N43" s="21">
        <v>0</v>
      </c>
      <c r="O43">
        <f t="shared" si="21"/>
        <v>0</v>
      </c>
      <c r="P43" s="34">
        <f t="shared" si="22"/>
        <v>1</v>
      </c>
      <c r="Q43">
        <f t="shared" si="23"/>
        <v>1</v>
      </c>
      <c r="R43">
        <v>0.97087378640776933</v>
      </c>
      <c r="S43" s="42" t="s">
        <v>33</v>
      </c>
      <c r="T43" s="21">
        <v>0</v>
      </c>
      <c r="U43">
        <f t="shared" si="48"/>
        <v>0</v>
      </c>
      <c r="V43" s="34">
        <f t="shared" si="49"/>
        <v>2</v>
      </c>
      <c r="W43">
        <f t="shared" si="50"/>
        <v>2</v>
      </c>
      <c r="X43">
        <v>-0.9708737864077579</v>
      </c>
      <c r="Y43" s="42" t="s">
        <v>33</v>
      </c>
      <c r="Z43" s="21">
        <v>1</v>
      </c>
      <c r="AA43">
        <f t="shared" si="51"/>
        <v>0</v>
      </c>
      <c r="AB43" s="34">
        <f t="shared" si="52"/>
        <v>2</v>
      </c>
      <c r="AC43">
        <f t="shared" si="53"/>
        <v>3</v>
      </c>
      <c r="AD43">
        <v>-3.5598705501618055</v>
      </c>
      <c r="AE43" s="42" t="s">
        <v>33</v>
      </c>
      <c r="AF43">
        <v>2</v>
      </c>
      <c r="AG43">
        <f t="shared" si="54"/>
        <v>1</v>
      </c>
      <c r="AH43" s="34">
        <f t="shared" si="55"/>
        <v>2</v>
      </c>
      <c r="AI43">
        <f t="shared" si="56"/>
        <v>5</v>
      </c>
      <c r="AJ43">
        <v>-5.1779935275080842</v>
      </c>
      <c r="AK43" s="42" t="s">
        <v>33</v>
      </c>
      <c r="AL43">
        <v>2</v>
      </c>
      <c r="AM43">
        <f t="shared" si="57"/>
        <v>2</v>
      </c>
      <c r="AN43">
        <f t="shared" si="58"/>
        <v>2</v>
      </c>
      <c r="AO43">
        <f t="shared" si="59"/>
        <v>6</v>
      </c>
    </row>
    <row r="44" spans="1:41" x14ac:dyDescent="0.2">
      <c r="A44" s="3">
        <v>34</v>
      </c>
      <c r="B44" s="2">
        <v>489</v>
      </c>
      <c r="C44" s="19" t="s">
        <v>23</v>
      </c>
      <c r="D44" s="19" t="s">
        <v>16</v>
      </c>
      <c r="E44" s="4" t="s">
        <v>42</v>
      </c>
      <c r="F44">
        <v>0</v>
      </c>
      <c r="G44" s="46" t="s">
        <v>32</v>
      </c>
      <c r="H44">
        <v>0</v>
      </c>
      <c r="I44">
        <f t="shared" si="18"/>
        <v>0</v>
      </c>
      <c r="J44" s="34">
        <f t="shared" si="19"/>
        <v>0</v>
      </c>
      <c r="K44">
        <f t="shared" si="20"/>
        <v>0</v>
      </c>
      <c r="L44">
        <v>0</v>
      </c>
      <c r="M44" s="42" t="s">
        <v>23</v>
      </c>
      <c r="N44" s="21">
        <v>0</v>
      </c>
      <c r="O44">
        <f t="shared" si="21"/>
        <v>0</v>
      </c>
      <c r="P44" s="34">
        <f t="shared" si="22"/>
        <v>1</v>
      </c>
      <c r="Q44">
        <f t="shared" si="23"/>
        <v>1</v>
      </c>
      <c r="R44">
        <v>3.1847133757961785</v>
      </c>
      <c r="S44" s="42" t="s">
        <v>23</v>
      </c>
      <c r="T44" s="21">
        <v>0</v>
      </c>
      <c r="U44">
        <f t="shared" si="48"/>
        <v>0</v>
      </c>
      <c r="V44" s="34">
        <f t="shared" si="49"/>
        <v>1</v>
      </c>
      <c r="W44">
        <f t="shared" si="50"/>
        <v>1</v>
      </c>
      <c r="X44">
        <v>1.5923566878980893</v>
      </c>
      <c r="Y44" s="42" t="s">
        <v>33</v>
      </c>
      <c r="Z44" s="21">
        <v>1</v>
      </c>
      <c r="AA44">
        <f t="shared" si="51"/>
        <v>0</v>
      </c>
      <c r="AB44" s="34">
        <f t="shared" si="52"/>
        <v>2</v>
      </c>
      <c r="AC44">
        <f t="shared" si="53"/>
        <v>3</v>
      </c>
      <c r="AD44">
        <v>-1.2738853503184668</v>
      </c>
      <c r="AE44" s="42" t="s">
        <v>23</v>
      </c>
      <c r="AF44">
        <v>1</v>
      </c>
      <c r="AG44">
        <f t="shared" si="54"/>
        <v>1</v>
      </c>
      <c r="AH44" s="34">
        <f t="shared" si="55"/>
        <v>1</v>
      </c>
      <c r="AI44">
        <f t="shared" si="56"/>
        <v>3</v>
      </c>
      <c r="AJ44">
        <v>-2.5477707006369337</v>
      </c>
      <c r="AK44" s="42" t="s">
        <v>32</v>
      </c>
      <c r="AL44">
        <v>2</v>
      </c>
      <c r="AM44">
        <f t="shared" si="57"/>
        <v>1</v>
      </c>
      <c r="AN44">
        <f t="shared" si="58"/>
        <v>0</v>
      </c>
      <c r="AO44">
        <f t="shared" si="59"/>
        <v>3</v>
      </c>
    </row>
    <row r="45" spans="1:41" x14ac:dyDescent="0.2">
      <c r="A45" s="3">
        <v>34</v>
      </c>
      <c r="B45" s="2">
        <v>491</v>
      </c>
      <c r="C45" s="19" t="s">
        <v>23</v>
      </c>
      <c r="D45" s="19" t="s">
        <v>15</v>
      </c>
      <c r="E45" s="4" t="s">
        <v>42</v>
      </c>
      <c r="F45">
        <v>0</v>
      </c>
      <c r="G45" s="46" t="s">
        <v>32</v>
      </c>
      <c r="H45">
        <v>0</v>
      </c>
      <c r="I45">
        <f t="shared" si="18"/>
        <v>0</v>
      </c>
      <c r="J45" s="34">
        <f t="shared" si="19"/>
        <v>0</v>
      </c>
      <c r="K45">
        <f t="shared" si="20"/>
        <v>0</v>
      </c>
      <c r="L45">
        <v>0.33898305084746244</v>
      </c>
      <c r="M45" s="42" t="s">
        <v>23</v>
      </c>
      <c r="N45" s="21">
        <v>0</v>
      </c>
      <c r="O45">
        <f t="shared" si="21"/>
        <v>0</v>
      </c>
      <c r="P45" s="34">
        <f t="shared" si="22"/>
        <v>1</v>
      </c>
      <c r="Q45">
        <f t="shared" si="23"/>
        <v>1</v>
      </c>
      <c r="R45">
        <v>2.0338983050847506</v>
      </c>
      <c r="S45" s="42" t="s">
        <v>23</v>
      </c>
      <c r="T45" s="21">
        <v>0</v>
      </c>
      <c r="U45">
        <f t="shared" si="48"/>
        <v>0</v>
      </c>
      <c r="V45" s="34">
        <f t="shared" si="49"/>
        <v>1</v>
      </c>
      <c r="W45">
        <f t="shared" si="50"/>
        <v>1</v>
      </c>
      <c r="X45">
        <v>1.6949152542372881</v>
      </c>
      <c r="Y45" s="42" t="s">
        <v>23</v>
      </c>
      <c r="Z45" s="21">
        <v>1</v>
      </c>
      <c r="AA45">
        <f t="shared" si="51"/>
        <v>0</v>
      </c>
      <c r="AB45" s="34">
        <f t="shared" si="52"/>
        <v>1</v>
      </c>
      <c r="AC45">
        <f t="shared" si="53"/>
        <v>2</v>
      </c>
      <c r="AD45">
        <v>0</v>
      </c>
      <c r="AE45" s="42" t="s">
        <v>33</v>
      </c>
      <c r="AF45">
        <v>1</v>
      </c>
      <c r="AG45">
        <f t="shared" si="54"/>
        <v>0</v>
      </c>
      <c r="AH45" s="34">
        <f t="shared" si="55"/>
        <v>2</v>
      </c>
      <c r="AI45">
        <f t="shared" si="56"/>
        <v>3</v>
      </c>
      <c r="AJ45">
        <v>-3.0508474576271141</v>
      </c>
      <c r="AK45" s="42" t="s">
        <v>23</v>
      </c>
      <c r="AL45">
        <v>2</v>
      </c>
      <c r="AM45">
        <f t="shared" si="57"/>
        <v>1</v>
      </c>
      <c r="AN45">
        <f t="shared" si="58"/>
        <v>1</v>
      </c>
      <c r="AO45">
        <f t="shared" si="59"/>
        <v>4</v>
      </c>
    </row>
    <row r="46" spans="1:41" x14ac:dyDescent="0.2">
      <c r="A46" s="3">
        <v>34</v>
      </c>
      <c r="B46" s="2">
        <v>493</v>
      </c>
      <c r="C46" s="19" t="s">
        <v>23</v>
      </c>
      <c r="D46" s="19" t="s">
        <v>16</v>
      </c>
      <c r="E46" s="4" t="s">
        <v>42</v>
      </c>
      <c r="F46">
        <v>0</v>
      </c>
      <c r="G46" s="46" t="s">
        <v>32</v>
      </c>
      <c r="H46">
        <v>0</v>
      </c>
      <c r="I46">
        <f t="shared" si="18"/>
        <v>0</v>
      </c>
      <c r="J46" s="34">
        <f t="shared" si="19"/>
        <v>0</v>
      </c>
      <c r="K46">
        <f t="shared" si="20"/>
        <v>0</v>
      </c>
      <c r="L46">
        <v>0</v>
      </c>
      <c r="M46" s="42" t="s">
        <v>23</v>
      </c>
      <c r="N46" s="21">
        <v>0</v>
      </c>
      <c r="O46">
        <f t="shared" si="21"/>
        <v>0</v>
      </c>
      <c r="P46" s="34">
        <f t="shared" si="22"/>
        <v>1</v>
      </c>
      <c r="Q46">
        <f t="shared" si="23"/>
        <v>1</v>
      </c>
      <c r="R46">
        <v>2.3255813953488347</v>
      </c>
      <c r="S46" s="42" t="s">
        <v>23</v>
      </c>
      <c r="T46" s="21">
        <v>0</v>
      </c>
      <c r="U46">
        <f t="shared" si="48"/>
        <v>0</v>
      </c>
      <c r="V46" s="34">
        <f t="shared" si="49"/>
        <v>1</v>
      </c>
      <c r="W46">
        <f t="shared" si="50"/>
        <v>1</v>
      </c>
      <c r="X46">
        <v>0.33222591362125536</v>
      </c>
      <c r="Y46" s="42" t="s">
        <v>23</v>
      </c>
      <c r="Z46" s="21">
        <v>0</v>
      </c>
      <c r="AA46">
        <f t="shared" si="51"/>
        <v>0</v>
      </c>
      <c r="AB46" s="34">
        <f t="shared" si="52"/>
        <v>1</v>
      </c>
      <c r="AC46">
        <f t="shared" si="53"/>
        <v>1</v>
      </c>
      <c r="AD46">
        <v>0.33222591362125536</v>
      </c>
      <c r="AE46" s="42" t="s">
        <v>33</v>
      </c>
      <c r="AF46">
        <v>0</v>
      </c>
      <c r="AG46">
        <f t="shared" si="54"/>
        <v>0</v>
      </c>
      <c r="AH46" s="34">
        <f t="shared" si="55"/>
        <v>2</v>
      </c>
      <c r="AI46">
        <f t="shared" si="56"/>
        <v>2</v>
      </c>
      <c r="AJ46">
        <v>-0.99667774086378969</v>
      </c>
      <c r="AK46" s="42" t="s">
        <v>23</v>
      </c>
      <c r="AL46">
        <v>1</v>
      </c>
      <c r="AM46">
        <f t="shared" si="57"/>
        <v>0</v>
      </c>
      <c r="AN46">
        <f t="shared" si="58"/>
        <v>1</v>
      </c>
      <c r="AO46">
        <f t="shared" si="59"/>
        <v>2</v>
      </c>
    </row>
    <row r="47" spans="1:41" x14ac:dyDescent="0.2">
      <c r="A47" s="3">
        <v>34</v>
      </c>
      <c r="B47" s="2">
        <v>495</v>
      </c>
      <c r="C47" s="19" t="s">
        <v>23</v>
      </c>
      <c r="D47" s="19" t="s">
        <v>16</v>
      </c>
      <c r="E47" s="4" t="s">
        <v>42</v>
      </c>
      <c r="F47">
        <v>0</v>
      </c>
      <c r="G47" s="46" t="s">
        <v>32</v>
      </c>
      <c r="H47">
        <v>0</v>
      </c>
      <c r="I47">
        <f t="shared" si="18"/>
        <v>0</v>
      </c>
      <c r="J47" s="34">
        <f t="shared" si="19"/>
        <v>0</v>
      </c>
      <c r="K47">
        <f t="shared" si="20"/>
        <v>0</v>
      </c>
      <c r="L47">
        <v>0.65789473684211464</v>
      </c>
      <c r="M47" s="42" t="s">
        <v>23</v>
      </c>
      <c r="N47" s="21">
        <v>0</v>
      </c>
      <c r="O47">
        <f t="shared" si="21"/>
        <v>0</v>
      </c>
      <c r="P47" s="34">
        <f t="shared" si="22"/>
        <v>1</v>
      </c>
      <c r="Q47">
        <f t="shared" si="23"/>
        <v>1</v>
      </c>
      <c r="R47">
        <v>-0.98684210526314864</v>
      </c>
      <c r="S47" s="42" t="s">
        <v>23</v>
      </c>
      <c r="T47" s="21">
        <v>0</v>
      </c>
      <c r="U47">
        <f t="shared" si="48"/>
        <v>0</v>
      </c>
      <c r="V47" s="34">
        <f t="shared" si="49"/>
        <v>1</v>
      </c>
      <c r="W47">
        <f t="shared" si="50"/>
        <v>1</v>
      </c>
      <c r="X47">
        <v>-1.315789473684206</v>
      </c>
      <c r="Y47" s="42" t="s">
        <v>33</v>
      </c>
      <c r="Z47" s="21">
        <v>0</v>
      </c>
      <c r="AA47">
        <f t="shared" si="51"/>
        <v>1</v>
      </c>
      <c r="AB47" s="34">
        <f t="shared" si="52"/>
        <v>2</v>
      </c>
      <c r="AC47">
        <f t="shared" si="53"/>
        <v>3</v>
      </c>
      <c r="AD47">
        <v>-2.3026315789473664</v>
      </c>
      <c r="AE47" s="42" t="s">
        <v>33</v>
      </c>
      <c r="AF47">
        <v>2</v>
      </c>
      <c r="AG47">
        <f t="shared" si="54"/>
        <v>1</v>
      </c>
      <c r="AH47" s="34">
        <f t="shared" si="55"/>
        <v>2</v>
      </c>
      <c r="AI47">
        <f t="shared" si="56"/>
        <v>5</v>
      </c>
      <c r="AJ47">
        <v>-5.921052631578938</v>
      </c>
      <c r="AK47" s="42" t="s">
        <v>23</v>
      </c>
      <c r="AL47">
        <v>2</v>
      </c>
      <c r="AM47">
        <f t="shared" si="57"/>
        <v>2</v>
      </c>
      <c r="AN47">
        <f t="shared" si="58"/>
        <v>1</v>
      </c>
      <c r="AO47">
        <f t="shared" si="59"/>
        <v>5</v>
      </c>
    </row>
    <row r="48" spans="1:41" x14ac:dyDescent="0.2">
      <c r="A48" s="3">
        <v>35</v>
      </c>
      <c r="B48" s="19">
        <v>529</v>
      </c>
      <c r="C48" s="19" t="s">
        <v>23</v>
      </c>
      <c r="D48" s="23" t="s">
        <v>16</v>
      </c>
      <c r="E48" s="4" t="s">
        <v>41</v>
      </c>
      <c r="F48">
        <f>WeightPct!F47</f>
        <v>0</v>
      </c>
      <c r="G48" s="46" t="s">
        <v>32</v>
      </c>
      <c r="H48">
        <v>0</v>
      </c>
      <c r="I48">
        <f t="shared" ref="I48:I59" si="60">IF(F48&lt;=-15,4,(IF(F48&lt;-10,3,(IF(F48&lt;-4,2,(IF(F48&lt;=-1,1,IF(F48&gt;-1,0,0))))))))</f>
        <v>0</v>
      </c>
      <c r="J48" s="34">
        <f t="shared" ref="J48:J59" si="61">IF(G48="D",4,(IF(G48="L",2,(IF(G48="M",1,0)))))</f>
        <v>0</v>
      </c>
      <c r="K48">
        <f t="shared" ref="K48:K59" si="62">H48+I48+J48</f>
        <v>0</v>
      </c>
      <c r="L48">
        <f>WeightPct!G47</f>
        <v>0</v>
      </c>
      <c r="M48" s="46" t="s">
        <v>23</v>
      </c>
      <c r="N48">
        <v>1</v>
      </c>
      <c r="O48">
        <f t="shared" ref="O48:O59" si="63">IF(L48&lt;=-15,4,(IF(L48&lt;-10,3,(IF(L48&lt;-4,2,(IF(L48&lt;=-1,1,IF(L48&gt;-1,0,0))))))))</f>
        <v>0</v>
      </c>
      <c r="P48" s="34">
        <f t="shared" ref="P48:P59" si="64">IF(M48="D",4,(IF(M48="L",2,(IF(M48="M",1,0)))))</f>
        <v>1</v>
      </c>
      <c r="Q48">
        <f t="shared" ref="Q48:Q59" si="65">N48+O48+P48</f>
        <v>2</v>
      </c>
      <c r="R48">
        <f>WeightPct!H47</f>
        <v>0.31250000000000444</v>
      </c>
      <c r="S48" s="46" t="s">
        <v>23</v>
      </c>
      <c r="T48">
        <v>1</v>
      </c>
      <c r="U48">
        <f t="shared" ref="U48:U59" si="66">IF(R48&lt;=-15,4,(IF(R48&lt;-10,3,(IF(R48&lt;-4,2,(IF(R48&lt;=-1,1,IF(R48&gt;-1,0,0))))))))</f>
        <v>0</v>
      </c>
      <c r="V48" s="34">
        <f t="shared" ref="V48:V59" si="67">IF(S48="D",4,(IF(S48="L",2,(IF(S48="M",1,0)))))</f>
        <v>1</v>
      </c>
      <c r="W48">
        <f t="shared" ref="W48:W59" si="68">T48+U48+V48</f>
        <v>2</v>
      </c>
      <c r="X48">
        <f>WeightPct!I47</f>
        <v>-0.31250000000000444</v>
      </c>
      <c r="Y48" s="46" t="s">
        <v>23</v>
      </c>
      <c r="Z48">
        <v>1</v>
      </c>
      <c r="AA48">
        <f t="shared" ref="AA48:AA59" si="69">IF(X48&lt;=-15,4,(IF(X48&lt;-10,3,(IF(X48&lt;-4,2,(IF(X48&lt;=-1,1,IF(X48&gt;-1,0,0))))))))</f>
        <v>0</v>
      </c>
      <c r="AB48" s="34">
        <f t="shared" ref="AB48:AB59" si="70">IF(Y48="D",4,(IF(Y48="L",2,(IF(Y48="M",1,0)))))</f>
        <v>1</v>
      </c>
      <c r="AC48">
        <f t="shared" ref="AC48:AC59" si="71">Z48+AA48+AB48</f>
        <v>2</v>
      </c>
      <c r="AD48">
        <f>WeightPct!J47</f>
        <v>0</v>
      </c>
      <c r="AE48" s="46" t="s">
        <v>23</v>
      </c>
      <c r="AF48">
        <v>1</v>
      </c>
      <c r="AG48">
        <f t="shared" ref="AG48:AG59" si="72">IF(AD48&lt;=-15,4,(IF(AD48&lt;-10,3,(IF(AD48&lt;-4,2,(IF(AD48&lt;=-1,1,IF(AD48&gt;-1,0,0))))))))</f>
        <v>0</v>
      </c>
      <c r="AH48" s="34">
        <f t="shared" ref="AH48:AH59" si="73">IF(AE48="D",4,(IF(AE48="L",2,(IF(AE48="M",1,0)))))</f>
        <v>1</v>
      </c>
      <c r="AI48">
        <f t="shared" ref="AI48:AI59" si="74">AF48+AG48+AH48</f>
        <v>2</v>
      </c>
      <c r="AJ48">
        <f>WeightPct!K47</f>
        <v>-2.5000000000000022</v>
      </c>
      <c r="AK48" s="46" t="s">
        <v>33</v>
      </c>
      <c r="AL48">
        <v>2</v>
      </c>
      <c r="AM48">
        <f t="shared" ref="AM48:AM59" si="75">IF(AJ48&lt;=-15,4,(IF(AJ48&lt;-10,3,(IF(AJ48&lt;-4,2,(IF(AJ48&lt;=-1,1,IF(AJ48&gt;-1,0,0))))))))</f>
        <v>1</v>
      </c>
      <c r="AN48">
        <f t="shared" ref="AN48:AN59" si="76">IF(AK48="D",4,(IF(AK48="L",2,(IF(AK48="M",1,0)))))</f>
        <v>2</v>
      </c>
      <c r="AO48">
        <f t="shared" ref="AO48:AO59" si="77">AL48+AM48+AN48</f>
        <v>5</v>
      </c>
    </row>
    <row r="49" spans="1:41" x14ac:dyDescent="0.2">
      <c r="A49" s="3">
        <v>36</v>
      </c>
      <c r="B49" s="19">
        <v>533</v>
      </c>
      <c r="C49" s="19" t="s">
        <v>23</v>
      </c>
      <c r="D49" s="23" t="s">
        <v>16</v>
      </c>
      <c r="E49" s="4" t="s">
        <v>42</v>
      </c>
      <c r="F49">
        <f>WeightPct!F48</f>
        <v>0</v>
      </c>
      <c r="G49" s="46" t="s">
        <v>32</v>
      </c>
      <c r="H49">
        <v>0</v>
      </c>
      <c r="I49">
        <f>IF(F49&lt;=-15,4,(IF(F49&lt;-10,3,(IF(F49&lt;-4,2,(IF(F49&lt;=-1,1,IF(F49&gt;-1,0,0))))))))</f>
        <v>0</v>
      </c>
      <c r="J49" s="34">
        <f>IF(G49="D",4,(IF(G49="L",2,(IF(G49="M",1,0)))))</f>
        <v>0</v>
      </c>
      <c r="K49">
        <f t="shared" si="62"/>
        <v>0</v>
      </c>
      <c r="L49">
        <f>WeightPct!G48</f>
        <v>0.63694267515924474</v>
      </c>
      <c r="M49" s="46" t="s">
        <v>23</v>
      </c>
      <c r="N49">
        <v>0</v>
      </c>
      <c r="O49">
        <f t="shared" si="63"/>
        <v>0</v>
      </c>
      <c r="P49" s="34">
        <f t="shared" si="64"/>
        <v>1</v>
      </c>
      <c r="Q49">
        <f t="shared" si="65"/>
        <v>1</v>
      </c>
      <c r="R49">
        <f>WeightPct!H48</f>
        <v>0.63694267515924474</v>
      </c>
      <c r="S49" s="46" t="s">
        <v>23</v>
      </c>
      <c r="T49">
        <v>1</v>
      </c>
      <c r="U49">
        <f t="shared" si="66"/>
        <v>0</v>
      </c>
      <c r="V49" s="34">
        <f t="shared" si="67"/>
        <v>1</v>
      </c>
      <c r="W49">
        <f t="shared" si="68"/>
        <v>2</v>
      </c>
      <c r="X49">
        <f>WeightPct!I48</f>
        <v>-3.1847133757961785</v>
      </c>
      <c r="Y49" s="46" t="s">
        <v>23</v>
      </c>
      <c r="Z49">
        <v>1</v>
      </c>
      <c r="AA49">
        <f t="shared" si="69"/>
        <v>1</v>
      </c>
      <c r="AB49" s="34">
        <f t="shared" si="70"/>
        <v>1</v>
      </c>
      <c r="AC49">
        <f t="shared" si="71"/>
        <v>3</v>
      </c>
      <c r="AD49">
        <f>WeightPct!J48</f>
        <v>0.31847133757962237</v>
      </c>
      <c r="AE49" s="46" t="s">
        <v>23</v>
      </c>
      <c r="AF49">
        <v>1</v>
      </c>
      <c r="AG49">
        <f t="shared" si="72"/>
        <v>0</v>
      </c>
      <c r="AH49" s="34">
        <f t="shared" si="73"/>
        <v>1</v>
      </c>
      <c r="AI49">
        <f t="shared" si="74"/>
        <v>2</v>
      </c>
      <c r="AJ49">
        <f>WeightPct!K48</f>
        <v>-1.5923566878980893</v>
      </c>
      <c r="AK49" s="46" t="s">
        <v>23</v>
      </c>
      <c r="AL49">
        <v>1</v>
      </c>
      <c r="AM49">
        <f t="shared" si="75"/>
        <v>1</v>
      </c>
      <c r="AN49">
        <f t="shared" si="76"/>
        <v>1</v>
      </c>
      <c r="AO49">
        <f t="shared" si="77"/>
        <v>3</v>
      </c>
    </row>
    <row r="50" spans="1:41" x14ac:dyDescent="0.2">
      <c r="A50" s="3">
        <v>37</v>
      </c>
      <c r="B50" s="19">
        <v>527</v>
      </c>
      <c r="C50" s="19" t="s">
        <v>23</v>
      </c>
      <c r="D50" s="23" t="s">
        <v>15</v>
      </c>
      <c r="E50" s="4" t="s">
        <v>40</v>
      </c>
      <c r="F50">
        <f>WeightPct!F49</f>
        <v>0</v>
      </c>
      <c r="G50" s="46" t="s">
        <v>32</v>
      </c>
      <c r="H50">
        <v>0</v>
      </c>
      <c r="I50">
        <f t="shared" si="60"/>
        <v>0</v>
      </c>
      <c r="J50" s="34">
        <f t="shared" si="61"/>
        <v>0</v>
      </c>
      <c r="K50">
        <f t="shared" si="62"/>
        <v>0</v>
      </c>
      <c r="L50">
        <f>WeightPct!G49</f>
        <v>2.3529411764705799</v>
      </c>
      <c r="M50" s="46" t="s">
        <v>32</v>
      </c>
      <c r="N50">
        <v>0</v>
      </c>
      <c r="O50">
        <f t="shared" si="63"/>
        <v>0</v>
      </c>
      <c r="P50" s="34">
        <f t="shared" si="64"/>
        <v>0</v>
      </c>
      <c r="Q50">
        <f t="shared" si="65"/>
        <v>0</v>
      </c>
      <c r="R50">
        <f>WeightPct!H49</f>
        <v>0.58823529411765541</v>
      </c>
      <c r="S50" s="46" t="s">
        <v>32</v>
      </c>
      <c r="T50">
        <v>0</v>
      </c>
      <c r="U50">
        <f t="shared" si="66"/>
        <v>0</v>
      </c>
      <c r="V50" s="34">
        <f t="shared" si="67"/>
        <v>0</v>
      </c>
      <c r="W50">
        <f t="shared" si="68"/>
        <v>0</v>
      </c>
      <c r="X50">
        <f>WeightPct!I49</f>
        <v>1.7647058823529453</v>
      </c>
      <c r="Y50" s="46" t="s">
        <v>32</v>
      </c>
      <c r="Z50">
        <v>0</v>
      </c>
      <c r="AA50">
        <f t="shared" si="69"/>
        <v>0</v>
      </c>
      <c r="AB50" s="34">
        <f t="shared" si="70"/>
        <v>0</v>
      </c>
      <c r="AC50">
        <f t="shared" si="71"/>
        <v>0</v>
      </c>
      <c r="AD50">
        <f>WeightPct!J49</f>
        <v>2.0588235294117729</v>
      </c>
      <c r="AE50" s="46" t="s">
        <v>32</v>
      </c>
      <c r="AF50">
        <v>0</v>
      </c>
      <c r="AG50">
        <f t="shared" si="72"/>
        <v>0</v>
      </c>
      <c r="AH50" s="34">
        <f t="shared" si="73"/>
        <v>0</v>
      </c>
      <c r="AI50">
        <f t="shared" si="74"/>
        <v>0</v>
      </c>
      <c r="AJ50">
        <f>WeightPct!K49</f>
        <v>2.3529411764705799</v>
      </c>
      <c r="AK50" s="46" t="s">
        <v>32</v>
      </c>
      <c r="AL50">
        <v>0</v>
      </c>
      <c r="AM50">
        <f t="shared" si="75"/>
        <v>0</v>
      </c>
      <c r="AN50">
        <f t="shared" si="76"/>
        <v>0</v>
      </c>
      <c r="AO50">
        <f t="shared" si="77"/>
        <v>0</v>
      </c>
    </row>
    <row r="51" spans="1:41" x14ac:dyDescent="0.2">
      <c r="A51" s="3">
        <v>38</v>
      </c>
      <c r="B51" s="19">
        <v>551</v>
      </c>
      <c r="C51" s="19" t="s">
        <v>23</v>
      </c>
      <c r="D51" s="23" t="s">
        <v>15</v>
      </c>
      <c r="E51" s="4" t="s">
        <v>40</v>
      </c>
      <c r="F51">
        <f>WeightPct!F50</f>
        <v>0</v>
      </c>
      <c r="G51" s="46" t="s">
        <v>32</v>
      </c>
      <c r="H51">
        <v>0</v>
      </c>
      <c r="I51">
        <f t="shared" si="60"/>
        <v>0</v>
      </c>
      <c r="J51" s="34">
        <f t="shared" si="61"/>
        <v>0</v>
      </c>
      <c r="K51">
        <f t="shared" si="62"/>
        <v>0</v>
      </c>
      <c r="L51">
        <f>WeightPct!G50</f>
        <v>-1.167315175097279</v>
      </c>
      <c r="M51" s="46" t="s">
        <v>32</v>
      </c>
      <c r="N51">
        <v>0</v>
      </c>
      <c r="O51">
        <f t="shared" si="63"/>
        <v>1</v>
      </c>
      <c r="P51" s="34">
        <f t="shared" si="64"/>
        <v>0</v>
      </c>
      <c r="Q51">
        <f t="shared" si="65"/>
        <v>1</v>
      </c>
      <c r="R51">
        <f>WeightPct!H50</f>
        <v>-1.5564202334630295</v>
      </c>
      <c r="S51" s="46" t="s">
        <v>32</v>
      </c>
      <c r="T51">
        <v>0</v>
      </c>
      <c r="U51">
        <f t="shared" si="66"/>
        <v>1</v>
      </c>
      <c r="V51" s="34">
        <f t="shared" si="67"/>
        <v>0</v>
      </c>
      <c r="W51">
        <f t="shared" si="68"/>
        <v>1</v>
      </c>
      <c r="X51">
        <f>WeightPct!I50</f>
        <v>1.5564202334630433</v>
      </c>
      <c r="Y51" s="46" t="s">
        <v>32</v>
      </c>
      <c r="Z51">
        <v>0</v>
      </c>
      <c r="AA51">
        <f t="shared" si="69"/>
        <v>0</v>
      </c>
      <c r="AB51" s="34">
        <f t="shared" si="70"/>
        <v>0</v>
      </c>
      <c r="AC51">
        <f t="shared" si="71"/>
        <v>0</v>
      </c>
      <c r="AD51">
        <f>WeightPct!J50</f>
        <v>2.334630350194558</v>
      </c>
      <c r="AE51" s="46" t="s">
        <v>32</v>
      </c>
      <c r="AF51">
        <v>0</v>
      </c>
      <c r="AG51">
        <f t="shared" si="72"/>
        <v>0</v>
      </c>
      <c r="AH51" s="34">
        <f t="shared" si="73"/>
        <v>0</v>
      </c>
      <c r="AI51">
        <f t="shared" si="74"/>
        <v>0</v>
      </c>
      <c r="AJ51">
        <f>WeightPct!K50</f>
        <v>0.38910505836576431</v>
      </c>
      <c r="AK51" s="46" t="s">
        <v>32</v>
      </c>
      <c r="AL51">
        <v>0</v>
      </c>
      <c r="AM51">
        <f t="shared" si="75"/>
        <v>0</v>
      </c>
      <c r="AN51">
        <f t="shared" si="76"/>
        <v>0</v>
      </c>
      <c r="AO51">
        <f t="shared" si="77"/>
        <v>0</v>
      </c>
    </row>
    <row r="52" spans="1:41" ht="17" x14ac:dyDescent="0.25">
      <c r="A52" s="3">
        <v>39</v>
      </c>
      <c r="B52" s="19">
        <v>563</v>
      </c>
      <c r="C52" s="19" t="s">
        <v>23</v>
      </c>
      <c r="D52" s="61" t="s">
        <v>15</v>
      </c>
      <c r="E52" s="4" t="s">
        <v>43</v>
      </c>
      <c r="F52">
        <f>WeightPct!F51</f>
        <v>0</v>
      </c>
      <c r="G52" s="46" t="s">
        <v>32</v>
      </c>
      <c r="H52">
        <v>0</v>
      </c>
      <c r="I52">
        <f t="shared" si="60"/>
        <v>0</v>
      </c>
      <c r="J52" s="34">
        <f t="shared" si="61"/>
        <v>0</v>
      </c>
      <c r="K52">
        <f t="shared" si="62"/>
        <v>0</v>
      </c>
      <c r="L52">
        <f>WeightPct!G51</f>
        <v>-2.2556390977443659</v>
      </c>
      <c r="M52" s="46" t="s">
        <v>32</v>
      </c>
      <c r="N52">
        <v>0</v>
      </c>
      <c r="O52">
        <f t="shared" si="63"/>
        <v>1</v>
      </c>
      <c r="P52" s="34">
        <f t="shared" si="64"/>
        <v>0</v>
      </c>
      <c r="Q52">
        <f t="shared" si="65"/>
        <v>1</v>
      </c>
      <c r="R52">
        <f>WeightPct!H51</f>
        <v>0</v>
      </c>
      <c r="S52" s="46" t="s">
        <v>32</v>
      </c>
      <c r="T52">
        <v>0</v>
      </c>
      <c r="U52">
        <f t="shared" si="66"/>
        <v>0</v>
      </c>
      <c r="V52" s="34">
        <f t="shared" si="67"/>
        <v>0</v>
      </c>
      <c r="W52">
        <f t="shared" si="68"/>
        <v>0</v>
      </c>
      <c r="X52">
        <f>WeightPct!I51</f>
        <v>1.8796992481203008</v>
      </c>
      <c r="Y52" s="46" t="s">
        <v>32</v>
      </c>
      <c r="Z52">
        <v>0</v>
      </c>
      <c r="AA52">
        <f t="shared" si="69"/>
        <v>0</v>
      </c>
      <c r="AB52" s="34">
        <f t="shared" si="70"/>
        <v>0</v>
      </c>
      <c r="AC52">
        <f t="shared" si="71"/>
        <v>0</v>
      </c>
      <c r="AD52">
        <f>WeightPct!J51</f>
        <v>1.5037593984962352</v>
      </c>
      <c r="AE52" s="46" t="s">
        <v>32</v>
      </c>
      <c r="AF52">
        <v>0</v>
      </c>
      <c r="AG52">
        <f t="shared" si="72"/>
        <v>0</v>
      </c>
      <c r="AH52" s="34">
        <f t="shared" si="73"/>
        <v>0</v>
      </c>
      <c r="AI52">
        <f t="shared" si="74"/>
        <v>0</v>
      </c>
      <c r="AJ52">
        <f>WeightPct!K51</f>
        <v>1.8796992481203008</v>
      </c>
      <c r="AK52" s="46" t="s">
        <v>32</v>
      </c>
      <c r="AL52">
        <v>0</v>
      </c>
      <c r="AM52">
        <f t="shared" si="75"/>
        <v>0</v>
      </c>
      <c r="AN52">
        <f t="shared" si="76"/>
        <v>0</v>
      </c>
      <c r="AO52">
        <f t="shared" si="77"/>
        <v>0</v>
      </c>
    </row>
    <row r="53" spans="1:41" ht="17" x14ac:dyDescent="0.25">
      <c r="A53" s="3">
        <v>39</v>
      </c>
      <c r="B53" s="19">
        <v>567</v>
      </c>
      <c r="C53" s="19" t="s">
        <v>23</v>
      </c>
      <c r="D53" s="61" t="s">
        <v>15</v>
      </c>
      <c r="E53" s="4" t="s">
        <v>43</v>
      </c>
      <c r="F53">
        <f>WeightPct!F52</f>
        <v>0</v>
      </c>
      <c r="G53" s="46" t="s">
        <v>32</v>
      </c>
      <c r="H53">
        <v>0</v>
      </c>
      <c r="I53">
        <f t="shared" si="60"/>
        <v>0</v>
      </c>
      <c r="J53" s="34">
        <f t="shared" si="61"/>
        <v>0</v>
      </c>
      <c r="K53">
        <f t="shared" si="62"/>
        <v>0</v>
      </c>
      <c r="L53">
        <f>WeightPct!G52</f>
        <v>-0.7017543859649098</v>
      </c>
      <c r="M53" s="46" t="s">
        <v>23</v>
      </c>
      <c r="N53">
        <v>0</v>
      </c>
      <c r="O53">
        <f t="shared" si="63"/>
        <v>0</v>
      </c>
      <c r="P53" s="34">
        <f t="shared" si="64"/>
        <v>1</v>
      </c>
      <c r="Q53">
        <f t="shared" si="65"/>
        <v>1</v>
      </c>
      <c r="R53">
        <f>WeightPct!H52</f>
        <v>-2.1052631578947421</v>
      </c>
      <c r="S53" s="46" t="s">
        <v>23</v>
      </c>
      <c r="T53">
        <v>0</v>
      </c>
      <c r="U53">
        <f t="shared" si="66"/>
        <v>1</v>
      </c>
      <c r="V53" s="34">
        <f t="shared" si="67"/>
        <v>1</v>
      </c>
      <c r="W53">
        <f t="shared" si="68"/>
        <v>2</v>
      </c>
      <c r="X53">
        <f>WeightPct!I52</f>
        <v>-1.052631578947371</v>
      </c>
      <c r="Y53" s="46" t="s">
        <v>32</v>
      </c>
      <c r="Z53">
        <v>0</v>
      </c>
      <c r="AA53">
        <f t="shared" si="69"/>
        <v>1</v>
      </c>
      <c r="AB53" s="34">
        <f t="shared" si="70"/>
        <v>0</v>
      </c>
      <c r="AC53">
        <f t="shared" si="71"/>
        <v>1</v>
      </c>
      <c r="AD53">
        <f>WeightPct!J52</f>
        <v>-0.7017543859649098</v>
      </c>
      <c r="AE53" s="46" t="s">
        <v>32</v>
      </c>
      <c r="AF53">
        <v>0</v>
      </c>
      <c r="AG53">
        <f t="shared" si="72"/>
        <v>0</v>
      </c>
      <c r="AH53" s="34">
        <f t="shared" si="73"/>
        <v>0</v>
      </c>
      <c r="AI53">
        <f t="shared" si="74"/>
        <v>0</v>
      </c>
      <c r="AJ53">
        <f>WeightPct!K52</f>
        <v>-0.7017543859649098</v>
      </c>
      <c r="AK53" s="46" t="s">
        <v>32</v>
      </c>
      <c r="AL53">
        <v>0</v>
      </c>
      <c r="AM53">
        <f t="shared" si="75"/>
        <v>0</v>
      </c>
      <c r="AN53">
        <f t="shared" si="76"/>
        <v>0</v>
      </c>
      <c r="AO53">
        <f t="shared" si="77"/>
        <v>0</v>
      </c>
    </row>
    <row r="54" spans="1:41" x14ac:dyDescent="0.2">
      <c r="A54" s="3">
        <v>40</v>
      </c>
      <c r="B54" s="19">
        <v>517</v>
      </c>
      <c r="C54" s="19" t="s">
        <v>23</v>
      </c>
      <c r="D54" s="23" t="s">
        <v>16</v>
      </c>
      <c r="E54" s="4" t="s">
        <v>40</v>
      </c>
      <c r="F54">
        <f>WeightPct!F53</f>
        <v>0</v>
      </c>
      <c r="G54" s="46" t="s">
        <v>32</v>
      </c>
      <c r="H54">
        <v>0</v>
      </c>
      <c r="I54">
        <f t="shared" si="60"/>
        <v>0</v>
      </c>
      <c r="J54" s="34">
        <f t="shared" si="61"/>
        <v>0</v>
      </c>
      <c r="K54">
        <f t="shared" si="62"/>
        <v>0</v>
      </c>
      <c r="L54">
        <f>WeightPct!G53</f>
        <v>2.5270758122743655</v>
      </c>
      <c r="M54" s="46" t="s">
        <v>23</v>
      </c>
      <c r="N54">
        <v>0</v>
      </c>
      <c r="O54">
        <f t="shared" si="63"/>
        <v>0</v>
      </c>
      <c r="P54" s="34">
        <f t="shared" si="64"/>
        <v>1</v>
      </c>
      <c r="Q54">
        <f t="shared" si="65"/>
        <v>1</v>
      </c>
      <c r="R54">
        <f>WeightPct!H53</f>
        <v>2.5270758122743655</v>
      </c>
      <c r="S54" s="46" t="s">
        <v>32</v>
      </c>
      <c r="T54">
        <v>0</v>
      </c>
      <c r="U54">
        <f t="shared" si="66"/>
        <v>0</v>
      </c>
      <c r="V54" s="34">
        <f t="shared" si="67"/>
        <v>0</v>
      </c>
      <c r="W54">
        <f t="shared" si="68"/>
        <v>0</v>
      </c>
      <c r="X54">
        <f>WeightPct!I53</f>
        <v>1.0830324909747318</v>
      </c>
      <c r="Y54" s="46" t="s">
        <v>32</v>
      </c>
      <c r="Z54">
        <v>0</v>
      </c>
      <c r="AA54">
        <f t="shared" si="69"/>
        <v>0</v>
      </c>
      <c r="AB54" s="34">
        <f t="shared" si="70"/>
        <v>0</v>
      </c>
      <c r="AC54">
        <f t="shared" si="71"/>
        <v>0</v>
      </c>
      <c r="AD54">
        <f>WeightPct!J53</f>
        <v>0</v>
      </c>
      <c r="AE54" s="46" t="s">
        <v>32</v>
      </c>
      <c r="AF54">
        <v>0</v>
      </c>
      <c r="AG54">
        <f t="shared" si="72"/>
        <v>0</v>
      </c>
      <c r="AH54" s="34">
        <f t="shared" si="73"/>
        <v>0</v>
      </c>
      <c r="AI54">
        <f t="shared" si="74"/>
        <v>0</v>
      </c>
      <c r="AJ54">
        <f>WeightPct!K53</f>
        <v>-0.72202166064981688</v>
      </c>
      <c r="AK54" s="46" t="s">
        <v>32</v>
      </c>
      <c r="AL54">
        <v>0</v>
      </c>
      <c r="AM54">
        <f t="shared" si="75"/>
        <v>0</v>
      </c>
      <c r="AN54">
        <f t="shared" si="76"/>
        <v>0</v>
      </c>
      <c r="AO54">
        <f t="shared" si="77"/>
        <v>0</v>
      </c>
    </row>
    <row r="55" spans="1:41" x14ac:dyDescent="0.2">
      <c r="A55" s="3">
        <v>40</v>
      </c>
      <c r="B55" s="19">
        <v>519</v>
      </c>
      <c r="C55" s="19" t="s">
        <v>23</v>
      </c>
      <c r="D55" s="23" t="s">
        <v>16</v>
      </c>
      <c r="E55" s="4" t="s">
        <v>40</v>
      </c>
      <c r="F55">
        <f>WeightPct!F54</f>
        <v>0</v>
      </c>
      <c r="G55" s="46" t="s">
        <v>32</v>
      </c>
      <c r="H55">
        <v>0</v>
      </c>
      <c r="I55">
        <f t="shared" si="60"/>
        <v>0</v>
      </c>
      <c r="J55" s="34">
        <f t="shared" si="61"/>
        <v>0</v>
      </c>
      <c r="K55">
        <f t="shared" si="62"/>
        <v>0</v>
      </c>
      <c r="L55">
        <f>WeightPct!G54</f>
        <v>2.1806853582554386</v>
      </c>
      <c r="M55" s="46" t="s">
        <v>32</v>
      </c>
      <c r="N55">
        <v>0</v>
      </c>
      <c r="O55">
        <f t="shared" si="63"/>
        <v>0</v>
      </c>
      <c r="P55" s="34">
        <f t="shared" si="64"/>
        <v>0</v>
      </c>
      <c r="Q55">
        <f t="shared" si="65"/>
        <v>0</v>
      </c>
      <c r="R55">
        <f>WeightPct!H54</f>
        <v>3.4267912772585714</v>
      </c>
      <c r="S55" s="46" t="s">
        <v>32</v>
      </c>
      <c r="T55">
        <v>0</v>
      </c>
      <c r="U55">
        <f t="shared" si="66"/>
        <v>0</v>
      </c>
      <c r="V55" s="34">
        <f t="shared" si="67"/>
        <v>0</v>
      </c>
      <c r="W55">
        <f t="shared" si="68"/>
        <v>0</v>
      </c>
      <c r="X55">
        <f>WeightPct!I54</f>
        <v>2.8037383177570048</v>
      </c>
      <c r="Y55" s="46" t="s">
        <v>32</v>
      </c>
      <c r="Z55">
        <v>0</v>
      </c>
      <c r="AA55">
        <f t="shared" si="69"/>
        <v>0</v>
      </c>
      <c r="AB55" s="34">
        <f t="shared" si="70"/>
        <v>0</v>
      </c>
      <c r="AC55">
        <f t="shared" si="71"/>
        <v>0</v>
      </c>
      <c r="AD55">
        <f>WeightPct!J54</f>
        <v>3.1152647975077881</v>
      </c>
      <c r="AE55" s="46" t="s">
        <v>32</v>
      </c>
      <c r="AF55">
        <v>0</v>
      </c>
      <c r="AG55">
        <f t="shared" si="72"/>
        <v>0</v>
      </c>
      <c r="AH55" s="34">
        <f t="shared" si="73"/>
        <v>0</v>
      </c>
      <c r="AI55">
        <f t="shared" si="74"/>
        <v>0</v>
      </c>
      <c r="AJ55">
        <f>WeightPct!K54</f>
        <v>2.4922118380062215</v>
      </c>
      <c r="AK55" s="46" t="s">
        <v>32</v>
      </c>
      <c r="AL55">
        <v>0</v>
      </c>
      <c r="AM55">
        <f t="shared" si="75"/>
        <v>0</v>
      </c>
      <c r="AN55">
        <f t="shared" si="76"/>
        <v>0</v>
      </c>
      <c r="AO55">
        <f t="shared" si="77"/>
        <v>0</v>
      </c>
    </row>
    <row r="56" spans="1:41" x14ac:dyDescent="0.2">
      <c r="A56" s="3">
        <v>40</v>
      </c>
      <c r="B56" s="77">
        <v>521</v>
      </c>
      <c r="C56" s="19" t="s">
        <v>23</v>
      </c>
      <c r="D56" s="23" t="s">
        <v>16</v>
      </c>
      <c r="E56" s="4" t="s">
        <v>40</v>
      </c>
      <c r="F56">
        <f>WeightPct!F55</f>
        <v>0</v>
      </c>
      <c r="G56" s="46" t="s">
        <v>32</v>
      </c>
      <c r="H56">
        <v>0</v>
      </c>
      <c r="I56">
        <f t="shared" si="60"/>
        <v>0</v>
      </c>
      <c r="J56" s="34">
        <f t="shared" si="61"/>
        <v>0</v>
      </c>
      <c r="K56">
        <f t="shared" si="62"/>
        <v>0</v>
      </c>
      <c r="L56">
        <f>WeightPct!G55</f>
        <v>10.382513661202179</v>
      </c>
      <c r="M56" s="46" t="s">
        <v>32</v>
      </c>
      <c r="N56">
        <v>0</v>
      </c>
      <c r="O56">
        <f t="shared" si="63"/>
        <v>0</v>
      </c>
      <c r="P56" s="34">
        <f t="shared" si="64"/>
        <v>0</v>
      </c>
      <c r="Q56">
        <f t="shared" si="65"/>
        <v>0</v>
      </c>
      <c r="R56">
        <f>WeightPct!H55</f>
        <v>15.846994535519118</v>
      </c>
      <c r="S56" s="46" t="s">
        <v>32</v>
      </c>
      <c r="T56">
        <v>0</v>
      </c>
      <c r="U56">
        <f t="shared" si="66"/>
        <v>0</v>
      </c>
      <c r="V56" s="34">
        <f t="shared" si="67"/>
        <v>0</v>
      </c>
      <c r="W56">
        <f t="shared" si="68"/>
        <v>0</v>
      </c>
      <c r="X56">
        <f>WeightPct!I55</f>
        <v>21.311475409836056</v>
      </c>
      <c r="Y56" s="46" t="s">
        <v>32</v>
      </c>
      <c r="Z56">
        <v>0</v>
      </c>
      <c r="AA56">
        <f t="shared" si="69"/>
        <v>0</v>
      </c>
      <c r="AB56" s="34">
        <f t="shared" si="70"/>
        <v>0</v>
      </c>
      <c r="AC56">
        <f t="shared" si="71"/>
        <v>0</v>
      </c>
      <c r="AD56">
        <f>WeightPct!J55</f>
        <v>21.857923497267759</v>
      </c>
      <c r="AE56" s="46" t="s">
        <v>32</v>
      </c>
      <c r="AF56">
        <v>0</v>
      </c>
      <c r="AG56">
        <f t="shared" si="72"/>
        <v>0</v>
      </c>
      <c r="AH56" s="34">
        <f t="shared" si="73"/>
        <v>0</v>
      </c>
      <c r="AI56">
        <f t="shared" si="74"/>
        <v>0</v>
      </c>
      <c r="AJ56">
        <f>WeightPct!K55</f>
        <v>29.508196721311464</v>
      </c>
      <c r="AK56" s="46" t="s">
        <v>32</v>
      </c>
      <c r="AL56">
        <v>0</v>
      </c>
      <c r="AM56">
        <f t="shared" si="75"/>
        <v>0</v>
      </c>
      <c r="AN56">
        <f t="shared" si="76"/>
        <v>0</v>
      </c>
      <c r="AO56">
        <f t="shared" si="77"/>
        <v>0</v>
      </c>
    </row>
    <row r="57" spans="1:41" x14ac:dyDescent="0.2">
      <c r="A57" s="3">
        <v>41</v>
      </c>
      <c r="B57" s="19">
        <v>561</v>
      </c>
      <c r="C57" s="19" t="s">
        <v>23</v>
      </c>
      <c r="D57" s="23" t="s">
        <v>16</v>
      </c>
      <c r="E57" s="4" t="s">
        <v>43</v>
      </c>
      <c r="F57">
        <f>WeightPct!F56</f>
        <v>0</v>
      </c>
      <c r="G57" s="46" t="s">
        <v>32</v>
      </c>
      <c r="H57">
        <v>0</v>
      </c>
      <c r="I57">
        <f t="shared" si="60"/>
        <v>0</v>
      </c>
      <c r="J57" s="34">
        <f t="shared" si="61"/>
        <v>0</v>
      </c>
      <c r="K57">
        <f t="shared" si="62"/>
        <v>0</v>
      </c>
      <c r="L57">
        <f>WeightPct!G56</f>
        <v>-0.79681274900399535</v>
      </c>
      <c r="M57" s="46" t="s">
        <v>32</v>
      </c>
      <c r="N57">
        <v>0</v>
      </c>
      <c r="O57">
        <f t="shared" si="63"/>
        <v>0</v>
      </c>
      <c r="P57" s="34">
        <f t="shared" si="64"/>
        <v>0</v>
      </c>
      <c r="Q57">
        <f t="shared" si="65"/>
        <v>0</v>
      </c>
      <c r="R57">
        <f>WeightPct!H56</f>
        <v>-1.9920318725099602</v>
      </c>
      <c r="S57" s="46" t="s">
        <v>32</v>
      </c>
      <c r="T57">
        <v>0</v>
      </c>
      <c r="U57">
        <f t="shared" si="66"/>
        <v>1</v>
      </c>
      <c r="V57" s="34">
        <f t="shared" si="67"/>
        <v>0</v>
      </c>
      <c r="W57">
        <f t="shared" si="68"/>
        <v>1</v>
      </c>
      <c r="X57">
        <f>WeightPct!I56</f>
        <v>-1.1952191235059788</v>
      </c>
      <c r="Y57" s="46" t="s">
        <v>32</v>
      </c>
      <c r="Z57">
        <v>0</v>
      </c>
      <c r="AA57">
        <f t="shared" si="69"/>
        <v>1</v>
      </c>
      <c r="AB57" s="34">
        <f t="shared" si="70"/>
        <v>0</v>
      </c>
      <c r="AC57">
        <f t="shared" si="71"/>
        <v>1</v>
      </c>
      <c r="AD57">
        <f>WeightPct!J56</f>
        <v>1.9920318725099602</v>
      </c>
      <c r="AE57" s="46" t="s">
        <v>32</v>
      </c>
      <c r="AF57">
        <v>0</v>
      </c>
      <c r="AG57">
        <f t="shared" si="72"/>
        <v>0</v>
      </c>
      <c r="AH57" s="34">
        <f t="shared" si="73"/>
        <v>0</v>
      </c>
      <c r="AI57">
        <f t="shared" si="74"/>
        <v>0</v>
      </c>
      <c r="AJ57">
        <f>WeightPct!K56</f>
        <v>0</v>
      </c>
      <c r="AK57" s="46" t="s">
        <v>32</v>
      </c>
      <c r="AL57">
        <v>0</v>
      </c>
      <c r="AM57">
        <f t="shared" si="75"/>
        <v>0</v>
      </c>
      <c r="AN57">
        <f t="shared" si="76"/>
        <v>0</v>
      </c>
      <c r="AO57">
        <f t="shared" si="77"/>
        <v>0</v>
      </c>
    </row>
    <row r="58" spans="1:41" x14ac:dyDescent="0.2">
      <c r="A58" s="3">
        <v>42</v>
      </c>
      <c r="B58" s="19">
        <v>535</v>
      </c>
      <c r="C58" s="19" t="s">
        <v>23</v>
      </c>
      <c r="D58" s="23" t="s">
        <v>16</v>
      </c>
      <c r="E58" s="4" t="s">
        <v>43</v>
      </c>
      <c r="F58">
        <f>WeightPct!F57</f>
        <v>0</v>
      </c>
      <c r="G58" s="46" t="s">
        <v>32</v>
      </c>
      <c r="H58">
        <v>0</v>
      </c>
      <c r="I58">
        <f t="shared" si="60"/>
        <v>0</v>
      </c>
      <c r="J58" s="34">
        <f t="shared" si="61"/>
        <v>0</v>
      </c>
      <c r="K58">
        <f t="shared" si="62"/>
        <v>0</v>
      </c>
      <c r="L58">
        <f>WeightPct!G57</f>
        <v>3.2738095238095282</v>
      </c>
      <c r="M58" s="46" t="s">
        <v>32</v>
      </c>
      <c r="N58">
        <v>0</v>
      </c>
      <c r="O58">
        <f t="shared" si="63"/>
        <v>0</v>
      </c>
      <c r="P58" s="34">
        <f t="shared" si="64"/>
        <v>0</v>
      </c>
      <c r="Q58">
        <f t="shared" si="65"/>
        <v>0</v>
      </c>
      <c r="R58">
        <f>WeightPct!H57</f>
        <v>1.1904761904761862</v>
      </c>
      <c r="S58" s="46" t="s">
        <v>23</v>
      </c>
      <c r="T58">
        <v>0</v>
      </c>
      <c r="U58">
        <f t="shared" si="66"/>
        <v>0</v>
      </c>
      <c r="V58" s="34">
        <f t="shared" si="67"/>
        <v>1</v>
      </c>
      <c r="W58">
        <f t="shared" si="68"/>
        <v>1</v>
      </c>
      <c r="X58">
        <f>WeightPct!I57</f>
        <v>0.29761904761905184</v>
      </c>
      <c r="Y58" s="46" t="s">
        <v>23</v>
      </c>
      <c r="Z58">
        <v>0</v>
      </c>
      <c r="AA58">
        <f t="shared" si="69"/>
        <v>0</v>
      </c>
      <c r="AB58" s="34">
        <f t="shared" si="70"/>
        <v>1</v>
      </c>
      <c r="AC58">
        <f t="shared" si="71"/>
        <v>1</v>
      </c>
      <c r="AD58">
        <f>WeightPct!J57</f>
        <v>1.4880952380952379</v>
      </c>
      <c r="AE58" s="46" t="s">
        <v>32</v>
      </c>
      <c r="AF58">
        <v>0</v>
      </c>
      <c r="AG58">
        <f t="shared" si="72"/>
        <v>0</v>
      </c>
      <c r="AH58" s="34">
        <f t="shared" si="73"/>
        <v>0</v>
      </c>
      <c r="AI58">
        <f t="shared" si="74"/>
        <v>0</v>
      </c>
      <c r="AJ58">
        <f>WeightPct!K57</f>
        <v>0.59523809523808258</v>
      </c>
      <c r="AK58" s="46" t="s">
        <v>32</v>
      </c>
      <c r="AL58">
        <v>0</v>
      </c>
      <c r="AM58">
        <f t="shared" si="75"/>
        <v>0</v>
      </c>
      <c r="AN58">
        <f t="shared" si="76"/>
        <v>0</v>
      </c>
      <c r="AO58">
        <f t="shared" si="77"/>
        <v>0</v>
      </c>
    </row>
    <row r="59" spans="1:41" x14ac:dyDescent="0.2">
      <c r="A59" s="3">
        <v>42</v>
      </c>
      <c r="B59" s="19">
        <v>537</v>
      </c>
      <c r="C59" s="19" t="s">
        <v>23</v>
      </c>
      <c r="D59" s="23" t="s">
        <v>16</v>
      </c>
      <c r="E59" s="4" t="s">
        <v>43</v>
      </c>
      <c r="F59">
        <f>WeightPct!F58</f>
        <v>0</v>
      </c>
      <c r="G59" s="46" t="s">
        <v>32</v>
      </c>
      <c r="H59">
        <v>0</v>
      </c>
      <c r="I59">
        <f t="shared" si="60"/>
        <v>0</v>
      </c>
      <c r="J59" s="34">
        <f t="shared" si="61"/>
        <v>0</v>
      </c>
      <c r="K59">
        <f t="shared" si="62"/>
        <v>0</v>
      </c>
      <c r="L59">
        <f>WeightPct!G58</f>
        <v>2.1148036253776303</v>
      </c>
      <c r="M59" s="46" t="s">
        <v>32</v>
      </c>
      <c r="N59">
        <v>0</v>
      </c>
      <c r="O59">
        <f t="shared" si="63"/>
        <v>0</v>
      </c>
      <c r="P59" s="34">
        <f t="shared" si="64"/>
        <v>0</v>
      </c>
      <c r="Q59">
        <f t="shared" si="65"/>
        <v>0</v>
      </c>
      <c r="R59">
        <f>WeightPct!H58</f>
        <v>2.1148036253776303</v>
      </c>
      <c r="S59" s="46" t="s">
        <v>32</v>
      </c>
      <c r="T59">
        <v>0</v>
      </c>
      <c r="U59">
        <f t="shared" si="66"/>
        <v>0</v>
      </c>
      <c r="V59" s="34">
        <f t="shared" si="67"/>
        <v>0</v>
      </c>
      <c r="W59">
        <f t="shared" si="68"/>
        <v>0</v>
      </c>
      <c r="X59">
        <f>WeightPct!I58</f>
        <v>1.5105740181268881</v>
      </c>
      <c r="Y59" s="46" t="s">
        <v>32</v>
      </c>
      <c r="Z59">
        <v>1</v>
      </c>
      <c r="AA59">
        <f t="shared" si="69"/>
        <v>0</v>
      </c>
      <c r="AB59" s="34">
        <f t="shared" si="70"/>
        <v>0</v>
      </c>
      <c r="AC59">
        <f t="shared" si="71"/>
        <v>1</v>
      </c>
      <c r="AD59">
        <f>WeightPct!J58</f>
        <v>3.3232628398791584</v>
      </c>
      <c r="AE59" s="46" t="s">
        <v>32</v>
      </c>
      <c r="AF59">
        <v>1</v>
      </c>
      <c r="AG59">
        <f t="shared" si="72"/>
        <v>0</v>
      </c>
      <c r="AH59" s="34">
        <f t="shared" si="73"/>
        <v>0</v>
      </c>
      <c r="AI59">
        <f t="shared" si="74"/>
        <v>1</v>
      </c>
      <c r="AJ59">
        <f>WeightPct!K58</f>
        <v>2.1148036253776303</v>
      </c>
      <c r="AK59" s="46" t="s">
        <v>32</v>
      </c>
      <c r="AL59">
        <v>1</v>
      </c>
      <c r="AM59">
        <f t="shared" si="75"/>
        <v>0</v>
      </c>
      <c r="AN59">
        <f t="shared" si="76"/>
        <v>0</v>
      </c>
      <c r="AO59">
        <f t="shared" si="77"/>
        <v>1</v>
      </c>
    </row>
    <row r="60" spans="1:41" x14ac:dyDescent="0.2">
      <c r="A60" s="3"/>
      <c r="B60" s="2"/>
      <c r="C60" s="4"/>
      <c r="D60" s="4"/>
      <c r="E60" s="5"/>
    </row>
    <row r="61" spans="1:41" x14ac:dyDescent="0.2">
      <c r="A61" s="3"/>
      <c r="B61" s="2"/>
      <c r="C61" s="4"/>
      <c r="D61" s="4"/>
      <c r="E61" s="5"/>
    </row>
    <row r="62" spans="1:41" x14ac:dyDescent="0.2">
      <c r="A62" s="6"/>
      <c r="B62" s="2"/>
      <c r="C62" s="4"/>
      <c r="D62" s="4"/>
      <c r="E62" s="5"/>
    </row>
    <row r="63" spans="1:41" x14ac:dyDescent="0.2">
      <c r="A63" s="6"/>
      <c r="B63" s="76"/>
      <c r="C63" s="4"/>
      <c r="D63" s="4"/>
      <c r="E63" s="5"/>
    </row>
    <row r="64" spans="1:41" x14ac:dyDescent="0.2">
      <c r="A64" s="6"/>
      <c r="B64" s="62"/>
      <c r="C64" s="4"/>
      <c r="D64" s="4"/>
      <c r="E64" s="5"/>
    </row>
    <row r="65" spans="1:5" x14ac:dyDescent="0.2">
      <c r="A65" s="6"/>
      <c r="B65" s="2"/>
      <c r="C65" s="4"/>
      <c r="D65" s="4"/>
      <c r="E65" s="5"/>
    </row>
    <row r="66" spans="1:5" x14ac:dyDescent="0.2">
      <c r="A66" s="6"/>
      <c r="B66" s="2"/>
      <c r="C66" s="4"/>
      <c r="D66" s="4"/>
      <c r="E66" s="5"/>
    </row>
    <row r="67" spans="1:5" x14ac:dyDescent="0.2">
      <c r="A67" s="6"/>
      <c r="B67" s="2"/>
      <c r="C67" s="4"/>
      <c r="D67" s="4"/>
      <c r="E67" s="5"/>
    </row>
    <row r="68" spans="1:5" x14ac:dyDescent="0.2">
      <c r="A68" s="6"/>
      <c r="B68" s="2"/>
      <c r="C68" s="4"/>
      <c r="D68" s="4"/>
      <c r="E68" s="5"/>
    </row>
    <row r="69" spans="1:5" x14ac:dyDescent="0.2">
      <c r="A69" s="6"/>
      <c r="B69" s="2"/>
      <c r="C69" s="4"/>
      <c r="D69" s="4"/>
      <c r="E69" s="5"/>
    </row>
    <row r="70" spans="1:5" x14ac:dyDescent="0.2">
      <c r="A70" s="6"/>
      <c r="B70" s="2"/>
      <c r="C70" s="4"/>
      <c r="D70" s="4"/>
      <c r="E70" s="5"/>
    </row>
    <row r="71" spans="1:5" x14ac:dyDescent="0.2">
      <c r="A71" s="6"/>
      <c r="B71" s="2"/>
      <c r="C71" s="4"/>
      <c r="D71" s="4"/>
      <c r="E71" s="5"/>
    </row>
    <row r="72" spans="1:5" x14ac:dyDescent="0.2">
      <c r="A72" s="6"/>
      <c r="B72" s="2"/>
      <c r="C72" s="4"/>
      <c r="D72" s="4"/>
      <c r="E72" s="5"/>
    </row>
    <row r="73" spans="1:5" x14ac:dyDescent="0.2">
      <c r="A73" s="6"/>
      <c r="B73" s="2"/>
      <c r="C73" s="4"/>
      <c r="D73" s="4"/>
      <c r="E73" s="5"/>
    </row>
    <row r="74" spans="1:5" x14ac:dyDescent="0.2">
      <c r="A74" s="8"/>
      <c r="B74" s="7"/>
      <c r="C74" s="7"/>
      <c r="D74" s="7"/>
      <c r="E74" s="7"/>
    </row>
    <row r="75" spans="1:5" x14ac:dyDescent="0.2">
      <c r="A75" s="8"/>
      <c r="B75" s="7"/>
      <c r="C75" s="7"/>
      <c r="D75" s="7"/>
      <c r="E75" s="9"/>
    </row>
    <row r="76" spans="1:5" x14ac:dyDescent="0.2">
      <c r="A76" s="8"/>
      <c r="B76" s="7"/>
      <c r="C76" s="7"/>
      <c r="D76" s="7"/>
      <c r="E76" s="7"/>
    </row>
    <row r="77" spans="1:5" x14ac:dyDescent="0.2">
      <c r="A77" s="8"/>
      <c r="B77" s="7"/>
      <c r="C77" s="7"/>
      <c r="D77" s="7"/>
      <c r="E77" s="7"/>
    </row>
    <row r="78" spans="1:5" x14ac:dyDescent="0.2">
      <c r="A78" s="8"/>
      <c r="B78" s="7"/>
      <c r="C78" s="7"/>
      <c r="D78" s="7"/>
      <c r="E78" s="7"/>
    </row>
    <row r="79" spans="1:5" x14ac:dyDescent="0.2">
      <c r="A79" s="8"/>
      <c r="B79" s="7"/>
      <c r="C79" s="7"/>
      <c r="D79" s="7"/>
      <c r="E79" s="7"/>
    </row>
    <row r="80" spans="1:5" x14ac:dyDescent="0.2">
      <c r="A80" s="8"/>
      <c r="B80" s="7"/>
      <c r="C80" s="7"/>
      <c r="D80" s="7"/>
      <c r="E80" s="7"/>
    </row>
    <row r="81" spans="1:5" x14ac:dyDescent="0.2">
      <c r="A81" s="8"/>
      <c r="B81" s="7"/>
      <c r="C81" s="7"/>
      <c r="D81" s="7"/>
      <c r="E81" s="7"/>
    </row>
    <row r="82" spans="1:5" x14ac:dyDescent="0.2">
      <c r="A82" s="8"/>
      <c r="B82" s="7"/>
      <c r="C82" s="7"/>
      <c r="D82" s="7"/>
      <c r="E82" s="7"/>
    </row>
    <row r="83" spans="1:5" x14ac:dyDescent="0.2">
      <c r="A83" s="11"/>
      <c r="B83" s="9"/>
      <c r="C83" s="9"/>
      <c r="D83" s="9"/>
      <c r="E83" s="7"/>
    </row>
    <row r="84" spans="1:5" x14ac:dyDescent="0.2">
      <c r="A84" s="8"/>
      <c r="B84" s="7"/>
      <c r="C84" s="7"/>
      <c r="D84" s="7"/>
      <c r="E84" s="7"/>
    </row>
    <row r="85" spans="1:5" x14ac:dyDescent="0.2">
      <c r="A85" s="8"/>
      <c r="B85" s="7"/>
      <c r="C85" s="7"/>
      <c r="D85" s="7"/>
      <c r="E85" s="7"/>
    </row>
    <row r="86" spans="1:5" x14ac:dyDescent="0.2">
      <c r="A86" s="8"/>
      <c r="B86" s="7"/>
      <c r="C86" s="7"/>
      <c r="D86" s="7"/>
      <c r="E86" s="7"/>
    </row>
    <row r="87" spans="1:5" x14ac:dyDescent="0.2">
      <c r="A87" s="8"/>
      <c r="B87" s="7"/>
      <c r="C87" s="7"/>
      <c r="D87" s="7"/>
      <c r="E87" s="7"/>
    </row>
    <row r="88" spans="1:5" x14ac:dyDescent="0.2">
      <c r="A88" s="8"/>
      <c r="B88" s="7"/>
      <c r="C88" s="7"/>
      <c r="D88" s="7"/>
      <c r="E88" s="7"/>
    </row>
    <row r="89" spans="1:5" x14ac:dyDescent="0.2">
      <c r="A89" s="8"/>
      <c r="B89" s="7"/>
      <c r="C89" s="7"/>
      <c r="D89" s="7"/>
      <c r="E89" s="7"/>
    </row>
    <row r="90" spans="1:5" x14ac:dyDescent="0.2">
      <c r="A90" s="8"/>
      <c r="B90" s="7"/>
      <c r="C90" s="7"/>
      <c r="D90" s="7"/>
      <c r="E90" s="7"/>
    </row>
    <row r="91" spans="1:5" x14ac:dyDescent="0.2">
      <c r="A91" s="8"/>
      <c r="B91" s="7"/>
      <c r="C91" s="7"/>
      <c r="D91" s="7"/>
      <c r="E91" s="7"/>
    </row>
    <row r="92" spans="1:5" x14ac:dyDescent="0.2">
      <c r="A92" s="8"/>
      <c r="B92" s="7"/>
      <c r="C92" s="7"/>
      <c r="D92" s="7"/>
      <c r="E92" s="7"/>
    </row>
    <row r="93" spans="1:5" x14ac:dyDescent="0.2">
      <c r="A93" s="8"/>
      <c r="B93" s="7"/>
      <c r="C93" s="7"/>
      <c r="D93" s="7"/>
      <c r="E93" s="7"/>
    </row>
    <row r="94" spans="1:5" x14ac:dyDescent="0.2">
      <c r="A94" s="8"/>
      <c r="B94" s="7"/>
      <c r="C94" s="7"/>
      <c r="D94" s="7"/>
      <c r="E94" s="7"/>
    </row>
    <row r="95" spans="1:5" x14ac:dyDescent="0.2">
      <c r="A95" s="8"/>
      <c r="B95" s="7"/>
      <c r="C95" s="7"/>
      <c r="D95" s="7"/>
      <c r="E95" s="7"/>
    </row>
    <row r="96" spans="1:5" x14ac:dyDescent="0.2">
      <c r="A96" s="8"/>
      <c r="B96" s="7"/>
      <c r="C96" s="7"/>
      <c r="D96" s="7"/>
      <c r="E96" s="7"/>
    </row>
    <row r="97" spans="1:5" x14ac:dyDescent="0.2">
      <c r="A97" s="8"/>
      <c r="B97" s="7"/>
      <c r="C97" s="7"/>
      <c r="D97" s="7"/>
      <c r="E97" s="7"/>
    </row>
    <row r="98" spans="1:5" x14ac:dyDescent="0.2">
      <c r="A98" s="8"/>
      <c r="B98" s="7"/>
      <c r="C98" s="7"/>
      <c r="D98" s="7"/>
      <c r="E98" s="7"/>
    </row>
    <row r="99" spans="1:5" x14ac:dyDescent="0.2">
      <c r="A99" s="8"/>
      <c r="B99" s="7"/>
      <c r="C99" s="7"/>
      <c r="D99" s="7"/>
      <c r="E99" s="7"/>
    </row>
    <row r="100" spans="1:5" x14ac:dyDescent="0.2">
      <c r="A100" s="8"/>
      <c r="B100" s="7"/>
      <c r="C100" s="7"/>
      <c r="D100" s="7"/>
      <c r="E100" s="7"/>
    </row>
    <row r="101" spans="1:5" x14ac:dyDescent="0.2">
      <c r="A101" s="8"/>
      <c r="B101" s="7"/>
      <c r="C101" s="7"/>
      <c r="D101" s="7"/>
      <c r="E101" s="7"/>
    </row>
    <row r="102" spans="1:5" x14ac:dyDescent="0.2">
      <c r="A102" s="8"/>
      <c r="B102" s="7"/>
      <c r="C102" s="7"/>
      <c r="D102" s="7"/>
      <c r="E102" s="7"/>
    </row>
    <row r="103" spans="1:5" x14ac:dyDescent="0.2">
      <c r="A103" s="8"/>
      <c r="B103" s="7"/>
      <c r="C103" s="7"/>
      <c r="D103" s="7"/>
      <c r="E103" s="7"/>
    </row>
    <row r="104" spans="1:5" x14ac:dyDescent="0.2">
      <c r="A104" s="8"/>
      <c r="B104" s="7"/>
      <c r="C104" s="7"/>
      <c r="D104" s="7"/>
      <c r="E104" s="7"/>
    </row>
    <row r="105" spans="1:5" x14ac:dyDescent="0.2">
      <c r="A105" s="8"/>
      <c r="B105" s="7"/>
      <c r="C105" s="7"/>
      <c r="D105" s="7"/>
      <c r="E105" s="7"/>
    </row>
    <row r="106" spans="1:5" x14ac:dyDescent="0.2">
      <c r="A106" s="8"/>
      <c r="B106" s="7"/>
      <c r="C106" s="7"/>
      <c r="D106" s="7"/>
      <c r="E106" s="7"/>
    </row>
    <row r="107" spans="1:5" x14ac:dyDescent="0.2">
      <c r="A107" s="8"/>
      <c r="B107" s="7"/>
      <c r="C107" s="7"/>
      <c r="D107" s="7"/>
      <c r="E107" s="7"/>
    </row>
    <row r="108" spans="1:5" x14ac:dyDescent="0.2">
      <c r="A108" s="8"/>
      <c r="B108" s="7"/>
      <c r="C108" s="7"/>
      <c r="D108" s="7"/>
      <c r="E108" s="7"/>
    </row>
    <row r="109" spans="1:5" x14ac:dyDescent="0.2">
      <c r="A109" s="8"/>
      <c r="B109" s="7"/>
      <c r="C109" s="7"/>
      <c r="D109" s="7"/>
      <c r="E109" s="7"/>
    </row>
    <row r="110" spans="1:5" x14ac:dyDescent="0.2">
      <c r="A110" s="8"/>
      <c r="B110" s="7"/>
      <c r="C110" s="7"/>
      <c r="D110" s="7"/>
      <c r="E110" s="7"/>
    </row>
    <row r="111" spans="1:5" x14ac:dyDescent="0.2">
      <c r="A111" s="8"/>
      <c r="B111" s="7"/>
      <c r="C111" s="7"/>
      <c r="D111" s="7"/>
      <c r="E111" s="7"/>
    </row>
    <row r="112" spans="1:5" x14ac:dyDescent="0.2">
      <c r="A112" s="8"/>
      <c r="B112" s="7"/>
      <c r="C112" s="7"/>
      <c r="D112" s="7"/>
      <c r="E112" s="7"/>
    </row>
    <row r="113" spans="1:5" x14ac:dyDescent="0.2">
      <c r="A113" s="8"/>
      <c r="B113" s="7"/>
      <c r="C113" s="7"/>
      <c r="D113" s="7"/>
      <c r="E113" s="7"/>
    </row>
    <row r="114" spans="1:5" x14ac:dyDescent="0.2">
      <c r="A114" s="8"/>
      <c r="B114" s="7"/>
      <c r="C114" s="7"/>
      <c r="D114" s="7"/>
      <c r="E114" s="7"/>
    </row>
    <row r="115" spans="1:5" x14ac:dyDescent="0.2">
      <c r="A115" s="8"/>
      <c r="B115" s="7"/>
      <c r="C115" s="7"/>
      <c r="D115" s="7"/>
      <c r="E115" s="7"/>
    </row>
    <row r="116" spans="1:5" x14ac:dyDescent="0.2">
      <c r="A116" s="8"/>
      <c r="B116" s="7"/>
      <c r="C116" s="7"/>
      <c r="D116" s="7"/>
      <c r="E116" s="7"/>
    </row>
    <row r="117" spans="1:5" x14ac:dyDescent="0.2">
      <c r="A117" s="8"/>
      <c r="B117" s="7"/>
      <c r="C117" s="7"/>
      <c r="D117" s="7"/>
      <c r="E117" s="7"/>
    </row>
    <row r="118" spans="1:5" x14ac:dyDescent="0.2">
      <c r="A118" s="8"/>
      <c r="B118" s="7"/>
      <c r="C118" s="7"/>
      <c r="D118" s="7"/>
      <c r="E118" s="7"/>
    </row>
    <row r="119" spans="1:5" x14ac:dyDescent="0.2">
      <c r="A119" s="8"/>
      <c r="B119" s="7"/>
      <c r="C119" s="7"/>
      <c r="D119" s="7"/>
      <c r="E119" s="7"/>
    </row>
    <row r="120" spans="1:5" x14ac:dyDescent="0.2">
      <c r="A120" s="8"/>
      <c r="B120" s="7"/>
      <c r="C120" s="7"/>
      <c r="D120" s="7"/>
      <c r="E120" s="7"/>
    </row>
    <row r="121" spans="1:5" x14ac:dyDescent="0.2">
      <c r="A121" s="8"/>
      <c r="B121" s="7"/>
      <c r="C121" s="7"/>
      <c r="D121" s="7"/>
      <c r="E121" s="7"/>
    </row>
    <row r="122" spans="1:5" x14ac:dyDescent="0.2">
      <c r="A122" s="8"/>
      <c r="B122" s="7"/>
      <c r="C122" s="7"/>
      <c r="D122" s="7"/>
      <c r="E122" s="7"/>
    </row>
    <row r="123" spans="1:5" x14ac:dyDescent="0.2">
      <c r="A123" s="8"/>
      <c r="B123" s="7"/>
      <c r="C123" s="7"/>
      <c r="D123" s="7"/>
      <c r="E123" s="7"/>
    </row>
    <row r="124" spans="1:5" x14ac:dyDescent="0.2">
      <c r="A124" s="8"/>
      <c r="B124" s="7"/>
      <c r="C124" s="7"/>
      <c r="D124" s="7"/>
      <c r="E124" s="7"/>
    </row>
    <row r="125" spans="1:5" x14ac:dyDescent="0.2">
      <c r="A125" s="8"/>
      <c r="B125" s="7"/>
      <c r="C125" s="7"/>
      <c r="D125" s="7"/>
      <c r="E125" s="7"/>
    </row>
    <row r="126" spans="1:5" x14ac:dyDescent="0.2">
      <c r="A126" s="8"/>
      <c r="B126" s="7"/>
      <c r="C126" s="7"/>
      <c r="D126" s="7"/>
      <c r="E126" s="7"/>
    </row>
    <row r="127" spans="1:5" x14ac:dyDescent="0.2">
      <c r="A127" s="8"/>
      <c r="B127" s="7"/>
      <c r="C127" s="7"/>
      <c r="D127" s="7"/>
      <c r="E127" s="7"/>
    </row>
    <row r="128" spans="1:5" x14ac:dyDescent="0.2">
      <c r="B128" s="7"/>
      <c r="C128" s="7"/>
      <c r="D128" s="7"/>
      <c r="E128" s="7"/>
    </row>
    <row r="129" spans="2:5" x14ac:dyDescent="0.2">
      <c r="B129" s="7"/>
      <c r="C129" s="7"/>
      <c r="D129" s="7"/>
      <c r="E129" s="7"/>
    </row>
    <row r="130" spans="2:5" x14ac:dyDescent="0.2">
      <c r="B130" s="7"/>
      <c r="C130" s="7"/>
      <c r="D130" s="7"/>
      <c r="E130" s="7"/>
    </row>
    <row r="131" spans="2:5" x14ac:dyDescent="0.2">
      <c r="B131" s="7"/>
      <c r="C131" s="7"/>
      <c r="D131" s="7"/>
      <c r="E131" s="7"/>
    </row>
    <row r="132" spans="2:5" x14ac:dyDescent="0.2">
      <c r="B132" s="7"/>
      <c r="C132" s="7"/>
      <c r="D132" s="7"/>
      <c r="E132" s="7"/>
    </row>
    <row r="133" spans="2:5" x14ac:dyDescent="0.2">
      <c r="B133" s="7"/>
      <c r="C133" s="7"/>
      <c r="D133" s="7"/>
      <c r="E133" s="7"/>
    </row>
    <row r="134" spans="2:5" x14ac:dyDescent="0.2">
      <c r="B134" s="7"/>
      <c r="C134" s="7"/>
      <c r="D134" s="7"/>
      <c r="E134" s="7"/>
    </row>
    <row r="135" spans="2:5" x14ac:dyDescent="0.2">
      <c r="B135" s="7"/>
      <c r="C135" s="7"/>
      <c r="D135" s="7"/>
      <c r="E135" s="7"/>
    </row>
    <row r="136" spans="2:5" x14ac:dyDescent="0.2">
      <c r="B136" s="7"/>
      <c r="C136" s="7"/>
      <c r="D136" s="7"/>
      <c r="E136" s="7"/>
    </row>
    <row r="137" spans="2:5" x14ac:dyDescent="0.2">
      <c r="B137" s="7"/>
      <c r="C137" s="7"/>
      <c r="D137" s="7"/>
      <c r="E137" s="7"/>
    </row>
    <row r="138" spans="2:5" x14ac:dyDescent="0.2">
      <c r="B138" s="7"/>
      <c r="C138" s="7"/>
      <c r="D138" s="7"/>
      <c r="E138" s="7"/>
    </row>
    <row r="139" spans="2:5" x14ac:dyDescent="0.2">
      <c r="B139" s="7"/>
      <c r="C139" s="7"/>
      <c r="D139" s="7"/>
      <c r="E139" s="7"/>
    </row>
    <row r="140" spans="2:5" x14ac:dyDescent="0.2">
      <c r="B140" s="7"/>
      <c r="C140" s="7"/>
      <c r="D140" s="7"/>
      <c r="E140" s="7"/>
    </row>
    <row r="141" spans="2:5" x14ac:dyDescent="0.2">
      <c r="B141" s="7"/>
      <c r="C141" s="7"/>
      <c r="D141" s="7"/>
      <c r="E141" s="7"/>
    </row>
    <row r="142" spans="2:5" x14ac:dyDescent="0.2">
      <c r="B142" s="7"/>
      <c r="C142" s="7"/>
      <c r="D142" s="7"/>
      <c r="E142" s="7"/>
    </row>
    <row r="143" spans="2:5" x14ac:dyDescent="0.2">
      <c r="B143" s="7"/>
      <c r="C143" s="7"/>
      <c r="D143" s="7"/>
      <c r="E143" s="7"/>
    </row>
    <row r="144" spans="2:5" x14ac:dyDescent="0.2">
      <c r="B144" s="7"/>
      <c r="C144" s="7"/>
      <c r="D144" s="7"/>
      <c r="E144" s="7"/>
    </row>
    <row r="145" spans="2:5" x14ac:dyDescent="0.2">
      <c r="B145" s="7"/>
      <c r="C145" s="7"/>
      <c r="D145" s="7"/>
      <c r="E145" s="7"/>
    </row>
    <row r="146" spans="2:5" x14ac:dyDescent="0.2">
      <c r="B146" s="7"/>
      <c r="C146" s="7"/>
      <c r="D146" s="7"/>
      <c r="E146" s="7"/>
    </row>
    <row r="147" spans="2:5" x14ac:dyDescent="0.2">
      <c r="B147" s="7"/>
      <c r="C147" s="7"/>
      <c r="D147" s="7"/>
      <c r="E147" s="7"/>
    </row>
    <row r="148" spans="2:5" x14ac:dyDescent="0.2">
      <c r="B148" s="7"/>
      <c r="C148" s="7"/>
      <c r="D148" s="7"/>
      <c r="E148" s="7"/>
    </row>
    <row r="149" spans="2:5" x14ac:dyDescent="0.2">
      <c r="B149" s="7"/>
      <c r="C149" s="7"/>
      <c r="D149" s="7"/>
      <c r="E149" s="7"/>
    </row>
    <row r="150" spans="2:5" x14ac:dyDescent="0.2">
      <c r="B150" s="7"/>
      <c r="C150" s="7"/>
      <c r="D150" s="7"/>
      <c r="E150" s="7"/>
    </row>
    <row r="151" spans="2:5" x14ac:dyDescent="0.2">
      <c r="B151" s="7"/>
      <c r="C151" s="7"/>
      <c r="D151" s="7"/>
      <c r="E151" s="7"/>
    </row>
    <row r="152" spans="2:5" x14ac:dyDescent="0.2">
      <c r="B152" s="7"/>
      <c r="C152" s="7"/>
      <c r="D152" s="7"/>
      <c r="E152" s="7"/>
    </row>
    <row r="153" spans="2:5" x14ac:dyDescent="0.2">
      <c r="B153" s="7"/>
      <c r="C153" s="7"/>
      <c r="D153" s="7"/>
      <c r="E153" s="7"/>
    </row>
    <row r="154" spans="2:5" x14ac:dyDescent="0.2">
      <c r="B154" s="7"/>
      <c r="C154" s="7"/>
      <c r="D154" s="7"/>
      <c r="E154" s="7"/>
    </row>
    <row r="155" spans="2:5" x14ac:dyDescent="0.2">
      <c r="B155" s="7"/>
      <c r="C155" s="7"/>
      <c r="D155" s="7"/>
      <c r="E155" s="7"/>
    </row>
    <row r="156" spans="2:5" x14ac:dyDescent="0.2">
      <c r="B156" s="7"/>
      <c r="C156" s="7"/>
      <c r="D156" s="7"/>
    </row>
    <row r="157" spans="2:5" x14ac:dyDescent="0.2">
      <c r="B157" s="7"/>
      <c r="C157" s="7"/>
      <c r="D157" s="7"/>
    </row>
    <row r="158" spans="2:5" x14ac:dyDescent="0.2">
      <c r="B158" s="7"/>
      <c r="C158" s="7"/>
      <c r="D158" s="7"/>
    </row>
    <row r="159" spans="2:5" x14ac:dyDescent="0.2">
      <c r="B159" s="7"/>
      <c r="C159" s="7"/>
      <c r="D159" s="7"/>
    </row>
    <row r="160" spans="2:5" x14ac:dyDescent="0.2">
      <c r="B160" s="7"/>
      <c r="C160" s="7"/>
      <c r="D160" s="7"/>
    </row>
    <row r="161" spans="2:4" x14ac:dyDescent="0.2">
      <c r="B161" s="7"/>
      <c r="C161" s="7"/>
      <c r="D161" s="7"/>
    </row>
    <row r="162" spans="2:4" x14ac:dyDescent="0.2">
      <c r="B162" s="7"/>
      <c r="C162" s="7"/>
      <c r="D162" s="7"/>
    </row>
    <row r="163" spans="2:4" x14ac:dyDescent="0.2">
      <c r="B163" s="7"/>
      <c r="C163" s="7"/>
      <c r="D163" s="7"/>
    </row>
  </sheetData>
  <mergeCells count="6">
    <mergeCell ref="AJ1:AO1"/>
    <mergeCell ref="F1:K1"/>
    <mergeCell ref="L1:Q1"/>
    <mergeCell ref="R1:W1"/>
    <mergeCell ref="X1:AC1"/>
    <mergeCell ref="AD1:AI1"/>
  </mergeCells>
  <pageMargins left="0.7" right="0.7" top="0.75" bottom="0.75" header="0.3" footer="0.3"/>
  <pageSetup paperSize="9" orientation="portrait" horizontalDpi="0" verticalDpi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</vt:lpstr>
      <vt:lpstr>Body parameters</vt:lpstr>
      <vt:lpstr>Weight gain</vt:lpstr>
      <vt:lpstr>WeightPct</vt:lpstr>
      <vt:lpstr>DAS</vt:lpstr>
      <vt:lpstr>Necropsy</vt:lpstr>
      <vt:lpstr>Histology</vt:lpstr>
      <vt:lpstr>DAS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Sune Kjærsgaard Yang-Jensen</dc:creator>
  <cp:lastModifiedBy>Sune Kjærsgaard Yang-Jensen</cp:lastModifiedBy>
  <cp:lastPrinted>2024-04-24T12:35:46Z</cp:lastPrinted>
  <dcterms:created xsi:type="dcterms:W3CDTF">2023-12-21T13:29:34Z</dcterms:created>
  <dcterms:modified xsi:type="dcterms:W3CDTF">2025-06-24T18:02:58Z</dcterms:modified>
</cp:coreProperties>
</file>