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その他(過去 雑多 骨折）\★★★★★医療統計\2020.01.21　和田Dr.統計\2021.6.13\データセット（Sheet 47）\"/>
    </mc:Choice>
  </mc:AlternateContent>
  <xr:revisionPtr revIDLastSave="0" documentId="8_{30B3E0F0-4BE5-4037-AFFC-9A061ECA9835}" xr6:coauthVersionLast="47" xr6:coauthVersionMax="47" xr10:uidLastSave="{00000000-0000-0000-0000-000000000000}"/>
  <bookViews>
    <workbookView xWindow="-8640" yWindow="-21710" windowWidth="38620" windowHeight="21220" xr2:uid="{00000000-000D-0000-FFFF-FFFF00000000}"/>
  </bookViews>
  <sheets>
    <sheet name="Sheet47" sheetId="49" r:id="rId1"/>
  </sheets>
  <definedNames>
    <definedName name="_xlnm._FilterDatabase" localSheetId="0" hidden="1">Sheet47!$B$1:$AK$137</definedName>
  </definedNames>
  <calcPr calcId="191029"/>
</workbook>
</file>

<file path=xl/calcChain.xml><?xml version="1.0" encoding="utf-8"?>
<calcChain xmlns="http://schemas.openxmlformats.org/spreadsheetml/2006/main">
  <c r="B142" i="49" l="1"/>
  <c r="B140" i="49"/>
  <c r="R152" i="49"/>
  <c r="R151" i="49"/>
  <c r="R150" i="49"/>
  <c r="R149" i="49"/>
  <c r="R148" i="49"/>
  <c r="Q152" i="49"/>
  <c r="Q151" i="49"/>
  <c r="Q150" i="49"/>
  <c r="Q149" i="49"/>
  <c r="Q148" i="49"/>
  <c r="P152" i="49"/>
  <c r="P151" i="49"/>
  <c r="P150" i="49"/>
  <c r="P149" i="49"/>
  <c r="P148" i="49"/>
  <c r="E142" i="49" l="1"/>
  <c r="F142" i="49"/>
  <c r="G142" i="49"/>
  <c r="H142" i="49"/>
  <c r="I142" i="49"/>
  <c r="J142" i="49"/>
  <c r="K142" i="49"/>
  <c r="L142" i="49"/>
  <c r="M142" i="49"/>
  <c r="P142" i="49"/>
  <c r="Q142" i="49"/>
  <c r="R142" i="49"/>
  <c r="S142" i="49"/>
  <c r="T142" i="49"/>
  <c r="U142" i="49"/>
  <c r="V142" i="49"/>
  <c r="W142" i="49"/>
  <c r="X142" i="49"/>
  <c r="Y142" i="49"/>
  <c r="Z142" i="49"/>
  <c r="AA142" i="49"/>
  <c r="AB142" i="49"/>
  <c r="AC142" i="49"/>
  <c r="AD142" i="49"/>
  <c r="AE142" i="49"/>
  <c r="AF142" i="49"/>
  <c r="AG142" i="49"/>
  <c r="AH142" i="49"/>
  <c r="AI142" i="49"/>
  <c r="AJ142" i="49"/>
  <c r="AK142" i="49"/>
  <c r="E140" i="49"/>
  <c r="F140" i="49"/>
  <c r="G140" i="49"/>
  <c r="H140" i="49"/>
  <c r="I140" i="49"/>
  <c r="J140" i="49"/>
  <c r="K140" i="49"/>
  <c r="L140" i="49"/>
  <c r="M140" i="49"/>
  <c r="P140" i="49"/>
  <c r="Q140" i="49"/>
  <c r="R140" i="49"/>
  <c r="S140" i="49"/>
  <c r="T140" i="49"/>
  <c r="U140" i="49"/>
  <c r="V140" i="49"/>
  <c r="W140" i="49"/>
  <c r="X140" i="49"/>
  <c r="Y140" i="49"/>
  <c r="Z140" i="49"/>
  <c r="AA140" i="49"/>
  <c r="AB140" i="49"/>
  <c r="AC140" i="49"/>
  <c r="AD140" i="49"/>
  <c r="AE140" i="49"/>
  <c r="AF140" i="49"/>
  <c r="AG140" i="49"/>
  <c r="AH140" i="49"/>
  <c r="AI140" i="49"/>
  <c r="AJ140" i="49"/>
  <c r="AK140" i="49"/>
  <c r="I150" i="49"/>
  <c r="I149" i="49"/>
  <c r="I148" i="49"/>
  <c r="H150" i="49"/>
  <c r="G150" i="49"/>
  <c r="H149" i="49"/>
  <c r="G149" i="49"/>
  <c r="H148" i="49"/>
  <c r="G148" i="49"/>
  <c r="D150" i="49"/>
  <c r="D149" i="49"/>
  <c r="D148" i="49"/>
  <c r="C150" i="49"/>
  <c r="B150" i="49"/>
  <c r="C149" i="49"/>
  <c r="B149" i="49"/>
  <c r="C148" i="49"/>
  <c r="B148" i="49"/>
  <c r="E144" i="49"/>
  <c r="F144" i="49"/>
  <c r="H144" i="49"/>
  <c r="I144" i="49"/>
  <c r="J144" i="49"/>
  <c r="K144" i="49"/>
  <c r="L144" i="49"/>
  <c r="M144" i="49"/>
  <c r="P144" i="49"/>
  <c r="Q144" i="49"/>
  <c r="R144" i="49"/>
  <c r="S144" i="49"/>
  <c r="T144" i="49"/>
  <c r="U144" i="49"/>
  <c r="V144" i="49"/>
  <c r="W144" i="49"/>
  <c r="X144" i="49"/>
  <c r="Y144" i="49"/>
  <c r="B144" i="49"/>
  <c r="E143" i="49"/>
  <c r="F143" i="49"/>
  <c r="H143" i="49"/>
  <c r="I143" i="49"/>
  <c r="J143" i="49"/>
  <c r="K143" i="49"/>
  <c r="L143" i="49"/>
  <c r="M143" i="49"/>
  <c r="P143" i="49"/>
  <c r="Q143" i="49"/>
  <c r="R143" i="49"/>
  <c r="S143" i="49"/>
  <c r="T143" i="49"/>
  <c r="U143" i="49"/>
  <c r="V143" i="49"/>
  <c r="W143" i="49"/>
  <c r="X143" i="49"/>
  <c r="Y143" i="49"/>
  <c r="B143" i="49"/>
  <c r="E141" i="49"/>
  <c r="F141" i="49"/>
  <c r="H141" i="49"/>
  <c r="I141" i="49"/>
  <c r="J141" i="49"/>
  <c r="K141" i="49"/>
  <c r="L141" i="49"/>
  <c r="M141" i="49"/>
  <c r="P141" i="49"/>
  <c r="Q141" i="49"/>
  <c r="R141" i="49"/>
  <c r="S141" i="49"/>
  <c r="T141" i="49"/>
  <c r="U141" i="49"/>
  <c r="V141" i="49"/>
  <c r="W141" i="49"/>
  <c r="X141" i="49"/>
  <c r="Y141" i="49"/>
  <c r="B141" i="49"/>
  <c r="E145" i="49" l="1"/>
  <c r="F145" i="49"/>
  <c r="B145" i="49"/>
  <c r="H145" i="49"/>
  <c r="I145" i="49"/>
  <c r="J145" i="49"/>
  <c r="K145" i="49"/>
  <c r="L145" i="49"/>
  <c r="M145" i="49"/>
  <c r="P145" i="49"/>
  <c r="Q145" i="49"/>
  <c r="R145" i="49"/>
  <c r="S145" i="49"/>
  <c r="T145" i="49"/>
  <c r="U145" i="49"/>
  <c r="V145" i="49"/>
  <c r="W145" i="49"/>
  <c r="X145" i="49"/>
  <c r="Y145" i="49"/>
  <c r="AH137" i="49"/>
  <c r="AG137" i="49"/>
  <c r="AF137" i="49"/>
  <c r="AE137" i="49"/>
  <c r="AD137" i="49"/>
  <c r="AC137" i="49"/>
  <c r="AB137" i="49"/>
  <c r="AA137" i="49"/>
  <c r="Z137" i="49"/>
  <c r="G137" i="49"/>
  <c r="AH136" i="49"/>
  <c r="AG136" i="49"/>
  <c r="AF136" i="49"/>
  <c r="AE136" i="49"/>
  <c r="AD136" i="49"/>
  <c r="AC136" i="49"/>
  <c r="AB136" i="49"/>
  <c r="AA136" i="49"/>
  <c r="Z136" i="49"/>
  <c r="G136" i="49"/>
  <c r="AH135" i="49"/>
  <c r="AG135" i="49"/>
  <c r="AF135" i="49"/>
  <c r="AE135" i="49"/>
  <c r="AD135" i="49"/>
  <c r="AC135" i="49"/>
  <c r="AB135" i="49"/>
  <c r="AA135" i="49"/>
  <c r="Z135" i="49"/>
  <c r="G135" i="49"/>
  <c r="AH134" i="49"/>
  <c r="AG134" i="49"/>
  <c r="AF134" i="49"/>
  <c r="AE134" i="49"/>
  <c r="AD134" i="49"/>
  <c r="AC134" i="49"/>
  <c r="AB134" i="49"/>
  <c r="AA134" i="49"/>
  <c r="Z134" i="49"/>
  <c r="G134" i="49"/>
  <c r="AH133" i="49"/>
  <c r="AG133" i="49"/>
  <c r="AF133" i="49"/>
  <c r="AE133" i="49"/>
  <c r="AD133" i="49"/>
  <c r="AC133" i="49"/>
  <c r="AB133" i="49"/>
  <c r="AA133" i="49"/>
  <c r="Z133" i="49"/>
  <c r="G133" i="49"/>
  <c r="AH132" i="49"/>
  <c r="AG132" i="49"/>
  <c r="AF132" i="49"/>
  <c r="AE132" i="49"/>
  <c r="AD132" i="49"/>
  <c r="AC132" i="49"/>
  <c r="AB132" i="49"/>
  <c r="AA132" i="49"/>
  <c r="Z132" i="49"/>
  <c r="G132" i="49"/>
  <c r="AH131" i="49"/>
  <c r="AG131" i="49"/>
  <c r="AF131" i="49"/>
  <c r="AE131" i="49"/>
  <c r="AD131" i="49"/>
  <c r="AC131" i="49"/>
  <c r="AB131" i="49"/>
  <c r="AA131" i="49"/>
  <c r="Z131" i="49"/>
  <c r="G131" i="49"/>
  <c r="AH130" i="49"/>
  <c r="AG130" i="49"/>
  <c r="AF130" i="49"/>
  <c r="AE130" i="49"/>
  <c r="AD130" i="49"/>
  <c r="AC130" i="49"/>
  <c r="AB130" i="49"/>
  <c r="AA130" i="49"/>
  <c r="Z130" i="49"/>
  <c r="G130" i="49"/>
  <c r="AH129" i="49"/>
  <c r="AG129" i="49"/>
  <c r="AF129" i="49"/>
  <c r="AE129" i="49"/>
  <c r="AD129" i="49"/>
  <c r="AC129" i="49"/>
  <c r="AB129" i="49"/>
  <c r="AA129" i="49"/>
  <c r="Z129" i="49"/>
  <c r="G129" i="49"/>
  <c r="AH128" i="49"/>
  <c r="AG128" i="49"/>
  <c r="AF128" i="49"/>
  <c r="AE128" i="49"/>
  <c r="AD128" i="49"/>
  <c r="AC128" i="49"/>
  <c r="AB128" i="49"/>
  <c r="AA128" i="49"/>
  <c r="Z128" i="49"/>
  <c r="G128" i="49"/>
  <c r="AH127" i="49"/>
  <c r="AG127" i="49"/>
  <c r="AF127" i="49"/>
  <c r="AE127" i="49"/>
  <c r="AD127" i="49"/>
  <c r="AC127" i="49"/>
  <c r="AB127" i="49"/>
  <c r="AA127" i="49"/>
  <c r="Z127" i="49"/>
  <c r="G127" i="49"/>
  <c r="AH126" i="49"/>
  <c r="AG126" i="49"/>
  <c r="AF126" i="49"/>
  <c r="AE126" i="49"/>
  <c r="AD126" i="49"/>
  <c r="AC126" i="49"/>
  <c r="AB126" i="49"/>
  <c r="AA126" i="49"/>
  <c r="Z126" i="49"/>
  <c r="G126" i="49"/>
  <c r="AH125" i="49"/>
  <c r="AG125" i="49"/>
  <c r="AF125" i="49"/>
  <c r="AE125" i="49"/>
  <c r="AD125" i="49"/>
  <c r="AC125" i="49"/>
  <c r="AB125" i="49"/>
  <c r="AA125" i="49"/>
  <c r="Z125" i="49"/>
  <c r="G125" i="49"/>
  <c r="AH124" i="49"/>
  <c r="AG124" i="49"/>
  <c r="AF124" i="49"/>
  <c r="AE124" i="49"/>
  <c r="AD124" i="49"/>
  <c r="AC124" i="49"/>
  <c r="AB124" i="49"/>
  <c r="AA124" i="49"/>
  <c r="Z124" i="49"/>
  <c r="G124" i="49"/>
  <c r="AH123" i="49"/>
  <c r="AG123" i="49"/>
  <c r="AF123" i="49"/>
  <c r="AE123" i="49"/>
  <c r="AD123" i="49"/>
  <c r="AC123" i="49"/>
  <c r="AB123" i="49"/>
  <c r="AA123" i="49"/>
  <c r="Z123" i="49"/>
  <c r="G123" i="49"/>
  <c r="AH122" i="49"/>
  <c r="AG122" i="49"/>
  <c r="AF122" i="49"/>
  <c r="AE122" i="49"/>
  <c r="AD122" i="49"/>
  <c r="AC122" i="49"/>
  <c r="AB122" i="49"/>
  <c r="AA122" i="49"/>
  <c r="Z122" i="49"/>
  <c r="G122" i="49"/>
  <c r="AH121" i="49"/>
  <c r="AG121" i="49"/>
  <c r="AF121" i="49"/>
  <c r="AE121" i="49"/>
  <c r="AD121" i="49"/>
  <c r="AC121" i="49"/>
  <c r="AB121" i="49"/>
  <c r="AA121" i="49"/>
  <c r="Z121" i="49"/>
  <c r="G121" i="49"/>
  <c r="AH120" i="49"/>
  <c r="AG120" i="49"/>
  <c r="AF120" i="49"/>
  <c r="AE120" i="49"/>
  <c r="AD120" i="49"/>
  <c r="AC120" i="49"/>
  <c r="AB120" i="49"/>
  <c r="AA120" i="49"/>
  <c r="Z120" i="49"/>
  <c r="G120" i="49"/>
  <c r="AH119" i="49"/>
  <c r="AG119" i="49"/>
  <c r="AF119" i="49"/>
  <c r="AE119" i="49"/>
  <c r="AD119" i="49"/>
  <c r="AC119" i="49"/>
  <c r="AB119" i="49"/>
  <c r="AA119" i="49"/>
  <c r="Z119" i="49"/>
  <c r="G119" i="49"/>
  <c r="AH118" i="49"/>
  <c r="AG118" i="49"/>
  <c r="AF118" i="49"/>
  <c r="AE118" i="49"/>
  <c r="AD118" i="49"/>
  <c r="AC118" i="49"/>
  <c r="AB118" i="49"/>
  <c r="AA118" i="49"/>
  <c r="Z118" i="49"/>
  <c r="G118" i="49"/>
  <c r="AH117" i="49"/>
  <c r="AG117" i="49"/>
  <c r="AF117" i="49"/>
  <c r="AE117" i="49"/>
  <c r="AD117" i="49"/>
  <c r="AC117" i="49"/>
  <c r="AB117" i="49"/>
  <c r="AA117" i="49"/>
  <c r="Z117" i="49"/>
  <c r="G117" i="49"/>
  <c r="AH116" i="49"/>
  <c r="AG116" i="49"/>
  <c r="AF116" i="49"/>
  <c r="AE116" i="49"/>
  <c r="AD116" i="49"/>
  <c r="AC116" i="49"/>
  <c r="AB116" i="49"/>
  <c r="AA116" i="49"/>
  <c r="Z116" i="49"/>
  <c r="G116" i="49"/>
  <c r="AH115" i="49"/>
  <c r="AG115" i="49"/>
  <c r="AF115" i="49"/>
  <c r="AE115" i="49"/>
  <c r="AD115" i="49"/>
  <c r="AC115" i="49"/>
  <c r="AB115" i="49"/>
  <c r="AA115" i="49"/>
  <c r="Z115" i="49"/>
  <c r="G115" i="49"/>
  <c r="AH114" i="49"/>
  <c r="AG114" i="49"/>
  <c r="AF114" i="49"/>
  <c r="AE114" i="49"/>
  <c r="AD114" i="49"/>
  <c r="AC114" i="49"/>
  <c r="AB114" i="49"/>
  <c r="AA114" i="49"/>
  <c r="Z114" i="49"/>
  <c r="G114" i="49"/>
  <c r="AH113" i="49"/>
  <c r="AG113" i="49"/>
  <c r="AF113" i="49"/>
  <c r="AE113" i="49"/>
  <c r="AD113" i="49"/>
  <c r="AC113" i="49"/>
  <c r="AB113" i="49"/>
  <c r="AA113" i="49"/>
  <c r="Z113" i="49"/>
  <c r="G113" i="49"/>
  <c r="AH111" i="49"/>
  <c r="AG111" i="49"/>
  <c r="AF111" i="49"/>
  <c r="AE111" i="49"/>
  <c r="AD111" i="49"/>
  <c r="AC111" i="49"/>
  <c r="AB111" i="49"/>
  <c r="AA111" i="49"/>
  <c r="Z111" i="49"/>
  <c r="G111" i="49"/>
  <c r="AH110" i="49"/>
  <c r="AG110" i="49"/>
  <c r="AF110" i="49"/>
  <c r="AE110" i="49"/>
  <c r="AD110" i="49"/>
  <c r="AC110" i="49"/>
  <c r="AB110" i="49"/>
  <c r="AA110" i="49"/>
  <c r="Z110" i="49"/>
  <c r="G110" i="49"/>
  <c r="AH109" i="49"/>
  <c r="AG109" i="49"/>
  <c r="AF109" i="49"/>
  <c r="AE109" i="49"/>
  <c r="AD109" i="49"/>
  <c r="AC109" i="49"/>
  <c r="AB109" i="49"/>
  <c r="AA109" i="49"/>
  <c r="Z109" i="49"/>
  <c r="G109" i="49"/>
  <c r="AH108" i="49"/>
  <c r="AG108" i="49"/>
  <c r="AF108" i="49"/>
  <c r="AE108" i="49"/>
  <c r="AD108" i="49"/>
  <c r="AC108" i="49"/>
  <c r="AB108" i="49"/>
  <c r="AA108" i="49"/>
  <c r="Z108" i="49"/>
  <c r="G108" i="49"/>
  <c r="AH96" i="49"/>
  <c r="AG96" i="49"/>
  <c r="AF96" i="49"/>
  <c r="AE96" i="49"/>
  <c r="AD96" i="49"/>
  <c r="AC96" i="49"/>
  <c r="AB96" i="49"/>
  <c r="AA96" i="49"/>
  <c r="Z96" i="49"/>
  <c r="G96" i="49"/>
  <c r="AH107" i="49"/>
  <c r="AG107" i="49"/>
  <c r="AF107" i="49"/>
  <c r="AE107" i="49"/>
  <c r="AD107" i="49"/>
  <c r="AC107" i="49"/>
  <c r="AB107" i="49"/>
  <c r="AA107" i="49"/>
  <c r="Z107" i="49"/>
  <c r="G107" i="49"/>
  <c r="AH106" i="49"/>
  <c r="AG106" i="49"/>
  <c r="AF106" i="49"/>
  <c r="AE106" i="49"/>
  <c r="AD106" i="49"/>
  <c r="AC106" i="49"/>
  <c r="AB106" i="49"/>
  <c r="AA106" i="49"/>
  <c r="Z106" i="49"/>
  <c r="G106" i="49"/>
  <c r="AH105" i="49"/>
  <c r="AG105" i="49"/>
  <c r="AF105" i="49"/>
  <c r="AE105" i="49"/>
  <c r="AD105" i="49"/>
  <c r="AC105" i="49"/>
  <c r="AB105" i="49"/>
  <c r="AA105" i="49"/>
  <c r="Z105" i="49"/>
  <c r="G105" i="49"/>
  <c r="AH104" i="49"/>
  <c r="AG104" i="49"/>
  <c r="AF104" i="49"/>
  <c r="AE104" i="49"/>
  <c r="AD104" i="49"/>
  <c r="AJ104" i="49" s="1"/>
  <c r="AC104" i="49"/>
  <c r="AB104" i="49"/>
  <c r="AA104" i="49"/>
  <c r="Z104" i="49"/>
  <c r="G104" i="49"/>
  <c r="AH103" i="49"/>
  <c r="AG103" i="49"/>
  <c r="AF103" i="49"/>
  <c r="AE103" i="49"/>
  <c r="AD103" i="49"/>
  <c r="AC103" i="49"/>
  <c r="AB103" i="49"/>
  <c r="AA103" i="49"/>
  <c r="Z103" i="49"/>
  <c r="G103" i="49"/>
  <c r="AH102" i="49"/>
  <c r="AG102" i="49"/>
  <c r="AF102" i="49"/>
  <c r="AE102" i="49"/>
  <c r="AD102" i="49"/>
  <c r="AC102" i="49"/>
  <c r="AB102" i="49"/>
  <c r="AA102" i="49"/>
  <c r="Z102" i="49"/>
  <c r="G102" i="49"/>
  <c r="AH101" i="49"/>
  <c r="AG101" i="49"/>
  <c r="AF101" i="49"/>
  <c r="AE101" i="49"/>
  <c r="AD101" i="49"/>
  <c r="AC101" i="49"/>
  <c r="AB101" i="49"/>
  <c r="AA101" i="49"/>
  <c r="Z101" i="49"/>
  <c r="G101" i="49"/>
  <c r="AH112" i="49"/>
  <c r="AG112" i="49"/>
  <c r="AF112" i="49"/>
  <c r="AE112" i="49"/>
  <c r="AD112" i="49"/>
  <c r="AC112" i="49"/>
  <c r="AB112" i="49"/>
  <c r="AA112" i="49"/>
  <c r="Z112" i="49"/>
  <c r="G112" i="49"/>
  <c r="AH100" i="49"/>
  <c r="AG100" i="49"/>
  <c r="AF100" i="49"/>
  <c r="AE100" i="49"/>
  <c r="AD100" i="49"/>
  <c r="AC100" i="49"/>
  <c r="AB100" i="49"/>
  <c r="AA100" i="49"/>
  <c r="Z100" i="49"/>
  <c r="G100" i="49"/>
  <c r="AH99" i="49"/>
  <c r="AG99" i="49"/>
  <c r="AF99" i="49"/>
  <c r="AE99" i="49"/>
  <c r="AD99" i="49"/>
  <c r="AC99" i="49"/>
  <c r="AB99" i="49"/>
  <c r="AA99" i="49"/>
  <c r="Z99" i="49"/>
  <c r="G99" i="49"/>
  <c r="AH95" i="49"/>
  <c r="AG95" i="49"/>
  <c r="AF95" i="49"/>
  <c r="AE95" i="49"/>
  <c r="AD95" i="49"/>
  <c r="AC95" i="49"/>
  <c r="AB95" i="49"/>
  <c r="AA95" i="49"/>
  <c r="Z95" i="49"/>
  <c r="G95" i="49"/>
  <c r="AH94" i="49"/>
  <c r="AG94" i="49"/>
  <c r="AF94" i="49"/>
  <c r="AE94" i="49"/>
  <c r="AD94" i="49"/>
  <c r="AC94" i="49"/>
  <c r="AB94" i="49"/>
  <c r="AA94" i="49"/>
  <c r="Z94" i="49"/>
  <c r="G94" i="49"/>
  <c r="AH93" i="49"/>
  <c r="AG93" i="49"/>
  <c r="AF93" i="49"/>
  <c r="AE93" i="49"/>
  <c r="AD93" i="49"/>
  <c r="AC93" i="49"/>
  <c r="AB93" i="49"/>
  <c r="AA93" i="49"/>
  <c r="Z93" i="49"/>
  <c r="G93" i="49"/>
  <c r="AH92" i="49"/>
  <c r="AG92" i="49"/>
  <c r="AF92" i="49"/>
  <c r="AE92" i="49"/>
  <c r="AD92" i="49"/>
  <c r="AC92" i="49"/>
  <c r="AB92" i="49"/>
  <c r="AA92" i="49"/>
  <c r="Z92" i="49"/>
  <c r="G92" i="49"/>
  <c r="AH91" i="49"/>
  <c r="AG91" i="49"/>
  <c r="AF91" i="49"/>
  <c r="AE91" i="49"/>
  <c r="AD91" i="49"/>
  <c r="AC91" i="49"/>
  <c r="AB91" i="49"/>
  <c r="AA91" i="49"/>
  <c r="Z91" i="49"/>
  <c r="G91" i="49"/>
  <c r="AH90" i="49"/>
  <c r="AG90" i="49"/>
  <c r="AF90" i="49"/>
  <c r="AE90" i="49"/>
  <c r="AD90" i="49"/>
  <c r="AC90" i="49"/>
  <c r="AB90" i="49"/>
  <c r="AA90" i="49"/>
  <c r="Z90" i="49"/>
  <c r="G90" i="49"/>
  <c r="AH89" i="49"/>
  <c r="AG89" i="49"/>
  <c r="AF89" i="49"/>
  <c r="AE89" i="49"/>
  <c r="AD89" i="49"/>
  <c r="AC89" i="49"/>
  <c r="AB89" i="49"/>
  <c r="AA89" i="49"/>
  <c r="Z89" i="49"/>
  <c r="G89" i="49"/>
  <c r="AH88" i="49"/>
  <c r="AG88" i="49"/>
  <c r="AF88" i="49"/>
  <c r="AE88" i="49"/>
  <c r="AD88" i="49"/>
  <c r="AC88" i="49"/>
  <c r="AB88" i="49"/>
  <c r="AA88" i="49"/>
  <c r="Z88" i="49"/>
  <c r="G88" i="49"/>
  <c r="AH87" i="49"/>
  <c r="AG87" i="49"/>
  <c r="AF87" i="49"/>
  <c r="AE87" i="49"/>
  <c r="AD87" i="49"/>
  <c r="AC87" i="49"/>
  <c r="AB87" i="49"/>
  <c r="AA87" i="49"/>
  <c r="Z87" i="49"/>
  <c r="G87" i="49"/>
  <c r="AH86" i="49"/>
  <c r="AG86" i="49"/>
  <c r="AF86" i="49"/>
  <c r="AE86" i="49"/>
  <c r="AD86" i="49"/>
  <c r="AC86" i="49"/>
  <c r="AB86" i="49"/>
  <c r="AA86" i="49"/>
  <c r="Z86" i="49"/>
  <c r="G86" i="49"/>
  <c r="AH85" i="49"/>
  <c r="AG85" i="49"/>
  <c r="AF85" i="49"/>
  <c r="AE85" i="49"/>
  <c r="AD85" i="49"/>
  <c r="AC85" i="49"/>
  <c r="AB85" i="49"/>
  <c r="AA85" i="49"/>
  <c r="Z85" i="49"/>
  <c r="G85" i="49"/>
  <c r="AH84" i="49"/>
  <c r="AG84" i="49"/>
  <c r="AF84" i="49"/>
  <c r="AE84" i="49"/>
  <c r="AD84" i="49"/>
  <c r="AC84" i="49"/>
  <c r="AB84" i="49"/>
  <c r="AA84" i="49"/>
  <c r="Z84" i="49"/>
  <c r="G84" i="49"/>
  <c r="AH83" i="49"/>
  <c r="AG83" i="49"/>
  <c r="AF83" i="49"/>
  <c r="AE83" i="49"/>
  <c r="AD83" i="49"/>
  <c r="AC83" i="49"/>
  <c r="AB83" i="49"/>
  <c r="AA83" i="49"/>
  <c r="Z83" i="49"/>
  <c r="G83" i="49"/>
  <c r="AH82" i="49"/>
  <c r="AG82" i="49"/>
  <c r="AF82" i="49"/>
  <c r="AE82" i="49"/>
  <c r="AD82" i="49"/>
  <c r="AC82" i="49"/>
  <c r="AB82" i="49"/>
  <c r="AA82" i="49"/>
  <c r="Z82" i="49"/>
  <c r="G82" i="49"/>
  <c r="AH81" i="49"/>
  <c r="AG81" i="49"/>
  <c r="AF81" i="49"/>
  <c r="AE81" i="49"/>
  <c r="AD81" i="49"/>
  <c r="AC81" i="49"/>
  <c r="AB81" i="49"/>
  <c r="AA81" i="49"/>
  <c r="Z81" i="49"/>
  <c r="G81" i="49"/>
  <c r="AH80" i="49"/>
  <c r="AG80" i="49"/>
  <c r="AF80" i="49"/>
  <c r="AE80" i="49"/>
  <c r="AD80" i="49"/>
  <c r="AC80" i="49"/>
  <c r="AB80" i="49"/>
  <c r="AA80" i="49"/>
  <c r="Z80" i="49"/>
  <c r="G80" i="49"/>
  <c r="AH79" i="49"/>
  <c r="AG79" i="49"/>
  <c r="AF79" i="49"/>
  <c r="AE79" i="49"/>
  <c r="AD79" i="49"/>
  <c r="AC79" i="49"/>
  <c r="AB79" i="49"/>
  <c r="AA79" i="49"/>
  <c r="Z79" i="49"/>
  <c r="G79" i="49"/>
  <c r="AH78" i="49"/>
  <c r="AG78" i="49"/>
  <c r="AF78" i="49"/>
  <c r="AE78" i="49"/>
  <c r="AD78" i="49"/>
  <c r="AC78" i="49"/>
  <c r="AB78" i="49"/>
  <c r="AA78" i="49"/>
  <c r="Z78" i="49"/>
  <c r="G78" i="49"/>
  <c r="AH77" i="49"/>
  <c r="AG77" i="49"/>
  <c r="AF77" i="49"/>
  <c r="AE77" i="49"/>
  <c r="AD77" i="49"/>
  <c r="AC77" i="49"/>
  <c r="AB77" i="49"/>
  <c r="AA77" i="49"/>
  <c r="Z77" i="49"/>
  <c r="G77" i="49"/>
  <c r="AH76" i="49"/>
  <c r="AG76" i="49"/>
  <c r="AF76" i="49"/>
  <c r="AE76" i="49"/>
  <c r="AD76" i="49"/>
  <c r="AC76" i="49"/>
  <c r="AB76" i="49"/>
  <c r="AA76" i="49"/>
  <c r="Z76" i="49"/>
  <c r="G76" i="49"/>
  <c r="AH75" i="49"/>
  <c r="AG75" i="49"/>
  <c r="AF75" i="49"/>
  <c r="AE75" i="49"/>
  <c r="AD75" i="49"/>
  <c r="AC75" i="49"/>
  <c r="AB75" i="49"/>
  <c r="AA75" i="49"/>
  <c r="Z75" i="49"/>
  <c r="G75" i="49"/>
  <c r="AH98" i="49"/>
  <c r="AG98" i="49"/>
  <c r="AF98" i="49"/>
  <c r="AE98" i="49"/>
  <c r="AD98" i="49"/>
  <c r="AC98" i="49"/>
  <c r="AB98" i="49"/>
  <c r="AA98" i="49"/>
  <c r="Z98" i="49"/>
  <c r="G98" i="49"/>
  <c r="AH74" i="49"/>
  <c r="AG74" i="49"/>
  <c r="AF74" i="49"/>
  <c r="AE74" i="49"/>
  <c r="AD74" i="49"/>
  <c r="AC74" i="49"/>
  <c r="AB74" i="49"/>
  <c r="AA74" i="49"/>
  <c r="Z74" i="49"/>
  <c r="G74" i="49"/>
  <c r="AH73" i="49"/>
  <c r="AG73" i="49"/>
  <c r="AF73" i="49"/>
  <c r="AE73" i="49"/>
  <c r="AD73" i="49"/>
  <c r="AC73" i="49"/>
  <c r="AB73" i="49"/>
  <c r="AA73" i="49"/>
  <c r="Z73" i="49"/>
  <c r="G73" i="49"/>
  <c r="AH97" i="49"/>
  <c r="AG97" i="49"/>
  <c r="AF97" i="49"/>
  <c r="AE97" i="49"/>
  <c r="AD97" i="49"/>
  <c r="AC97" i="49"/>
  <c r="AB97" i="49"/>
  <c r="AA97" i="49"/>
  <c r="Z97" i="49"/>
  <c r="G97" i="49"/>
  <c r="AH72" i="49"/>
  <c r="AG72" i="49"/>
  <c r="AF72" i="49"/>
  <c r="AE72" i="49"/>
  <c r="AD72" i="49"/>
  <c r="AC72" i="49"/>
  <c r="AB72" i="49"/>
  <c r="AA72" i="49"/>
  <c r="Z72" i="49"/>
  <c r="G72" i="49"/>
  <c r="AH71" i="49"/>
  <c r="AG71" i="49"/>
  <c r="AF71" i="49"/>
  <c r="AE71" i="49"/>
  <c r="AD71" i="49"/>
  <c r="AC71" i="49"/>
  <c r="AB71" i="49"/>
  <c r="AA71" i="49"/>
  <c r="Z71" i="49"/>
  <c r="G71" i="49"/>
  <c r="AH69" i="49"/>
  <c r="AG69" i="49"/>
  <c r="AF69" i="49"/>
  <c r="AE69" i="49"/>
  <c r="AD69" i="49"/>
  <c r="AC69" i="49"/>
  <c r="AB69" i="49"/>
  <c r="AA69" i="49"/>
  <c r="Z69" i="49"/>
  <c r="G69" i="49"/>
  <c r="AH70" i="49"/>
  <c r="AG70" i="49"/>
  <c r="AF70" i="49"/>
  <c r="AE70" i="49"/>
  <c r="AD70" i="49"/>
  <c r="AC70" i="49"/>
  <c r="AB70" i="49"/>
  <c r="AA70" i="49"/>
  <c r="Z70" i="49"/>
  <c r="G70" i="49"/>
  <c r="AH68" i="49"/>
  <c r="AG68" i="49"/>
  <c r="AF68" i="49"/>
  <c r="AE68" i="49"/>
  <c r="AD68" i="49"/>
  <c r="AC68" i="49"/>
  <c r="AB68" i="49"/>
  <c r="AA68" i="49"/>
  <c r="Z68" i="49"/>
  <c r="G68" i="49"/>
  <c r="AH67" i="49"/>
  <c r="AG67" i="49"/>
  <c r="AF67" i="49"/>
  <c r="AE67" i="49"/>
  <c r="AD67" i="49"/>
  <c r="AC67" i="49"/>
  <c r="AB67" i="49"/>
  <c r="AA67" i="49"/>
  <c r="Z67" i="49"/>
  <c r="G67" i="49"/>
  <c r="AH66" i="49"/>
  <c r="AG66" i="49"/>
  <c r="AF66" i="49"/>
  <c r="AE66" i="49"/>
  <c r="AD66" i="49"/>
  <c r="AC66" i="49"/>
  <c r="AB66" i="49"/>
  <c r="AA66" i="49"/>
  <c r="Z66" i="49"/>
  <c r="G66" i="49"/>
  <c r="AH65" i="49"/>
  <c r="AG65" i="49"/>
  <c r="AF65" i="49"/>
  <c r="AE65" i="49"/>
  <c r="AD65" i="49"/>
  <c r="AC65" i="49"/>
  <c r="AB65" i="49"/>
  <c r="AA65" i="49"/>
  <c r="Z65" i="49"/>
  <c r="G65" i="49"/>
  <c r="AH64" i="49"/>
  <c r="AG64" i="49"/>
  <c r="AF64" i="49"/>
  <c r="AE64" i="49"/>
  <c r="AD64" i="49"/>
  <c r="AC64" i="49"/>
  <c r="AB64" i="49"/>
  <c r="AA64" i="49"/>
  <c r="Z64" i="49"/>
  <c r="G64" i="49"/>
  <c r="AH63" i="49"/>
  <c r="AG63" i="49"/>
  <c r="AF63" i="49"/>
  <c r="AE63" i="49"/>
  <c r="AD63" i="49"/>
  <c r="AC63" i="49"/>
  <c r="AB63" i="49"/>
  <c r="AA63" i="49"/>
  <c r="Z63" i="49"/>
  <c r="G63" i="49"/>
  <c r="AH62" i="49"/>
  <c r="AG62" i="49"/>
  <c r="AF62" i="49"/>
  <c r="AE62" i="49"/>
  <c r="AD62" i="49"/>
  <c r="AC62" i="49"/>
  <c r="AB62" i="49"/>
  <c r="AA62" i="49"/>
  <c r="Z62" i="49"/>
  <c r="G62" i="49"/>
  <c r="AH61" i="49"/>
  <c r="AG61" i="49"/>
  <c r="AF61" i="49"/>
  <c r="AE61" i="49"/>
  <c r="AD61" i="49"/>
  <c r="AC61" i="49"/>
  <c r="AB61" i="49"/>
  <c r="AA61" i="49"/>
  <c r="Z61" i="49"/>
  <c r="G61" i="49"/>
  <c r="AH60" i="49"/>
  <c r="AG60" i="49"/>
  <c r="AF60" i="49"/>
  <c r="AE60" i="49"/>
  <c r="AD60" i="49"/>
  <c r="AC60" i="49"/>
  <c r="AB60" i="49"/>
  <c r="AA60" i="49"/>
  <c r="Z60" i="49"/>
  <c r="G60" i="49"/>
  <c r="AH59" i="49"/>
  <c r="AG59" i="49"/>
  <c r="AF59" i="49"/>
  <c r="AE59" i="49"/>
  <c r="AD59" i="49"/>
  <c r="AC59" i="49"/>
  <c r="AB59" i="49"/>
  <c r="AA59" i="49"/>
  <c r="Z59" i="49"/>
  <c r="G59" i="49"/>
  <c r="AH58" i="49"/>
  <c r="AG58" i="49"/>
  <c r="AF58" i="49"/>
  <c r="AE58" i="49"/>
  <c r="AD58" i="49"/>
  <c r="AC58" i="49"/>
  <c r="AB58" i="49"/>
  <c r="AA58" i="49"/>
  <c r="Z58" i="49"/>
  <c r="G58" i="49"/>
  <c r="AH57" i="49"/>
  <c r="AG57" i="49"/>
  <c r="AF57" i="49"/>
  <c r="AE57" i="49"/>
  <c r="AD57" i="49"/>
  <c r="AC57" i="49"/>
  <c r="AB57" i="49"/>
  <c r="AA57" i="49"/>
  <c r="Z57" i="49"/>
  <c r="G57" i="49"/>
  <c r="AH56" i="49"/>
  <c r="AG56" i="49"/>
  <c r="AF56" i="49"/>
  <c r="AE56" i="49"/>
  <c r="AD56" i="49"/>
  <c r="AC56" i="49"/>
  <c r="AB56" i="49"/>
  <c r="AA56" i="49"/>
  <c r="Z56" i="49"/>
  <c r="G56" i="49"/>
  <c r="AH55" i="49"/>
  <c r="AG55" i="49"/>
  <c r="AF55" i="49"/>
  <c r="AE55" i="49"/>
  <c r="AD55" i="49"/>
  <c r="AC55" i="49"/>
  <c r="AB55" i="49"/>
  <c r="AA55" i="49"/>
  <c r="Z55" i="49"/>
  <c r="G55" i="49"/>
  <c r="AH54" i="49"/>
  <c r="AG54" i="49"/>
  <c r="AF54" i="49"/>
  <c r="AE54" i="49"/>
  <c r="AD54" i="49"/>
  <c r="AC54" i="49"/>
  <c r="AB54" i="49"/>
  <c r="AA54" i="49"/>
  <c r="Z54" i="49"/>
  <c r="G54" i="49"/>
  <c r="AH53" i="49"/>
  <c r="AG53" i="49"/>
  <c r="AF53" i="49"/>
  <c r="AE53" i="49"/>
  <c r="AD53" i="49"/>
  <c r="AC53" i="49"/>
  <c r="AB53" i="49"/>
  <c r="AA53" i="49"/>
  <c r="Z53" i="49"/>
  <c r="G53" i="49"/>
  <c r="AH52" i="49"/>
  <c r="AG52" i="49"/>
  <c r="AF52" i="49"/>
  <c r="AE52" i="49"/>
  <c r="AD52" i="49"/>
  <c r="AC52" i="49"/>
  <c r="AB52" i="49"/>
  <c r="AA52" i="49"/>
  <c r="Z52" i="49"/>
  <c r="G52" i="49"/>
  <c r="AH51" i="49"/>
  <c r="AG51" i="49"/>
  <c r="AF51" i="49"/>
  <c r="AE51" i="49"/>
  <c r="AD51" i="49"/>
  <c r="AC51" i="49"/>
  <c r="AB51" i="49"/>
  <c r="AA51" i="49"/>
  <c r="Z51" i="49"/>
  <c r="G51" i="49"/>
  <c r="AH50" i="49"/>
  <c r="AG50" i="49"/>
  <c r="AF50" i="49"/>
  <c r="AE50" i="49"/>
  <c r="AD50" i="49"/>
  <c r="AC50" i="49"/>
  <c r="AB50" i="49"/>
  <c r="AA50" i="49"/>
  <c r="Z50" i="49"/>
  <c r="G50" i="49"/>
  <c r="AH49" i="49"/>
  <c r="AG49" i="49"/>
  <c r="AF49" i="49"/>
  <c r="AE49" i="49"/>
  <c r="AD49" i="49"/>
  <c r="AC49" i="49"/>
  <c r="AB49" i="49"/>
  <c r="AA49" i="49"/>
  <c r="Z49" i="49"/>
  <c r="G49" i="49"/>
  <c r="AH48" i="49"/>
  <c r="AG48" i="49"/>
  <c r="AF48" i="49"/>
  <c r="AE48" i="49"/>
  <c r="AD48" i="49"/>
  <c r="AC48" i="49"/>
  <c r="AB48" i="49"/>
  <c r="AA48" i="49"/>
  <c r="Z48" i="49"/>
  <c r="G48" i="49"/>
  <c r="AH47" i="49"/>
  <c r="AG47" i="49"/>
  <c r="AF47" i="49"/>
  <c r="AE47" i="49"/>
  <c r="AD47" i="49"/>
  <c r="AC47" i="49"/>
  <c r="AB47" i="49"/>
  <c r="AA47" i="49"/>
  <c r="Z47" i="49"/>
  <c r="G47" i="49"/>
  <c r="AH46" i="49"/>
  <c r="AG46" i="49"/>
  <c r="AF46" i="49"/>
  <c r="AE46" i="49"/>
  <c r="AD46" i="49"/>
  <c r="AC46" i="49"/>
  <c r="AB46" i="49"/>
  <c r="AA46" i="49"/>
  <c r="Z46" i="49"/>
  <c r="G46" i="49"/>
  <c r="AH45" i="49"/>
  <c r="AG45" i="49"/>
  <c r="AF45" i="49"/>
  <c r="AE45" i="49"/>
  <c r="AD45" i="49"/>
  <c r="AC45" i="49"/>
  <c r="AB45" i="49"/>
  <c r="AA45" i="49"/>
  <c r="Z45" i="49"/>
  <c r="G45" i="49"/>
  <c r="AH44" i="49"/>
  <c r="AG44" i="49"/>
  <c r="AF44" i="49"/>
  <c r="AE44" i="49"/>
  <c r="AD44" i="49"/>
  <c r="AC44" i="49"/>
  <c r="AB44" i="49"/>
  <c r="AA44" i="49"/>
  <c r="Z44" i="49"/>
  <c r="G44" i="49"/>
  <c r="AH43" i="49"/>
  <c r="AG43" i="49"/>
  <c r="AF43" i="49"/>
  <c r="AE43" i="49"/>
  <c r="AD43" i="49"/>
  <c r="AC43" i="49"/>
  <c r="AB43" i="49"/>
  <c r="AA43" i="49"/>
  <c r="Z43" i="49"/>
  <c r="G43" i="49"/>
  <c r="AH42" i="49"/>
  <c r="AG42" i="49"/>
  <c r="AF42" i="49"/>
  <c r="AE42" i="49"/>
  <c r="AD42" i="49"/>
  <c r="AC42" i="49"/>
  <c r="AB42" i="49"/>
  <c r="AA42" i="49"/>
  <c r="Z42" i="49"/>
  <c r="G42" i="49"/>
  <c r="AH41" i="49"/>
  <c r="AG41" i="49"/>
  <c r="AF41" i="49"/>
  <c r="AE41" i="49"/>
  <c r="AD41" i="49"/>
  <c r="AC41" i="49"/>
  <c r="AB41" i="49"/>
  <c r="AA41" i="49"/>
  <c r="Z41" i="49"/>
  <c r="G41" i="49"/>
  <c r="AH40" i="49"/>
  <c r="AG40" i="49"/>
  <c r="AF40" i="49"/>
  <c r="AE40" i="49"/>
  <c r="AD40" i="49"/>
  <c r="AC40" i="49"/>
  <c r="AB40" i="49"/>
  <c r="AA40" i="49"/>
  <c r="Z40" i="49"/>
  <c r="G40" i="49"/>
  <c r="AH39" i="49"/>
  <c r="AG39" i="49"/>
  <c r="AF39" i="49"/>
  <c r="AE39" i="49"/>
  <c r="AD39" i="49"/>
  <c r="AC39" i="49"/>
  <c r="AB39" i="49"/>
  <c r="AA39" i="49"/>
  <c r="Z39" i="49"/>
  <c r="G39" i="49"/>
  <c r="AH38" i="49"/>
  <c r="AG38" i="49"/>
  <c r="AF38" i="49"/>
  <c r="AE38" i="49"/>
  <c r="AD38" i="49"/>
  <c r="AC38" i="49"/>
  <c r="AB38" i="49"/>
  <c r="AA38" i="49"/>
  <c r="Z38" i="49"/>
  <c r="G38" i="49"/>
  <c r="AH37" i="49"/>
  <c r="AG37" i="49"/>
  <c r="AF37" i="49"/>
  <c r="AE37" i="49"/>
  <c r="AD37" i="49"/>
  <c r="AC37" i="49"/>
  <c r="AB37" i="49"/>
  <c r="AA37" i="49"/>
  <c r="Z37" i="49"/>
  <c r="G37" i="49"/>
  <c r="AH36" i="49"/>
  <c r="AG36" i="49"/>
  <c r="AF36" i="49"/>
  <c r="AE36" i="49"/>
  <c r="AD36" i="49"/>
  <c r="AC36" i="49"/>
  <c r="AB36" i="49"/>
  <c r="AA36" i="49"/>
  <c r="Z36" i="49"/>
  <c r="G36" i="49"/>
  <c r="AH35" i="49"/>
  <c r="AG35" i="49"/>
  <c r="AF35" i="49"/>
  <c r="AE35" i="49"/>
  <c r="AD35" i="49"/>
  <c r="AC35" i="49"/>
  <c r="AB35" i="49"/>
  <c r="AA35" i="49"/>
  <c r="Z35" i="49"/>
  <c r="G35" i="49"/>
  <c r="AH34" i="49"/>
  <c r="AG34" i="49"/>
  <c r="AF34" i="49"/>
  <c r="AE34" i="49"/>
  <c r="AD34" i="49"/>
  <c r="AC34" i="49"/>
  <c r="AB34" i="49"/>
  <c r="AA34" i="49"/>
  <c r="Z34" i="49"/>
  <c r="G34" i="49"/>
  <c r="AH33" i="49"/>
  <c r="AG33" i="49"/>
  <c r="AF33" i="49"/>
  <c r="AE33" i="49"/>
  <c r="AD33" i="49"/>
  <c r="AC33" i="49"/>
  <c r="AB33" i="49"/>
  <c r="AA33" i="49"/>
  <c r="Z33" i="49"/>
  <c r="G33" i="49"/>
  <c r="AH32" i="49"/>
  <c r="AG32" i="49"/>
  <c r="AF32" i="49"/>
  <c r="AE32" i="49"/>
  <c r="AD32" i="49"/>
  <c r="AC32" i="49"/>
  <c r="AB32" i="49"/>
  <c r="AA32" i="49"/>
  <c r="Z32" i="49"/>
  <c r="G32" i="49"/>
  <c r="AH31" i="49"/>
  <c r="AG31" i="49"/>
  <c r="AF31" i="49"/>
  <c r="AE31" i="49"/>
  <c r="AD31" i="49"/>
  <c r="AC31" i="49"/>
  <c r="AB31" i="49"/>
  <c r="AA31" i="49"/>
  <c r="Z31" i="49"/>
  <c r="G31" i="49"/>
  <c r="AH30" i="49"/>
  <c r="AG30" i="49"/>
  <c r="AF30" i="49"/>
  <c r="AE30" i="49"/>
  <c r="AD30" i="49"/>
  <c r="AC30" i="49"/>
  <c r="AB30" i="49"/>
  <c r="AA30" i="49"/>
  <c r="Z30" i="49"/>
  <c r="G30" i="49"/>
  <c r="AH29" i="49"/>
  <c r="AG29" i="49"/>
  <c r="AF29" i="49"/>
  <c r="AE29" i="49"/>
  <c r="AD29" i="49"/>
  <c r="AC29" i="49"/>
  <c r="AB29" i="49"/>
  <c r="AA29" i="49"/>
  <c r="Z29" i="49"/>
  <c r="G29" i="49"/>
  <c r="AH28" i="49"/>
  <c r="AG28" i="49"/>
  <c r="AF28" i="49"/>
  <c r="AE28" i="49"/>
  <c r="AD28" i="49"/>
  <c r="AC28" i="49"/>
  <c r="AB28" i="49"/>
  <c r="AA28" i="49"/>
  <c r="Z28" i="49"/>
  <c r="G28" i="49"/>
  <c r="AH27" i="49"/>
  <c r="AG27" i="49"/>
  <c r="AF27" i="49"/>
  <c r="AE27" i="49"/>
  <c r="AD27" i="49"/>
  <c r="AC27" i="49"/>
  <c r="AB27" i="49"/>
  <c r="AA27" i="49"/>
  <c r="Z27" i="49"/>
  <c r="G27" i="49"/>
  <c r="AH26" i="49"/>
  <c r="AG26" i="49"/>
  <c r="AF26" i="49"/>
  <c r="AE26" i="49"/>
  <c r="AD26" i="49"/>
  <c r="AC26" i="49"/>
  <c r="AB26" i="49"/>
  <c r="AA26" i="49"/>
  <c r="Z26" i="49"/>
  <c r="G26" i="49"/>
  <c r="AH25" i="49"/>
  <c r="AG25" i="49"/>
  <c r="AF25" i="49"/>
  <c r="AE25" i="49"/>
  <c r="AD25" i="49"/>
  <c r="AC25" i="49"/>
  <c r="AB25" i="49"/>
  <c r="AA25" i="49"/>
  <c r="Z25" i="49"/>
  <c r="G25" i="49"/>
  <c r="AH24" i="49"/>
  <c r="AG24" i="49"/>
  <c r="AF24" i="49"/>
  <c r="AE24" i="49"/>
  <c r="AD24" i="49"/>
  <c r="AC24" i="49"/>
  <c r="AB24" i="49"/>
  <c r="AA24" i="49"/>
  <c r="Z24" i="49"/>
  <c r="G24" i="49"/>
  <c r="AH23" i="49"/>
  <c r="AG23" i="49"/>
  <c r="AF23" i="49"/>
  <c r="AE23" i="49"/>
  <c r="AD23" i="49"/>
  <c r="AC23" i="49"/>
  <c r="AB23" i="49"/>
  <c r="AA23" i="49"/>
  <c r="Z23" i="49"/>
  <c r="G23" i="49"/>
  <c r="AH22" i="49"/>
  <c r="AG22" i="49"/>
  <c r="AF22" i="49"/>
  <c r="AE22" i="49"/>
  <c r="AD22" i="49"/>
  <c r="AC22" i="49"/>
  <c r="AB22" i="49"/>
  <c r="AA22" i="49"/>
  <c r="Z22" i="49"/>
  <c r="G22" i="49"/>
  <c r="AH21" i="49"/>
  <c r="AG21" i="49"/>
  <c r="AF21" i="49"/>
  <c r="AE21" i="49"/>
  <c r="AD21" i="49"/>
  <c r="AC21" i="49"/>
  <c r="AB21" i="49"/>
  <c r="AA21" i="49"/>
  <c r="Z21" i="49"/>
  <c r="G21" i="49"/>
  <c r="AH20" i="49"/>
  <c r="AG20" i="49"/>
  <c r="AF20" i="49"/>
  <c r="AE20" i="49"/>
  <c r="AD20" i="49"/>
  <c r="AC20" i="49"/>
  <c r="AB20" i="49"/>
  <c r="AA20" i="49"/>
  <c r="Z20" i="49"/>
  <c r="G20" i="49"/>
  <c r="AH19" i="49"/>
  <c r="AG19" i="49"/>
  <c r="AF19" i="49"/>
  <c r="AE19" i="49"/>
  <c r="AD19" i="49"/>
  <c r="AC19" i="49"/>
  <c r="AB19" i="49"/>
  <c r="AA19" i="49"/>
  <c r="Z19" i="49"/>
  <c r="G19" i="49"/>
  <c r="AH18" i="49"/>
  <c r="AG18" i="49"/>
  <c r="AF18" i="49"/>
  <c r="AE18" i="49"/>
  <c r="AD18" i="49"/>
  <c r="AC18" i="49"/>
  <c r="AB18" i="49"/>
  <c r="AA18" i="49"/>
  <c r="Z18" i="49"/>
  <c r="G18" i="49"/>
  <c r="AH17" i="49"/>
  <c r="AG17" i="49"/>
  <c r="AF17" i="49"/>
  <c r="AE17" i="49"/>
  <c r="AD17" i="49"/>
  <c r="AC17" i="49"/>
  <c r="AB17" i="49"/>
  <c r="AA17" i="49"/>
  <c r="Z17" i="49"/>
  <c r="G17" i="49"/>
  <c r="AH16" i="49"/>
  <c r="AG16" i="49"/>
  <c r="AF16" i="49"/>
  <c r="AE16" i="49"/>
  <c r="AD16" i="49"/>
  <c r="AC16" i="49"/>
  <c r="AB16" i="49"/>
  <c r="AA16" i="49"/>
  <c r="Z16" i="49"/>
  <c r="G16" i="49"/>
  <c r="AH15" i="49"/>
  <c r="AG15" i="49"/>
  <c r="AF15" i="49"/>
  <c r="AE15" i="49"/>
  <c r="AD15" i="49"/>
  <c r="AC15" i="49"/>
  <c r="AB15" i="49"/>
  <c r="AA15" i="49"/>
  <c r="Z15" i="49"/>
  <c r="G15" i="49"/>
  <c r="AH14" i="49"/>
  <c r="AG14" i="49"/>
  <c r="AF14" i="49"/>
  <c r="AE14" i="49"/>
  <c r="AD14" i="49"/>
  <c r="AC14" i="49"/>
  <c r="AB14" i="49"/>
  <c r="AA14" i="49"/>
  <c r="Z14" i="49"/>
  <c r="G14" i="49"/>
  <c r="AH13" i="49"/>
  <c r="AG13" i="49"/>
  <c r="AF13" i="49"/>
  <c r="AE13" i="49"/>
  <c r="AD13" i="49"/>
  <c r="AC13" i="49"/>
  <c r="AB13" i="49"/>
  <c r="AA13" i="49"/>
  <c r="Z13" i="49"/>
  <c r="G13" i="49"/>
  <c r="AH12" i="49"/>
  <c r="AG12" i="49"/>
  <c r="AF12" i="49"/>
  <c r="AE12" i="49"/>
  <c r="AD12" i="49"/>
  <c r="AC12" i="49"/>
  <c r="AB12" i="49"/>
  <c r="AA12" i="49"/>
  <c r="Z12" i="49"/>
  <c r="G12" i="49"/>
  <c r="AH11" i="49"/>
  <c r="AG11" i="49"/>
  <c r="AF11" i="49"/>
  <c r="AE11" i="49"/>
  <c r="AD11" i="49"/>
  <c r="AC11" i="49"/>
  <c r="AB11" i="49"/>
  <c r="AA11" i="49"/>
  <c r="Z11" i="49"/>
  <c r="G11" i="49"/>
  <c r="AH10" i="49"/>
  <c r="AG10" i="49"/>
  <c r="AF10" i="49"/>
  <c r="AE10" i="49"/>
  <c r="AD10" i="49"/>
  <c r="AC10" i="49"/>
  <c r="AB10" i="49"/>
  <c r="AA10" i="49"/>
  <c r="Z10" i="49"/>
  <c r="G10" i="49"/>
  <c r="AH9" i="49"/>
  <c r="AG9" i="49"/>
  <c r="AF9" i="49"/>
  <c r="AE9" i="49"/>
  <c r="AD9" i="49"/>
  <c r="AC9" i="49"/>
  <c r="AB9" i="49"/>
  <c r="AA9" i="49"/>
  <c r="Z9" i="49"/>
  <c r="G9" i="49"/>
  <c r="AH8" i="49"/>
  <c r="AG8" i="49"/>
  <c r="AF8" i="49"/>
  <c r="AE8" i="49"/>
  <c r="AD8" i="49"/>
  <c r="AC8" i="49"/>
  <c r="AB8" i="49"/>
  <c r="AA8" i="49"/>
  <c r="Z8" i="49"/>
  <c r="G8" i="49"/>
  <c r="AH7" i="49"/>
  <c r="AG7" i="49"/>
  <c r="AF7" i="49"/>
  <c r="AE7" i="49"/>
  <c r="AD7" i="49"/>
  <c r="AC7" i="49"/>
  <c r="AB7" i="49"/>
  <c r="AA7" i="49"/>
  <c r="Z7" i="49"/>
  <c r="G7" i="49"/>
  <c r="AH6" i="49"/>
  <c r="AG6" i="49"/>
  <c r="AF6" i="49"/>
  <c r="AE6" i="49"/>
  <c r="AD6" i="49"/>
  <c r="AC6" i="49"/>
  <c r="AB6" i="49"/>
  <c r="AA6" i="49"/>
  <c r="Z6" i="49"/>
  <c r="G6" i="49"/>
  <c r="AH5" i="49"/>
  <c r="AG5" i="49"/>
  <c r="AF5" i="49"/>
  <c r="AE5" i="49"/>
  <c r="AD5" i="49"/>
  <c r="AC5" i="49"/>
  <c r="AB5" i="49"/>
  <c r="AA5" i="49"/>
  <c r="Z5" i="49"/>
  <c r="G5" i="49"/>
  <c r="AH4" i="49"/>
  <c r="AG4" i="49"/>
  <c r="AF4" i="49"/>
  <c r="AE4" i="49"/>
  <c r="AD4" i="49"/>
  <c r="AC4" i="49"/>
  <c r="AB4" i="49"/>
  <c r="AA4" i="49"/>
  <c r="Z4" i="49"/>
  <c r="G4" i="49"/>
  <c r="AH3" i="49"/>
  <c r="AG3" i="49"/>
  <c r="AF3" i="49"/>
  <c r="AE3" i="49"/>
  <c r="AD3" i="49"/>
  <c r="AC3" i="49"/>
  <c r="AB3" i="49"/>
  <c r="AA3" i="49"/>
  <c r="Z3" i="49"/>
  <c r="G3" i="49"/>
  <c r="AH2" i="49"/>
  <c r="AG2" i="49"/>
  <c r="AF2" i="49"/>
  <c r="AE2" i="49"/>
  <c r="AD2" i="49"/>
  <c r="AC2" i="49"/>
  <c r="AB2" i="49"/>
  <c r="AA2" i="49"/>
  <c r="Z2" i="49"/>
  <c r="G2" i="49"/>
  <c r="G141" i="49" l="1"/>
  <c r="G144" i="49"/>
  <c r="AG144" i="49"/>
  <c r="AG141" i="49"/>
  <c r="AA143" i="49"/>
  <c r="AK81" i="49"/>
  <c r="AI82" i="49"/>
  <c r="AB141" i="49"/>
  <c r="AB144" i="49"/>
  <c r="Z144" i="49"/>
  <c r="Z141" i="49"/>
  <c r="AH144" i="49"/>
  <c r="AH141" i="49"/>
  <c r="AB143" i="49"/>
  <c r="AB145" i="49"/>
  <c r="AD143" i="49"/>
  <c r="AE145" i="49"/>
  <c r="AE143" i="49"/>
  <c r="AD141" i="49"/>
  <c r="AD144" i="49"/>
  <c r="AF145" i="49"/>
  <c r="AF143" i="49"/>
  <c r="AA144" i="49"/>
  <c r="AA141" i="49"/>
  <c r="AC145" i="49"/>
  <c r="AC143" i="49"/>
  <c r="AA145" i="49"/>
  <c r="AC141" i="49"/>
  <c r="AC144" i="49"/>
  <c r="G143" i="49"/>
  <c r="AG143" i="49"/>
  <c r="AE141" i="49"/>
  <c r="AE144" i="49"/>
  <c r="AF141" i="49"/>
  <c r="AF144" i="49"/>
  <c r="Z143" i="49"/>
  <c r="Z145" i="49"/>
  <c r="AH143" i="49"/>
  <c r="AH145" i="49"/>
  <c r="AJ40" i="49"/>
  <c r="AJ44" i="49"/>
  <c r="AJ56" i="49"/>
  <c r="AJ64" i="49"/>
  <c r="AJ72" i="49"/>
  <c r="AJ86" i="49"/>
  <c r="AJ12" i="49"/>
  <c r="AJ16" i="49"/>
  <c r="AJ78" i="49"/>
  <c r="AK5" i="49"/>
  <c r="AI6" i="49"/>
  <c r="AK9" i="49"/>
  <c r="AI10" i="49"/>
  <c r="AK13" i="49"/>
  <c r="AI14" i="49"/>
  <c r="AI96" i="49"/>
  <c r="AK131" i="49"/>
  <c r="AJ28" i="49"/>
  <c r="AJ96" i="49"/>
  <c r="AJ129" i="49"/>
  <c r="AK98" i="49"/>
  <c r="AI75" i="49"/>
  <c r="AI83" i="49"/>
  <c r="AK94" i="49"/>
  <c r="AK112" i="49"/>
  <c r="AI101" i="49"/>
  <c r="AK104" i="49"/>
  <c r="AI108" i="49"/>
  <c r="AI117" i="49"/>
  <c r="AK120" i="49"/>
  <c r="AI121" i="49"/>
  <c r="AK124" i="49"/>
  <c r="AI125" i="49"/>
  <c r="AK128" i="49"/>
  <c r="AI129" i="49"/>
  <c r="AK132" i="49"/>
  <c r="AJ37" i="49"/>
  <c r="AJ41" i="49"/>
  <c r="AJ70" i="49"/>
  <c r="AJ105" i="49"/>
  <c r="AI73" i="49"/>
  <c r="AK75" i="49"/>
  <c r="AI76" i="49"/>
  <c r="AI80" i="49"/>
  <c r="AI88" i="49"/>
  <c r="AI92" i="49"/>
  <c r="AK95" i="49"/>
  <c r="AI99" i="49"/>
  <c r="AI109" i="49"/>
  <c r="AK113" i="49"/>
  <c r="AI114" i="49"/>
  <c r="AI118" i="49"/>
  <c r="AI122" i="49"/>
  <c r="AK125" i="49"/>
  <c r="AI126" i="49"/>
  <c r="AK129" i="49"/>
  <c r="AI130" i="49"/>
  <c r="AK3" i="49"/>
  <c r="AK19" i="49"/>
  <c r="AJ25" i="49"/>
  <c r="AJ49" i="49"/>
  <c r="AJ53" i="49"/>
  <c r="AJ57" i="49"/>
  <c r="AJ83" i="49"/>
  <c r="AJ2" i="49"/>
  <c r="AJ50" i="49"/>
  <c r="AJ58" i="49"/>
  <c r="AK135" i="49"/>
  <c r="AK136" i="49"/>
  <c r="AK100" i="49"/>
  <c r="AJ133" i="49"/>
  <c r="AK48" i="49"/>
  <c r="AJ136" i="49"/>
  <c r="AK16" i="49"/>
  <c r="AK32" i="49"/>
  <c r="AJ3" i="49"/>
  <c r="AJ5" i="49"/>
  <c r="AI7" i="49"/>
  <c r="AI15" i="49"/>
  <c r="AK18" i="49"/>
  <c r="AI19" i="49"/>
  <c r="AI23" i="49"/>
  <c r="AK30" i="49"/>
  <c r="AI31" i="49"/>
  <c r="AK34" i="49"/>
  <c r="AK46" i="49"/>
  <c r="AI67" i="49"/>
  <c r="AK69" i="49"/>
  <c r="AI71" i="49"/>
  <c r="AJ76" i="49"/>
  <c r="AI30" i="49"/>
  <c r="AK45" i="49"/>
  <c r="AJ108" i="49"/>
  <c r="AK109" i="49"/>
  <c r="AK114" i="49"/>
  <c r="AK118" i="49"/>
  <c r="AI119" i="49"/>
  <c r="AI123" i="49"/>
  <c r="AK126" i="49"/>
  <c r="AI127" i="49"/>
  <c r="AK130" i="49"/>
  <c r="AK134" i="49"/>
  <c r="AI135" i="49"/>
  <c r="AK44" i="49"/>
  <c r="AK39" i="49"/>
  <c r="AI40" i="49"/>
  <c r="AK43" i="49"/>
  <c r="AK71" i="49"/>
  <c r="AK15" i="49"/>
  <c r="AJ35" i="49"/>
  <c r="AJ47" i="49"/>
  <c r="AJ67" i="49"/>
  <c r="AK73" i="49"/>
  <c r="AI74" i="49"/>
  <c r="AJ91" i="49"/>
  <c r="AJ95" i="49"/>
  <c r="AJ101" i="49"/>
  <c r="AK110" i="49"/>
  <c r="AI111" i="49"/>
  <c r="AK105" i="49"/>
  <c r="AK12" i="49"/>
  <c r="AI13" i="49"/>
  <c r="AI47" i="49"/>
  <c r="AI55" i="49"/>
  <c r="AJ88" i="49"/>
  <c r="AJ9" i="49"/>
  <c r="AK28" i="49"/>
  <c r="AI29" i="49"/>
  <c r="AK36" i="49"/>
  <c r="AI37" i="49"/>
  <c r="AK40" i="49"/>
  <c r="AI45" i="49"/>
  <c r="AK52" i="49"/>
  <c r="AI53" i="49"/>
  <c r="AK56" i="49"/>
  <c r="AK60" i="49"/>
  <c r="AI61" i="49"/>
  <c r="AK64" i="49"/>
  <c r="AK68" i="49"/>
  <c r="AK77" i="49"/>
  <c r="AI78" i="49"/>
  <c r="AK99" i="49"/>
  <c r="AJ117" i="49"/>
  <c r="AK35" i="49"/>
  <c r="AI84" i="49"/>
  <c r="AJ93" i="49"/>
  <c r="AK2" i="49"/>
  <c r="AI3" i="49"/>
  <c r="AJ18" i="49"/>
  <c r="AK21" i="49"/>
  <c r="AI22" i="49"/>
  <c r="AI26" i="49"/>
  <c r="AK29" i="49"/>
  <c r="AI34" i="49"/>
  <c r="AK37" i="49"/>
  <c r="AI38" i="49"/>
  <c r="AI42" i="49"/>
  <c r="AI46" i="49"/>
  <c r="AI50" i="49"/>
  <c r="AI54" i="49"/>
  <c r="AI62" i="49"/>
  <c r="AI69" i="49"/>
  <c r="AJ97" i="49"/>
  <c r="AJ75" i="49"/>
  <c r="AK78" i="49"/>
  <c r="AI79" i="49"/>
  <c r="AK89" i="49"/>
  <c r="AJ109" i="49"/>
  <c r="AJ114" i="49"/>
  <c r="AJ21" i="49"/>
  <c r="AK8" i="49"/>
  <c r="AJ10" i="49"/>
  <c r="AJ13" i="49"/>
  <c r="AJ22" i="49"/>
  <c r="AK24" i="49"/>
  <c r="AJ26" i="49"/>
  <c r="AJ29" i="49"/>
  <c r="AK31" i="49"/>
  <c r="AI35" i="49"/>
  <c r="AI41" i="49"/>
  <c r="AK50" i="49"/>
  <c r="AJ54" i="49"/>
  <c r="AI58" i="49"/>
  <c r="AJ61" i="49"/>
  <c r="AJ68" i="49"/>
  <c r="AJ79" i="49"/>
  <c r="AK82" i="49"/>
  <c r="AK85" i="49"/>
  <c r="AI86" i="49"/>
  <c r="AI93" i="49"/>
  <c r="AI102" i="49"/>
  <c r="AK96" i="49"/>
  <c r="AJ110" i="49"/>
  <c r="AJ118" i="49"/>
  <c r="AJ122" i="49"/>
  <c r="AJ126" i="49"/>
  <c r="AI133" i="49"/>
  <c r="AI85" i="49"/>
  <c r="AK107" i="49"/>
  <c r="AJ7" i="49"/>
  <c r="AI11" i="49"/>
  <c r="AI17" i="49"/>
  <c r="AJ20" i="49"/>
  <c r="AI27" i="49"/>
  <c r="AJ32" i="49"/>
  <c r="AJ38" i="49"/>
  <c r="AK41" i="49"/>
  <c r="AK47" i="49"/>
  <c r="AI48" i="49"/>
  <c r="AJ51" i="49"/>
  <c r="AK53" i="49"/>
  <c r="AI59" i="49"/>
  <c r="AJ65" i="49"/>
  <c r="AK67" i="49"/>
  <c r="AI70" i="49"/>
  <c r="AK76" i="49"/>
  <c r="AJ80" i="49"/>
  <c r="AK86" i="49"/>
  <c r="AI87" i="49"/>
  <c r="AJ100" i="49"/>
  <c r="AI103" i="49"/>
  <c r="AI106" i="49"/>
  <c r="AK108" i="49"/>
  <c r="AJ111" i="49"/>
  <c r="AK115" i="49"/>
  <c r="AI116" i="49"/>
  <c r="AJ119" i="49"/>
  <c r="AJ123" i="49"/>
  <c r="AJ127" i="49"/>
  <c r="AJ137" i="49"/>
  <c r="AK4" i="49"/>
  <c r="AI5" i="49"/>
  <c r="AK7" i="49"/>
  <c r="AI8" i="49"/>
  <c r="AJ14" i="49"/>
  <c r="AJ17" i="49"/>
  <c r="AK20" i="49"/>
  <c r="AI21" i="49"/>
  <c r="AK23" i="49"/>
  <c r="AI24" i="49"/>
  <c r="AI33" i="49"/>
  <c r="AJ45" i="49"/>
  <c r="AJ48" i="49"/>
  <c r="AK51" i="49"/>
  <c r="AI52" i="49"/>
  <c r="AJ55" i="49"/>
  <c r="AK65" i="49"/>
  <c r="AI66" i="49"/>
  <c r="AK72" i="49"/>
  <c r="AK74" i="49"/>
  <c r="AI98" i="49"/>
  <c r="AK80" i="49"/>
  <c r="AJ87" i="49"/>
  <c r="AJ94" i="49"/>
  <c r="AJ106" i="49"/>
  <c r="AK111" i="49"/>
  <c r="AI113" i="49"/>
  <c r="AJ116" i="49"/>
  <c r="AK119" i="49"/>
  <c r="AI120" i="49"/>
  <c r="AK123" i="49"/>
  <c r="AI124" i="49"/>
  <c r="AJ131" i="49"/>
  <c r="AI134" i="49"/>
  <c r="AK137" i="49"/>
  <c r="AI2" i="49"/>
  <c r="AJ8" i="49"/>
  <c r="AK11" i="49"/>
  <c r="AK14" i="49"/>
  <c r="AI18" i="49"/>
  <c r="AJ24" i="49"/>
  <c r="AK27" i="49"/>
  <c r="AJ30" i="49"/>
  <c r="AJ33" i="49"/>
  <c r="AJ36" i="49"/>
  <c r="AK42" i="49"/>
  <c r="AK55" i="49"/>
  <c r="AI56" i="49"/>
  <c r="AK59" i="49"/>
  <c r="AJ63" i="49"/>
  <c r="AK70" i="49"/>
  <c r="AJ98" i="49"/>
  <c r="AJ84" i="49"/>
  <c r="AK90" i="49"/>
  <c r="AI91" i="49"/>
  <c r="AJ112" i="49"/>
  <c r="AK103" i="49"/>
  <c r="AI104" i="49"/>
  <c r="AK106" i="49"/>
  <c r="AI107" i="49"/>
  <c r="AJ113" i="49"/>
  <c r="AK116" i="49"/>
  <c r="AJ120" i="49"/>
  <c r="AJ124" i="49"/>
  <c r="AJ128" i="49"/>
  <c r="AJ34" i="49"/>
  <c r="AI57" i="49"/>
  <c r="AK97" i="49"/>
  <c r="AJ121" i="49"/>
  <c r="AJ125" i="49"/>
  <c r="AJ132" i="49"/>
  <c r="AI12" i="49"/>
  <c r="AJ23" i="49"/>
  <c r="AK25" i="49"/>
  <c r="AI28" i="49"/>
  <c r="AJ39" i="49"/>
  <c r="AK49" i="49"/>
  <c r="AJ52" i="49"/>
  <c r="AK54" i="49"/>
  <c r="AI60" i="49"/>
  <c r="AK61" i="49"/>
  <c r="AJ62" i="49"/>
  <c r="AI65" i="49"/>
  <c r="AJ74" i="49"/>
  <c r="AI81" i="49"/>
  <c r="AK83" i="49"/>
  <c r="AK88" i="49"/>
  <c r="AK93" i="49"/>
  <c r="AI94" i="49"/>
  <c r="AJ99" i="49"/>
  <c r="AJ103" i="49"/>
  <c r="AI110" i="49"/>
  <c r="AK57" i="49"/>
  <c r="AJ60" i="49"/>
  <c r="AK62" i="49"/>
  <c r="AI68" i="49"/>
  <c r="AJ69" i="49"/>
  <c r="AI97" i="49"/>
  <c r="AJ81" i="49"/>
  <c r="AI89" i="49"/>
  <c r="AK91" i="49"/>
  <c r="AK121" i="49"/>
  <c r="AI132" i="49"/>
  <c r="AJ134" i="49"/>
  <c r="AI137" i="49"/>
  <c r="AJ19" i="49"/>
  <c r="AI39" i="49"/>
  <c r="AJ89" i="49"/>
  <c r="AI100" i="49"/>
  <c r="AK101" i="49"/>
  <c r="AK10" i="49"/>
  <c r="AK26" i="49"/>
  <c r="AI43" i="49"/>
  <c r="AI4" i="49"/>
  <c r="AJ15" i="49"/>
  <c r="AK17" i="49"/>
  <c r="AI20" i="49"/>
  <c r="AJ31" i="49"/>
  <c r="AK33" i="49"/>
  <c r="AI36" i="49"/>
  <c r="AJ42" i="49"/>
  <c r="AJ43" i="49"/>
  <c r="AI51" i="49"/>
  <c r="AK58" i="49"/>
  <c r="AK63" i="49"/>
  <c r="AI64" i="49"/>
  <c r="AJ66" i="49"/>
  <c r="AJ71" i="49"/>
  <c r="AI77" i="49"/>
  <c r="AK79" i="49"/>
  <c r="AJ82" i="49"/>
  <c r="AK84" i="49"/>
  <c r="AI90" i="49"/>
  <c r="AJ92" i="49"/>
  <c r="AI95" i="49"/>
  <c r="AJ107" i="49"/>
  <c r="AI115" i="49"/>
  <c r="AK117" i="49"/>
  <c r="AK122" i="49"/>
  <c r="AK127" i="49"/>
  <c r="AI128" i="49"/>
  <c r="AJ130" i="49"/>
  <c r="AJ135" i="49"/>
  <c r="AJ4" i="49"/>
  <c r="AJ6" i="49"/>
  <c r="AI63" i="49"/>
  <c r="AK66" i="49"/>
  <c r="AI72" i="49"/>
  <c r="AJ73" i="49"/>
  <c r="AJ77" i="49"/>
  <c r="AK87" i="49"/>
  <c r="AJ90" i="49"/>
  <c r="AK92" i="49"/>
  <c r="AI112" i="49"/>
  <c r="AJ102" i="49"/>
  <c r="AI105" i="49"/>
  <c r="AJ115" i="49"/>
  <c r="AI136" i="49"/>
  <c r="AK6" i="49"/>
  <c r="AI9" i="49"/>
  <c r="AJ11" i="49"/>
  <c r="AI16" i="49"/>
  <c r="AK22" i="49"/>
  <c r="AI25" i="49"/>
  <c r="AJ27" i="49"/>
  <c r="AI32" i="49"/>
  <c r="AK38" i="49"/>
  <c r="AI44" i="49"/>
  <c r="AJ46" i="49"/>
  <c r="AI49" i="49"/>
  <c r="AJ59" i="49"/>
  <c r="AJ85" i="49"/>
  <c r="AK102" i="49"/>
  <c r="AI131" i="49"/>
  <c r="AK133" i="49"/>
  <c r="AK141" i="49" l="1"/>
  <c r="AK144" i="49"/>
  <c r="AD145" i="49"/>
  <c r="G145" i="49"/>
  <c r="AK143" i="49"/>
  <c r="AI143" i="49"/>
  <c r="AJ143" i="49"/>
  <c r="AG145" i="49"/>
  <c r="AI144" i="49"/>
  <c r="AI141" i="49"/>
  <c r="AJ144" i="49"/>
  <c r="AJ141" i="49"/>
  <c r="AJ145" i="49"/>
  <c r="AI145" i="49" l="1"/>
  <c r="AK145" i="49"/>
</calcChain>
</file>

<file path=xl/sharedStrings.xml><?xml version="1.0" encoding="utf-8"?>
<sst xmlns="http://schemas.openxmlformats.org/spreadsheetml/2006/main" count="632" uniqueCount="90">
  <si>
    <t>age</t>
    <phoneticPr fontId="1"/>
  </si>
  <si>
    <t>sex</t>
    <phoneticPr fontId="1"/>
  </si>
  <si>
    <t>side</t>
    <phoneticPr fontId="1"/>
  </si>
  <si>
    <t>HT</t>
    <phoneticPr fontId="1"/>
  </si>
  <si>
    <t>BW</t>
    <phoneticPr fontId="1"/>
  </si>
  <si>
    <t>K/L</t>
    <phoneticPr fontId="1"/>
  </si>
  <si>
    <t>L</t>
    <phoneticPr fontId="1"/>
  </si>
  <si>
    <t>M</t>
    <phoneticPr fontId="1"/>
  </si>
  <si>
    <t>F</t>
    <phoneticPr fontId="1"/>
  </si>
  <si>
    <t>R</t>
    <phoneticPr fontId="1"/>
  </si>
  <si>
    <t>group</t>
    <phoneticPr fontId="1"/>
  </si>
  <si>
    <t>AS</t>
    <phoneticPr fontId="1"/>
  </si>
  <si>
    <t>OA</t>
    <phoneticPr fontId="1"/>
  </si>
  <si>
    <t>k0</t>
    <phoneticPr fontId="1"/>
  </si>
  <si>
    <t>k1</t>
    <phoneticPr fontId="1"/>
  </si>
  <si>
    <t>k2</t>
    <phoneticPr fontId="1"/>
  </si>
  <si>
    <t>k3</t>
    <phoneticPr fontId="1"/>
  </si>
  <si>
    <t>k4</t>
    <phoneticPr fontId="1"/>
  </si>
  <si>
    <t>HKA</t>
    <phoneticPr fontId="1"/>
  </si>
  <si>
    <t>MS</t>
    <phoneticPr fontId="1"/>
  </si>
  <si>
    <t>PS</t>
    <phoneticPr fontId="1"/>
  </si>
  <si>
    <t>a-bxa*</t>
    <phoneticPr fontId="1"/>
  </si>
  <si>
    <t>a-bya*</t>
    <phoneticPr fontId="1"/>
  </si>
  <si>
    <t>a-bza*</t>
    <phoneticPr fontId="1"/>
  </si>
  <si>
    <t>bxa*</t>
    <phoneticPr fontId="1"/>
  </si>
  <si>
    <t>bya*</t>
    <phoneticPr fontId="1"/>
  </si>
  <si>
    <t>bza*</t>
    <phoneticPr fontId="1"/>
  </si>
  <si>
    <t>axa*</t>
    <phoneticPr fontId="1"/>
  </si>
  <si>
    <t>aya*</t>
    <phoneticPr fontId="1"/>
  </si>
  <si>
    <t>aza*</t>
    <phoneticPr fontId="1"/>
  </si>
  <si>
    <t>a-bxa</t>
    <phoneticPr fontId="1"/>
  </si>
  <si>
    <t>a-bya</t>
    <phoneticPr fontId="1"/>
  </si>
  <si>
    <t>a-bza</t>
    <phoneticPr fontId="1"/>
  </si>
  <si>
    <t>axa</t>
    <phoneticPr fontId="1"/>
  </si>
  <si>
    <t>aya</t>
    <phoneticPr fontId="1"/>
  </si>
  <si>
    <t>aza</t>
    <phoneticPr fontId="1"/>
  </si>
  <si>
    <t>JLCA</t>
    <phoneticPr fontId="1"/>
  </si>
  <si>
    <t>KOOS-S</t>
    <phoneticPr fontId="1"/>
  </si>
  <si>
    <t>KOOS-P</t>
    <phoneticPr fontId="1"/>
  </si>
  <si>
    <t>KOOS-A</t>
    <phoneticPr fontId="1"/>
  </si>
  <si>
    <t>ext str</t>
    <phoneticPr fontId="1"/>
  </si>
  <si>
    <t>flex str</t>
    <phoneticPr fontId="1"/>
  </si>
  <si>
    <t>BMI</t>
    <phoneticPr fontId="1"/>
  </si>
  <si>
    <t>gait speed</t>
    <phoneticPr fontId="1"/>
  </si>
  <si>
    <t>bxa</t>
    <phoneticPr fontId="1"/>
  </si>
  <si>
    <t>bya</t>
    <phoneticPr fontId="1"/>
  </si>
  <si>
    <t>bza</t>
    <phoneticPr fontId="1"/>
  </si>
  <si>
    <t>age</t>
  </si>
  <si>
    <t>side</t>
  </si>
  <si>
    <t>sex</t>
  </si>
  <si>
    <t>HT</t>
  </si>
  <si>
    <t>BW</t>
  </si>
  <si>
    <t>BMI</t>
  </si>
  <si>
    <t>ext str</t>
  </si>
  <si>
    <t>flex str</t>
  </si>
  <si>
    <t>KOOS-S</t>
  </si>
  <si>
    <t>KOOS-P</t>
  </si>
  <si>
    <t>KOOS-A</t>
  </si>
  <si>
    <t>gait speed</t>
  </si>
  <si>
    <t>HKA</t>
  </si>
  <si>
    <t>MS</t>
  </si>
  <si>
    <t>JLCA</t>
  </si>
  <si>
    <t>PS</t>
  </si>
  <si>
    <t>a-bxa</t>
  </si>
  <si>
    <t>a-bya</t>
  </si>
  <si>
    <t>a-bza</t>
  </si>
  <si>
    <t>bxa</t>
  </si>
  <si>
    <t>bya</t>
  </si>
  <si>
    <t>bza</t>
  </si>
  <si>
    <t>axa</t>
  </si>
  <si>
    <t>aya</t>
  </si>
  <si>
    <t>aza</t>
  </si>
  <si>
    <t>a-bxa*</t>
  </si>
  <si>
    <t>a-bya*</t>
  </si>
  <si>
    <t>a-bza*</t>
  </si>
  <si>
    <t>bxa*</t>
  </si>
  <si>
    <t>bya*</t>
  </si>
  <si>
    <t>bza*</t>
  </si>
  <si>
    <t>axa*</t>
  </si>
  <si>
    <t>aya*</t>
  </si>
  <si>
    <t>aza*</t>
  </si>
  <si>
    <t>STDEV.P OA(-)</t>
    <phoneticPr fontId="1"/>
  </si>
  <si>
    <t>STDEV.P OA(+)</t>
    <phoneticPr fontId="1"/>
  </si>
  <si>
    <t>T.TEST</t>
    <phoneticPr fontId="1"/>
  </si>
  <si>
    <t>Cohen d</t>
    <phoneticPr fontId="1"/>
  </si>
  <si>
    <t>OA(-)</t>
    <phoneticPr fontId="1"/>
  </si>
  <si>
    <t>OA(+)</t>
    <phoneticPr fontId="1"/>
  </si>
  <si>
    <t>AVERAGE OA(-)</t>
    <phoneticPr fontId="1"/>
  </si>
  <si>
    <t>AVERAGE OA(+)</t>
    <phoneticPr fontId="1"/>
  </si>
  <si>
    <t>RKOA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</si>
</sst>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/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3" borderId="0" xfId="0" applyFont="1" applyFill="1">
      <alignment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5819F-E159-4DCE-8EA6-723656469B13}">
  <dimension ref="A1:AK152"/>
  <sheetViews>
    <sheetView tabSelected="1" topLeftCell="A91" workbookViewId="0">
      <selection activeCell="B143" sqref="B143"/>
    </sheetView>
  </sheetViews>
  <sheetFormatPr defaultRowHeight="13" x14ac:dyDescent="0.2"/>
  <sheetData>
    <row r="1" spans="1:37" s="1" customFormat="1" ht="30" customHeight="1" x14ac:dyDescent="0.2">
      <c r="A1" s="1" t="s">
        <v>89</v>
      </c>
      <c r="B1" s="7" t="s">
        <v>0</v>
      </c>
      <c r="C1" s="7" t="s">
        <v>2</v>
      </c>
      <c r="D1" s="7" t="s">
        <v>1</v>
      </c>
      <c r="E1" s="7" t="s">
        <v>3</v>
      </c>
      <c r="F1" s="7" t="s">
        <v>4</v>
      </c>
      <c r="G1" s="7" t="s">
        <v>42</v>
      </c>
      <c r="H1" s="7" t="s">
        <v>40</v>
      </c>
      <c r="I1" s="7" t="s">
        <v>41</v>
      </c>
      <c r="J1" s="7" t="s">
        <v>37</v>
      </c>
      <c r="K1" s="7" t="s">
        <v>38</v>
      </c>
      <c r="L1" s="7" t="s">
        <v>39</v>
      </c>
      <c r="M1" s="7" t="s">
        <v>43</v>
      </c>
      <c r="N1" s="7" t="s">
        <v>10</v>
      </c>
      <c r="O1" s="8" t="s">
        <v>5</v>
      </c>
      <c r="P1" s="7" t="s">
        <v>18</v>
      </c>
      <c r="Q1" s="7" t="s">
        <v>19</v>
      </c>
      <c r="R1" s="7" t="s">
        <v>36</v>
      </c>
      <c r="S1" s="7" t="s">
        <v>20</v>
      </c>
      <c r="T1" s="7" t="s">
        <v>30</v>
      </c>
      <c r="U1" s="7" t="s">
        <v>31</v>
      </c>
      <c r="V1" s="7" t="s">
        <v>32</v>
      </c>
      <c r="W1" s="7" t="s">
        <v>44</v>
      </c>
      <c r="X1" s="7" t="s">
        <v>45</v>
      </c>
      <c r="Y1" s="7" t="s">
        <v>46</v>
      </c>
      <c r="Z1" s="7" t="s">
        <v>33</v>
      </c>
      <c r="AA1" s="7" t="s">
        <v>34</v>
      </c>
      <c r="AB1" s="7" t="s">
        <v>35</v>
      </c>
      <c r="AC1" s="7" t="s">
        <v>21</v>
      </c>
      <c r="AD1" s="7" t="s">
        <v>22</v>
      </c>
      <c r="AE1" s="7" t="s">
        <v>23</v>
      </c>
      <c r="AF1" s="7" t="s">
        <v>24</v>
      </c>
      <c r="AG1" s="7" t="s">
        <v>25</v>
      </c>
      <c r="AH1" s="7" t="s">
        <v>26</v>
      </c>
      <c r="AI1" s="7" t="s">
        <v>27</v>
      </c>
      <c r="AJ1" s="7" t="s">
        <v>28</v>
      </c>
      <c r="AK1" s="7" t="s">
        <v>29</v>
      </c>
    </row>
    <row r="2" spans="1:37" ht="12" customHeight="1" x14ac:dyDescent="0.2">
      <c r="A2">
        <v>0</v>
      </c>
      <c r="B2" s="2">
        <v>67</v>
      </c>
      <c r="C2" s="2" t="s">
        <v>6</v>
      </c>
      <c r="D2" s="2" t="s">
        <v>7</v>
      </c>
      <c r="E2" s="2">
        <v>169</v>
      </c>
      <c r="F2" s="2">
        <v>63</v>
      </c>
      <c r="G2" s="4">
        <f t="shared" ref="G2:G33" si="0">F2/(E2/100)^2</f>
        <v>22.058051188683873</v>
      </c>
      <c r="H2" s="2">
        <v>1.3</v>
      </c>
      <c r="I2" s="2">
        <v>1.2</v>
      </c>
      <c r="J2" s="2">
        <v>100</v>
      </c>
      <c r="K2" s="2">
        <v>100</v>
      </c>
      <c r="L2" s="2">
        <v>93</v>
      </c>
      <c r="M2" s="4">
        <v>7.7</v>
      </c>
      <c r="N2" s="2" t="s">
        <v>11</v>
      </c>
      <c r="O2" s="5" t="s">
        <v>13</v>
      </c>
      <c r="P2" s="2">
        <v>1.8</v>
      </c>
      <c r="Q2" s="2">
        <v>87.5</v>
      </c>
      <c r="R2" s="2">
        <v>1.32</v>
      </c>
      <c r="S2" s="2">
        <v>78.7</v>
      </c>
      <c r="T2">
        <v>73</v>
      </c>
      <c r="U2">
        <v>8</v>
      </c>
      <c r="V2">
        <v>21</v>
      </c>
      <c r="W2">
        <v>498</v>
      </c>
      <c r="X2">
        <v>380</v>
      </c>
      <c r="Y2">
        <v>240</v>
      </c>
      <c r="Z2">
        <f t="shared" ref="Z2:Z33" si="1">T2+W2</f>
        <v>571</v>
      </c>
      <c r="AA2">
        <f t="shared" ref="AA2:AA33" si="2">U2+X2</f>
        <v>388</v>
      </c>
      <c r="AB2">
        <f t="shared" ref="AB2:AB33" si="3">V2+Y2</f>
        <v>261</v>
      </c>
      <c r="AC2">
        <f t="shared" ref="AC2:AC33" si="4">T2/100</f>
        <v>0.73</v>
      </c>
      <c r="AD2">
        <f t="shared" ref="AD2:AD33" si="5">U2/100</f>
        <v>0.08</v>
      </c>
      <c r="AE2">
        <f t="shared" ref="AE2:AE33" si="6">V2/100</f>
        <v>0.21</v>
      </c>
      <c r="AF2">
        <f t="shared" ref="AF2:AF33" si="7">W2/100</f>
        <v>4.9800000000000004</v>
      </c>
      <c r="AG2">
        <f t="shared" ref="AG2:AG33" si="8">X2/100</f>
        <v>3.8</v>
      </c>
      <c r="AH2">
        <f t="shared" ref="AH2:AH33" si="9">Y2/100</f>
        <v>2.4</v>
      </c>
      <c r="AI2">
        <f t="shared" ref="AI2:AI33" si="10">AC2+AF2</f>
        <v>5.7100000000000009</v>
      </c>
      <c r="AJ2">
        <f t="shared" ref="AJ2:AJ33" si="11">AD2+AG2</f>
        <v>3.88</v>
      </c>
      <c r="AK2">
        <f t="shared" ref="AK2:AK33" si="12">AE2+AH2</f>
        <v>2.61</v>
      </c>
    </row>
    <row r="3" spans="1:37" x14ac:dyDescent="0.2">
      <c r="A3">
        <v>0</v>
      </c>
      <c r="B3" s="2">
        <v>78</v>
      </c>
      <c r="C3" s="2" t="s">
        <v>9</v>
      </c>
      <c r="D3" s="2" t="s">
        <v>8</v>
      </c>
      <c r="E3" s="2">
        <v>150</v>
      </c>
      <c r="F3" s="2">
        <v>40</v>
      </c>
      <c r="G3" s="4">
        <f t="shared" si="0"/>
        <v>17.777777777777779</v>
      </c>
      <c r="H3" s="2">
        <v>0.7</v>
      </c>
      <c r="I3" s="2">
        <v>0.6</v>
      </c>
      <c r="J3" s="2">
        <v>100</v>
      </c>
      <c r="K3" s="2">
        <v>94</v>
      </c>
      <c r="L3" s="2">
        <v>84</v>
      </c>
      <c r="M3" s="4">
        <v>8.3000000000000007</v>
      </c>
      <c r="N3" s="2" t="s">
        <v>11</v>
      </c>
      <c r="O3" s="5" t="s">
        <v>13</v>
      </c>
      <c r="P3" s="2">
        <v>4.0999999999999996</v>
      </c>
      <c r="Q3" s="2">
        <v>85.5</v>
      </c>
      <c r="R3" s="2">
        <v>0.88</v>
      </c>
      <c r="S3" s="2">
        <v>78.5</v>
      </c>
      <c r="T3">
        <v>67</v>
      </c>
      <c r="U3">
        <v>75</v>
      </c>
      <c r="V3">
        <v>3</v>
      </c>
      <c r="W3">
        <v>355</v>
      </c>
      <c r="X3">
        <v>535</v>
      </c>
      <c r="Y3">
        <v>325</v>
      </c>
      <c r="Z3">
        <f t="shared" si="1"/>
        <v>422</v>
      </c>
      <c r="AA3">
        <f t="shared" si="2"/>
        <v>610</v>
      </c>
      <c r="AB3">
        <f t="shared" si="3"/>
        <v>328</v>
      </c>
      <c r="AC3">
        <f t="shared" si="4"/>
        <v>0.67</v>
      </c>
      <c r="AD3">
        <f t="shared" si="5"/>
        <v>0.75</v>
      </c>
      <c r="AE3">
        <f t="shared" si="6"/>
        <v>0.03</v>
      </c>
      <c r="AF3">
        <f t="shared" si="7"/>
        <v>3.55</v>
      </c>
      <c r="AG3">
        <f t="shared" si="8"/>
        <v>5.35</v>
      </c>
      <c r="AH3">
        <f t="shared" si="9"/>
        <v>3.25</v>
      </c>
      <c r="AI3">
        <f t="shared" si="10"/>
        <v>4.22</v>
      </c>
      <c r="AJ3">
        <f t="shared" si="11"/>
        <v>6.1</v>
      </c>
      <c r="AK3">
        <f t="shared" si="12"/>
        <v>3.28</v>
      </c>
    </row>
    <row r="4" spans="1:37" x14ac:dyDescent="0.2">
      <c r="A4">
        <v>0</v>
      </c>
      <c r="B4" s="2">
        <v>76</v>
      </c>
      <c r="C4" s="2" t="s">
        <v>9</v>
      </c>
      <c r="D4" s="2" t="s">
        <v>8</v>
      </c>
      <c r="E4" s="2">
        <v>147</v>
      </c>
      <c r="F4" s="2">
        <v>51</v>
      </c>
      <c r="G4" s="4">
        <f t="shared" si="0"/>
        <v>23.601277245592115</v>
      </c>
      <c r="H4" s="2">
        <v>1.4</v>
      </c>
      <c r="I4" s="2">
        <v>0.8</v>
      </c>
      <c r="J4" s="2">
        <v>100</v>
      </c>
      <c r="K4" s="2">
        <v>100</v>
      </c>
      <c r="L4" s="2">
        <v>96</v>
      </c>
      <c r="M4" s="4">
        <v>8.6</v>
      </c>
      <c r="N4" s="2" t="s">
        <v>11</v>
      </c>
      <c r="O4" s="5" t="s">
        <v>13</v>
      </c>
      <c r="P4" s="2">
        <v>0.3</v>
      </c>
      <c r="Q4" s="2">
        <v>90.6</v>
      </c>
      <c r="R4" s="2">
        <v>1.1100000000000001</v>
      </c>
      <c r="S4" s="2">
        <v>77.8</v>
      </c>
      <c r="T4">
        <v>180</v>
      </c>
      <c r="U4">
        <v>5</v>
      </c>
      <c r="V4">
        <v>70</v>
      </c>
      <c r="W4">
        <v>587</v>
      </c>
      <c r="X4">
        <v>686</v>
      </c>
      <c r="Y4">
        <v>328</v>
      </c>
      <c r="Z4">
        <f t="shared" si="1"/>
        <v>767</v>
      </c>
      <c r="AA4">
        <f t="shared" si="2"/>
        <v>691</v>
      </c>
      <c r="AB4">
        <f t="shared" si="3"/>
        <v>398</v>
      </c>
      <c r="AC4">
        <f t="shared" si="4"/>
        <v>1.8</v>
      </c>
      <c r="AD4">
        <f t="shared" si="5"/>
        <v>0.05</v>
      </c>
      <c r="AE4">
        <f t="shared" si="6"/>
        <v>0.7</v>
      </c>
      <c r="AF4">
        <f t="shared" si="7"/>
        <v>5.87</v>
      </c>
      <c r="AG4">
        <f t="shared" si="8"/>
        <v>6.86</v>
      </c>
      <c r="AH4">
        <f t="shared" si="9"/>
        <v>3.28</v>
      </c>
      <c r="AI4">
        <f t="shared" si="10"/>
        <v>7.67</v>
      </c>
      <c r="AJ4">
        <f t="shared" si="11"/>
        <v>6.91</v>
      </c>
      <c r="AK4">
        <f t="shared" si="12"/>
        <v>3.9799999999999995</v>
      </c>
    </row>
    <row r="5" spans="1:37" x14ac:dyDescent="0.2">
      <c r="A5">
        <v>0</v>
      </c>
      <c r="B5" s="2">
        <v>75</v>
      </c>
      <c r="C5" s="2" t="s">
        <v>9</v>
      </c>
      <c r="D5" s="2" t="s">
        <v>8</v>
      </c>
      <c r="E5" s="2">
        <v>157</v>
      </c>
      <c r="F5" s="2">
        <v>56</v>
      </c>
      <c r="G5" s="4">
        <f t="shared" si="0"/>
        <v>22.718974400584202</v>
      </c>
      <c r="H5" s="2">
        <v>0.7</v>
      </c>
      <c r="I5" s="2">
        <v>0.8</v>
      </c>
      <c r="J5" s="2">
        <v>79</v>
      </c>
      <c r="K5" s="2">
        <v>83</v>
      </c>
      <c r="L5" s="2">
        <v>76</v>
      </c>
      <c r="M5" s="4">
        <v>8.9</v>
      </c>
      <c r="N5" s="2" t="s">
        <v>11</v>
      </c>
      <c r="O5" s="5" t="s">
        <v>13</v>
      </c>
      <c r="P5" s="2">
        <v>0.3</v>
      </c>
      <c r="Q5" s="2">
        <v>90.6</v>
      </c>
      <c r="R5" s="2">
        <v>0.46</v>
      </c>
      <c r="S5" s="2">
        <v>78.7</v>
      </c>
      <c r="T5">
        <v>80</v>
      </c>
      <c r="U5">
        <v>97</v>
      </c>
      <c r="V5">
        <v>85</v>
      </c>
      <c r="W5">
        <v>625</v>
      </c>
      <c r="X5">
        <v>535</v>
      </c>
      <c r="Y5">
        <v>376</v>
      </c>
      <c r="Z5">
        <f t="shared" si="1"/>
        <v>705</v>
      </c>
      <c r="AA5">
        <f t="shared" si="2"/>
        <v>632</v>
      </c>
      <c r="AB5">
        <f t="shared" si="3"/>
        <v>461</v>
      </c>
      <c r="AC5">
        <f t="shared" si="4"/>
        <v>0.8</v>
      </c>
      <c r="AD5">
        <f t="shared" si="5"/>
        <v>0.97</v>
      </c>
      <c r="AE5">
        <f t="shared" si="6"/>
        <v>0.85</v>
      </c>
      <c r="AF5">
        <f t="shared" si="7"/>
        <v>6.25</v>
      </c>
      <c r="AG5">
        <f t="shared" si="8"/>
        <v>5.35</v>
      </c>
      <c r="AH5">
        <f t="shared" si="9"/>
        <v>3.76</v>
      </c>
      <c r="AI5">
        <f t="shared" si="10"/>
        <v>7.05</v>
      </c>
      <c r="AJ5">
        <f t="shared" si="11"/>
        <v>6.3199999999999994</v>
      </c>
      <c r="AK5">
        <f t="shared" si="12"/>
        <v>4.6099999999999994</v>
      </c>
    </row>
    <row r="6" spans="1:37" x14ac:dyDescent="0.2">
      <c r="A6">
        <v>0</v>
      </c>
      <c r="B6" s="2">
        <v>82</v>
      </c>
      <c r="C6" s="2" t="s">
        <v>6</v>
      </c>
      <c r="D6" s="2" t="s">
        <v>8</v>
      </c>
      <c r="E6" s="2">
        <v>153</v>
      </c>
      <c r="F6" s="2">
        <v>56</v>
      </c>
      <c r="G6" s="4">
        <f t="shared" si="0"/>
        <v>23.92242299970097</v>
      </c>
      <c r="H6" s="2">
        <v>1.2</v>
      </c>
      <c r="I6" s="2">
        <v>0.5</v>
      </c>
      <c r="J6" s="2">
        <v>100</v>
      </c>
      <c r="K6" s="2">
        <v>100</v>
      </c>
      <c r="L6" s="2">
        <v>87</v>
      </c>
      <c r="M6" s="4">
        <v>8.5</v>
      </c>
      <c r="N6" s="2" t="s">
        <v>11</v>
      </c>
      <c r="O6" s="5" t="s">
        <v>13</v>
      </c>
      <c r="P6" s="2">
        <v>1.1000000000000001</v>
      </c>
      <c r="Q6" s="2">
        <v>90</v>
      </c>
      <c r="R6" s="2">
        <v>0.6</v>
      </c>
      <c r="S6" s="2">
        <v>76.8</v>
      </c>
      <c r="T6">
        <v>53</v>
      </c>
      <c r="U6">
        <v>31</v>
      </c>
      <c r="V6">
        <v>137</v>
      </c>
      <c r="W6">
        <v>646</v>
      </c>
      <c r="X6">
        <v>506</v>
      </c>
      <c r="Y6">
        <v>478</v>
      </c>
      <c r="Z6">
        <f t="shared" si="1"/>
        <v>699</v>
      </c>
      <c r="AA6">
        <f t="shared" si="2"/>
        <v>537</v>
      </c>
      <c r="AB6">
        <f t="shared" si="3"/>
        <v>615</v>
      </c>
      <c r="AC6">
        <f t="shared" si="4"/>
        <v>0.53</v>
      </c>
      <c r="AD6">
        <f t="shared" si="5"/>
        <v>0.31</v>
      </c>
      <c r="AE6">
        <f t="shared" si="6"/>
        <v>1.37</v>
      </c>
      <c r="AF6">
        <f t="shared" si="7"/>
        <v>6.46</v>
      </c>
      <c r="AG6">
        <f t="shared" si="8"/>
        <v>5.0599999999999996</v>
      </c>
      <c r="AH6">
        <f t="shared" si="9"/>
        <v>4.78</v>
      </c>
      <c r="AI6">
        <f t="shared" si="10"/>
        <v>6.99</v>
      </c>
      <c r="AJ6">
        <f t="shared" si="11"/>
        <v>5.3699999999999992</v>
      </c>
      <c r="AK6">
        <f t="shared" si="12"/>
        <v>6.15</v>
      </c>
    </row>
    <row r="7" spans="1:37" x14ac:dyDescent="0.2">
      <c r="A7">
        <v>0</v>
      </c>
      <c r="B7" s="2">
        <v>62</v>
      </c>
      <c r="C7" s="2" t="s">
        <v>9</v>
      </c>
      <c r="D7" s="2" t="s">
        <v>7</v>
      </c>
      <c r="E7" s="2">
        <v>173</v>
      </c>
      <c r="F7" s="2">
        <v>72</v>
      </c>
      <c r="G7" s="4">
        <f t="shared" si="0"/>
        <v>24.056934745564501</v>
      </c>
      <c r="H7" s="2">
        <v>1.5</v>
      </c>
      <c r="I7" s="2">
        <v>0.7</v>
      </c>
      <c r="J7" s="2">
        <v>100</v>
      </c>
      <c r="K7" s="2">
        <v>100</v>
      </c>
      <c r="L7" s="2">
        <v>97</v>
      </c>
      <c r="M7" s="4">
        <v>13</v>
      </c>
      <c r="N7" s="2" t="s">
        <v>11</v>
      </c>
      <c r="O7" s="5" t="s">
        <v>13</v>
      </c>
      <c r="P7" s="2">
        <v>1.8</v>
      </c>
      <c r="Q7" s="2">
        <v>87.8</v>
      </c>
      <c r="R7" s="2">
        <v>1.0900000000000001</v>
      </c>
      <c r="S7" s="2">
        <v>79.7</v>
      </c>
      <c r="T7">
        <v>60</v>
      </c>
      <c r="U7">
        <v>20</v>
      </c>
      <c r="V7">
        <v>40</v>
      </c>
      <c r="W7">
        <v>544</v>
      </c>
      <c r="X7">
        <v>415</v>
      </c>
      <c r="Y7">
        <v>571</v>
      </c>
      <c r="Z7">
        <f t="shared" si="1"/>
        <v>604</v>
      </c>
      <c r="AA7">
        <f t="shared" si="2"/>
        <v>435</v>
      </c>
      <c r="AB7">
        <f t="shared" si="3"/>
        <v>611</v>
      </c>
      <c r="AC7">
        <f t="shared" si="4"/>
        <v>0.6</v>
      </c>
      <c r="AD7">
        <f t="shared" si="5"/>
        <v>0.2</v>
      </c>
      <c r="AE7">
        <f t="shared" si="6"/>
        <v>0.4</v>
      </c>
      <c r="AF7">
        <f t="shared" si="7"/>
        <v>5.44</v>
      </c>
      <c r="AG7">
        <f t="shared" si="8"/>
        <v>4.1500000000000004</v>
      </c>
      <c r="AH7">
        <f t="shared" si="9"/>
        <v>5.71</v>
      </c>
      <c r="AI7">
        <f t="shared" si="10"/>
        <v>6.04</v>
      </c>
      <c r="AJ7">
        <f t="shared" si="11"/>
        <v>4.3500000000000005</v>
      </c>
      <c r="AK7">
        <f t="shared" si="12"/>
        <v>6.11</v>
      </c>
    </row>
    <row r="8" spans="1:37" ht="12.65" customHeight="1" x14ac:dyDescent="0.2">
      <c r="A8">
        <v>0</v>
      </c>
      <c r="B8" s="2">
        <v>72</v>
      </c>
      <c r="C8" s="2" t="s">
        <v>9</v>
      </c>
      <c r="D8" s="2" t="s">
        <v>7</v>
      </c>
      <c r="E8" s="2">
        <v>171</v>
      </c>
      <c r="F8" s="2">
        <v>51</v>
      </c>
      <c r="G8" s="4">
        <f t="shared" si="0"/>
        <v>17.441263978660103</v>
      </c>
      <c r="H8" s="2">
        <v>1.6</v>
      </c>
      <c r="I8" s="2">
        <v>0.6</v>
      </c>
      <c r="J8" s="2">
        <v>100</v>
      </c>
      <c r="K8" s="2">
        <v>100</v>
      </c>
      <c r="L8" s="2">
        <v>97</v>
      </c>
      <c r="M8" s="4">
        <v>8</v>
      </c>
      <c r="N8" s="2" t="s">
        <v>11</v>
      </c>
      <c r="O8" s="5" t="s">
        <v>13</v>
      </c>
      <c r="P8" s="2">
        <v>5.2</v>
      </c>
      <c r="Q8" s="2">
        <v>87.3</v>
      </c>
      <c r="R8" s="2">
        <v>1.0900000000000001</v>
      </c>
      <c r="S8" s="2">
        <v>78.5</v>
      </c>
      <c r="T8">
        <v>143</v>
      </c>
      <c r="U8">
        <v>40</v>
      </c>
      <c r="V8">
        <v>67</v>
      </c>
      <c r="W8">
        <v>534</v>
      </c>
      <c r="X8">
        <v>534</v>
      </c>
      <c r="Y8">
        <v>341</v>
      </c>
      <c r="Z8">
        <f t="shared" si="1"/>
        <v>677</v>
      </c>
      <c r="AA8">
        <f t="shared" si="2"/>
        <v>574</v>
      </c>
      <c r="AB8">
        <f t="shared" si="3"/>
        <v>408</v>
      </c>
      <c r="AC8">
        <f t="shared" si="4"/>
        <v>1.43</v>
      </c>
      <c r="AD8">
        <f t="shared" si="5"/>
        <v>0.4</v>
      </c>
      <c r="AE8">
        <f t="shared" si="6"/>
        <v>0.67</v>
      </c>
      <c r="AF8">
        <f t="shared" si="7"/>
        <v>5.34</v>
      </c>
      <c r="AG8">
        <f t="shared" si="8"/>
        <v>5.34</v>
      </c>
      <c r="AH8">
        <f t="shared" si="9"/>
        <v>3.41</v>
      </c>
      <c r="AI8">
        <f t="shared" si="10"/>
        <v>6.77</v>
      </c>
      <c r="AJ8">
        <f t="shared" si="11"/>
        <v>5.74</v>
      </c>
      <c r="AK8">
        <f t="shared" si="12"/>
        <v>4.08</v>
      </c>
    </row>
    <row r="9" spans="1:37" x14ac:dyDescent="0.2">
      <c r="A9">
        <v>0</v>
      </c>
      <c r="B9" s="2">
        <v>59</v>
      </c>
      <c r="C9" s="2" t="s">
        <v>6</v>
      </c>
      <c r="D9" s="2" t="s">
        <v>7</v>
      </c>
      <c r="E9" s="2">
        <v>167</v>
      </c>
      <c r="F9" s="2">
        <v>68</v>
      </c>
      <c r="G9" s="4">
        <f t="shared" si="0"/>
        <v>24.382372978593711</v>
      </c>
      <c r="H9" s="2">
        <v>1.5</v>
      </c>
      <c r="I9" s="2">
        <v>0.8</v>
      </c>
      <c r="J9" s="2">
        <v>89</v>
      </c>
      <c r="K9" s="2">
        <v>100</v>
      </c>
      <c r="L9" s="2">
        <v>94</v>
      </c>
      <c r="M9" s="4">
        <v>8.3000000000000007</v>
      </c>
      <c r="N9" s="2" t="s">
        <v>11</v>
      </c>
      <c r="O9" s="5" t="s">
        <v>13</v>
      </c>
      <c r="P9" s="2">
        <v>5</v>
      </c>
      <c r="Q9" s="2">
        <v>87.7</v>
      </c>
      <c r="R9" s="2">
        <v>2.9</v>
      </c>
      <c r="S9" s="2">
        <v>75.599999999999994</v>
      </c>
      <c r="T9">
        <v>64</v>
      </c>
      <c r="U9">
        <v>60</v>
      </c>
      <c r="V9">
        <v>14</v>
      </c>
      <c r="W9">
        <v>695</v>
      </c>
      <c r="X9">
        <v>873</v>
      </c>
      <c r="Y9">
        <v>519</v>
      </c>
      <c r="Z9">
        <f t="shared" si="1"/>
        <v>759</v>
      </c>
      <c r="AA9">
        <f t="shared" si="2"/>
        <v>933</v>
      </c>
      <c r="AB9">
        <f t="shared" si="3"/>
        <v>533</v>
      </c>
      <c r="AC9">
        <f t="shared" si="4"/>
        <v>0.64</v>
      </c>
      <c r="AD9">
        <f t="shared" si="5"/>
        <v>0.6</v>
      </c>
      <c r="AE9">
        <f t="shared" si="6"/>
        <v>0.14000000000000001</v>
      </c>
      <c r="AF9">
        <f t="shared" si="7"/>
        <v>6.95</v>
      </c>
      <c r="AG9">
        <f t="shared" si="8"/>
        <v>8.73</v>
      </c>
      <c r="AH9">
        <f t="shared" si="9"/>
        <v>5.19</v>
      </c>
      <c r="AI9">
        <f t="shared" si="10"/>
        <v>7.59</v>
      </c>
      <c r="AJ9">
        <f t="shared" si="11"/>
        <v>9.33</v>
      </c>
      <c r="AK9">
        <f t="shared" si="12"/>
        <v>5.33</v>
      </c>
    </row>
    <row r="10" spans="1:37" x14ac:dyDescent="0.2">
      <c r="A10">
        <v>0</v>
      </c>
      <c r="B10" s="2">
        <v>81</v>
      </c>
      <c r="C10" s="2" t="s">
        <v>6</v>
      </c>
      <c r="D10" s="2" t="s">
        <v>8</v>
      </c>
      <c r="E10" s="2">
        <v>151</v>
      </c>
      <c r="F10" s="2">
        <v>49</v>
      </c>
      <c r="G10" s="4">
        <f t="shared" si="0"/>
        <v>21.490285513793253</v>
      </c>
      <c r="H10" s="2">
        <v>1</v>
      </c>
      <c r="I10" s="2">
        <v>0.4</v>
      </c>
      <c r="J10" s="2">
        <v>100</v>
      </c>
      <c r="K10" s="2">
        <v>97</v>
      </c>
      <c r="L10" s="2">
        <v>81</v>
      </c>
      <c r="M10" s="4">
        <v>10.1</v>
      </c>
      <c r="N10" s="2" t="s">
        <v>11</v>
      </c>
      <c r="O10" s="5" t="s">
        <v>13</v>
      </c>
      <c r="P10" s="2">
        <v>3.3</v>
      </c>
      <c r="Q10" s="2">
        <v>91</v>
      </c>
      <c r="R10" s="2">
        <v>1.3</v>
      </c>
      <c r="S10" s="2">
        <v>79.900000000000006</v>
      </c>
      <c r="T10">
        <v>65</v>
      </c>
      <c r="U10">
        <v>21</v>
      </c>
      <c r="V10">
        <v>22</v>
      </c>
      <c r="W10">
        <v>761</v>
      </c>
      <c r="X10">
        <v>614</v>
      </c>
      <c r="Y10">
        <v>596</v>
      </c>
      <c r="Z10">
        <f t="shared" si="1"/>
        <v>826</v>
      </c>
      <c r="AA10">
        <f t="shared" si="2"/>
        <v>635</v>
      </c>
      <c r="AB10">
        <f t="shared" si="3"/>
        <v>618</v>
      </c>
      <c r="AC10">
        <f t="shared" si="4"/>
        <v>0.65</v>
      </c>
      <c r="AD10">
        <f t="shared" si="5"/>
        <v>0.21</v>
      </c>
      <c r="AE10">
        <f t="shared" si="6"/>
        <v>0.22</v>
      </c>
      <c r="AF10">
        <f t="shared" si="7"/>
        <v>7.61</v>
      </c>
      <c r="AG10">
        <f t="shared" si="8"/>
        <v>6.14</v>
      </c>
      <c r="AH10">
        <f t="shared" si="9"/>
        <v>5.96</v>
      </c>
      <c r="AI10">
        <f t="shared" si="10"/>
        <v>8.26</v>
      </c>
      <c r="AJ10">
        <f t="shared" si="11"/>
        <v>6.35</v>
      </c>
      <c r="AK10">
        <f t="shared" si="12"/>
        <v>6.18</v>
      </c>
    </row>
    <row r="11" spans="1:37" x14ac:dyDescent="0.2">
      <c r="A11">
        <v>0</v>
      </c>
      <c r="B11" s="2">
        <v>53</v>
      </c>
      <c r="C11" s="2" t="s">
        <v>6</v>
      </c>
      <c r="D11" s="2" t="s">
        <v>7</v>
      </c>
      <c r="E11" s="2">
        <v>171</v>
      </c>
      <c r="F11" s="2">
        <v>90</v>
      </c>
      <c r="G11" s="4">
        <f t="shared" si="0"/>
        <v>30.778701138811947</v>
      </c>
      <c r="H11" s="2">
        <v>1.5</v>
      </c>
      <c r="I11" s="2">
        <v>1.4</v>
      </c>
      <c r="J11" s="2">
        <v>100</v>
      </c>
      <c r="K11" s="2">
        <v>100</v>
      </c>
      <c r="L11" s="2">
        <v>93</v>
      </c>
      <c r="M11" s="4">
        <v>9.8000000000000007</v>
      </c>
      <c r="N11" s="2" t="s">
        <v>11</v>
      </c>
      <c r="O11" s="5" t="s">
        <v>13</v>
      </c>
      <c r="P11" s="2">
        <v>0</v>
      </c>
      <c r="Q11" s="2">
        <v>85.1</v>
      </c>
      <c r="R11" s="2">
        <v>0.74</v>
      </c>
      <c r="S11" s="2">
        <v>78.900000000000006</v>
      </c>
      <c r="T11">
        <v>80</v>
      </c>
      <c r="U11">
        <v>49</v>
      </c>
      <c r="V11">
        <v>70</v>
      </c>
      <c r="W11">
        <v>650</v>
      </c>
      <c r="X11">
        <v>674</v>
      </c>
      <c r="Y11">
        <v>450</v>
      </c>
      <c r="Z11">
        <f t="shared" si="1"/>
        <v>730</v>
      </c>
      <c r="AA11">
        <f t="shared" si="2"/>
        <v>723</v>
      </c>
      <c r="AB11">
        <f t="shared" si="3"/>
        <v>520</v>
      </c>
      <c r="AC11">
        <f t="shared" si="4"/>
        <v>0.8</v>
      </c>
      <c r="AD11">
        <f t="shared" si="5"/>
        <v>0.49</v>
      </c>
      <c r="AE11">
        <f t="shared" si="6"/>
        <v>0.7</v>
      </c>
      <c r="AF11">
        <f t="shared" si="7"/>
        <v>6.5</v>
      </c>
      <c r="AG11">
        <f t="shared" si="8"/>
        <v>6.74</v>
      </c>
      <c r="AH11">
        <f t="shared" si="9"/>
        <v>4.5</v>
      </c>
      <c r="AI11">
        <f t="shared" si="10"/>
        <v>7.3</v>
      </c>
      <c r="AJ11">
        <f t="shared" si="11"/>
        <v>7.23</v>
      </c>
      <c r="AK11">
        <f t="shared" si="12"/>
        <v>5.2</v>
      </c>
    </row>
    <row r="12" spans="1:37" ht="11.5" customHeight="1" x14ac:dyDescent="0.2">
      <c r="A12">
        <v>0</v>
      </c>
      <c r="B12" s="2">
        <v>70</v>
      </c>
      <c r="C12" s="2" t="s">
        <v>9</v>
      </c>
      <c r="D12" s="2" t="s">
        <v>7</v>
      </c>
      <c r="E12" s="2">
        <v>156</v>
      </c>
      <c r="F12" s="2">
        <v>45</v>
      </c>
      <c r="G12" s="4">
        <f t="shared" si="0"/>
        <v>18.491124260355029</v>
      </c>
      <c r="H12" s="2">
        <v>1.2</v>
      </c>
      <c r="I12" s="2">
        <v>1.3</v>
      </c>
      <c r="J12" s="2">
        <v>100</v>
      </c>
      <c r="K12" s="2">
        <v>100</v>
      </c>
      <c r="L12" s="2">
        <v>94</v>
      </c>
      <c r="M12" s="4">
        <v>7.7</v>
      </c>
      <c r="N12" s="2" t="s">
        <v>11</v>
      </c>
      <c r="O12" s="5" t="s">
        <v>13</v>
      </c>
      <c r="P12" s="2">
        <v>0.4</v>
      </c>
      <c r="Q12" s="2">
        <v>84.9</v>
      </c>
      <c r="R12" s="2">
        <v>0.95</v>
      </c>
      <c r="S12" s="2">
        <v>75.5</v>
      </c>
      <c r="T12">
        <v>151</v>
      </c>
      <c r="U12">
        <v>34</v>
      </c>
      <c r="V12">
        <v>78</v>
      </c>
      <c r="W12">
        <v>978</v>
      </c>
      <c r="X12">
        <v>428</v>
      </c>
      <c r="Y12">
        <v>524</v>
      </c>
      <c r="Z12">
        <f t="shared" si="1"/>
        <v>1129</v>
      </c>
      <c r="AA12">
        <f t="shared" si="2"/>
        <v>462</v>
      </c>
      <c r="AB12">
        <f t="shared" si="3"/>
        <v>602</v>
      </c>
      <c r="AC12">
        <f t="shared" si="4"/>
        <v>1.51</v>
      </c>
      <c r="AD12">
        <f t="shared" si="5"/>
        <v>0.34</v>
      </c>
      <c r="AE12">
        <f t="shared" si="6"/>
        <v>0.78</v>
      </c>
      <c r="AF12">
        <f t="shared" si="7"/>
        <v>9.7799999999999994</v>
      </c>
      <c r="AG12">
        <f t="shared" si="8"/>
        <v>4.28</v>
      </c>
      <c r="AH12">
        <f t="shared" si="9"/>
        <v>5.24</v>
      </c>
      <c r="AI12">
        <f t="shared" si="10"/>
        <v>11.29</v>
      </c>
      <c r="AJ12">
        <f t="shared" si="11"/>
        <v>4.62</v>
      </c>
      <c r="AK12">
        <f t="shared" si="12"/>
        <v>6.0200000000000005</v>
      </c>
    </row>
    <row r="13" spans="1:37" x14ac:dyDescent="0.2">
      <c r="A13">
        <v>0</v>
      </c>
      <c r="B13" s="2">
        <v>64</v>
      </c>
      <c r="C13" s="2" t="s">
        <v>9</v>
      </c>
      <c r="D13" s="2" t="s">
        <v>7</v>
      </c>
      <c r="E13" s="2">
        <v>165</v>
      </c>
      <c r="F13" s="2">
        <v>62</v>
      </c>
      <c r="G13" s="4">
        <f t="shared" si="0"/>
        <v>22.77318640955005</v>
      </c>
      <c r="H13" s="2">
        <v>1.4</v>
      </c>
      <c r="I13" s="2">
        <v>1</v>
      </c>
      <c r="J13" s="2">
        <v>100</v>
      </c>
      <c r="K13" s="2">
        <v>100</v>
      </c>
      <c r="L13" s="2">
        <v>98</v>
      </c>
      <c r="M13" s="4">
        <v>10.1</v>
      </c>
      <c r="N13" s="2" t="s">
        <v>11</v>
      </c>
      <c r="O13" s="5" t="s">
        <v>13</v>
      </c>
      <c r="P13" s="2">
        <v>3.4</v>
      </c>
      <c r="Q13" s="2">
        <v>88.8</v>
      </c>
      <c r="R13" s="2">
        <v>0.75</v>
      </c>
      <c r="S13" s="2">
        <v>76.2</v>
      </c>
      <c r="T13">
        <v>68</v>
      </c>
      <c r="U13">
        <v>39</v>
      </c>
      <c r="V13">
        <v>23</v>
      </c>
      <c r="W13">
        <v>447</v>
      </c>
      <c r="X13">
        <v>537</v>
      </c>
      <c r="Y13">
        <v>455</v>
      </c>
      <c r="Z13">
        <f t="shared" si="1"/>
        <v>515</v>
      </c>
      <c r="AA13">
        <f t="shared" si="2"/>
        <v>576</v>
      </c>
      <c r="AB13">
        <f t="shared" si="3"/>
        <v>478</v>
      </c>
      <c r="AC13">
        <f t="shared" si="4"/>
        <v>0.68</v>
      </c>
      <c r="AD13">
        <f t="shared" si="5"/>
        <v>0.39</v>
      </c>
      <c r="AE13">
        <f t="shared" si="6"/>
        <v>0.23</v>
      </c>
      <c r="AF13">
        <f t="shared" si="7"/>
        <v>4.47</v>
      </c>
      <c r="AG13">
        <f t="shared" si="8"/>
        <v>5.37</v>
      </c>
      <c r="AH13">
        <f t="shared" si="9"/>
        <v>4.55</v>
      </c>
      <c r="AI13">
        <f t="shared" si="10"/>
        <v>5.1499999999999995</v>
      </c>
      <c r="AJ13">
        <f t="shared" si="11"/>
        <v>5.76</v>
      </c>
      <c r="AK13">
        <f t="shared" si="12"/>
        <v>4.78</v>
      </c>
    </row>
    <row r="14" spans="1:37" x14ac:dyDescent="0.2">
      <c r="A14">
        <v>0</v>
      </c>
      <c r="B14" s="2">
        <v>50</v>
      </c>
      <c r="C14" s="2" t="s">
        <v>9</v>
      </c>
      <c r="D14" s="2" t="s">
        <v>7</v>
      </c>
      <c r="E14" s="2">
        <v>174</v>
      </c>
      <c r="F14" s="2">
        <v>66</v>
      </c>
      <c r="G14" s="4">
        <f t="shared" si="0"/>
        <v>21.799445105033691</v>
      </c>
      <c r="H14" s="2">
        <v>1.3</v>
      </c>
      <c r="I14" s="2">
        <v>0.5</v>
      </c>
      <c r="J14" s="2">
        <v>82</v>
      </c>
      <c r="K14" s="2">
        <v>86</v>
      </c>
      <c r="L14" s="2">
        <v>90</v>
      </c>
      <c r="M14" s="4">
        <v>9.8000000000000007</v>
      </c>
      <c r="N14" s="2" t="s">
        <v>11</v>
      </c>
      <c r="O14" s="5" t="s">
        <v>13</v>
      </c>
      <c r="P14" s="2">
        <v>7.4</v>
      </c>
      <c r="Q14" s="2">
        <v>86.6</v>
      </c>
      <c r="R14" s="2">
        <v>1.96</v>
      </c>
      <c r="S14" s="2">
        <v>75.5</v>
      </c>
      <c r="T14" s="3">
        <v>5</v>
      </c>
      <c r="U14" s="3">
        <v>58</v>
      </c>
      <c r="V14" s="3">
        <v>4</v>
      </c>
      <c r="W14" s="3">
        <v>454</v>
      </c>
      <c r="X14" s="3">
        <v>351</v>
      </c>
      <c r="Y14" s="3">
        <v>510</v>
      </c>
      <c r="Z14">
        <f t="shared" si="1"/>
        <v>459</v>
      </c>
      <c r="AA14">
        <f t="shared" si="2"/>
        <v>409</v>
      </c>
      <c r="AB14">
        <f t="shared" si="3"/>
        <v>514</v>
      </c>
      <c r="AC14">
        <f t="shared" si="4"/>
        <v>0.05</v>
      </c>
      <c r="AD14">
        <f t="shared" si="5"/>
        <v>0.57999999999999996</v>
      </c>
      <c r="AE14">
        <f t="shared" si="6"/>
        <v>0.04</v>
      </c>
      <c r="AF14">
        <f t="shared" si="7"/>
        <v>4.54</v>
      </c>
      <c r="AG14">
        <f t="shared" si="8"/>
        <v>3.51</v>
      </c>
      <c r="AH14">
        <f t="shared" si="9"/>
        <v>5.0999999999999996</v>
      </c>
      <c r="AI14">
        <f t="shared" si="10"/>
        <v>4.59</v>
      </c>
      <c r="AJ14">
        <f t="shared" si="11"/>
        <v>4.09</v>
      </c>
      <c r="AK14">
        <f t="shared" si="12"/>
        <v>5.14</v>
      </c>
    </row>
    <row r="15" spans="1:37" x14ac:dyDescent="0.2">
      <c r="A15">
        <v>0</v>
      </c>
      <c r="B15" s="2">
        <v>66</v>
      </c>
      <c r="C15" s="2" t="s">
        <v>9</v>
      </c>
      <c r="D15" s="2" t="s">
        <v>8</v>
      </c>
      <c r="E15" s="2">
        <v>140</v>
      </c>
      <c r="F15" s="2">
        <v>43</v>
      </c>
      <c r="G15" s="4">
        <f t="shared" si="0"/>
        <v>21.938775510204085</v>
      </c>
      <c r="H15" s="2">
        <v>1.2</v>
      </c>
      <c r="I15" s="2">
        <v>1.3</v>
      </c>
      <c r="J15" s="2">
        <v>100</v>
      </c>
      <c r="K15" s="2">
        <v>100</v>
      </c>
      <c r="L15" s="2">
        <v>88</v>
      </c>
      <c r="M15" s="4">
        <v>9.4</v>
      </c>
      <c r="N15" s="2" t="s">
        <v>11</v>
      </c>
      <c r="O15" s="5" t="s">
        <v>13</v>
      </c>
      <c r="P15" s="2">
        <v>8.4</v>
      </c>
      <c r="Q15" s="2">
        <v>86.6</v>
      </c>
      <c r="R15" s="2">
        <v>1</v>
      </c>
      <c r="S15" s="2">
        <v>76.8</v>
      </c>
      <c r="T15" s="3">
        <v>169</v>
      </c>
      <c r="U15" s="3">
        <v>134</v>
      </c>
      <c r="V15" s="3">
        <v>11</v>
      </c>
      <c r="W15" s="3">
        <v>918</v>
      </c>
      <c r="X15" s="3">
        <v>630</v>
      </c>
      <c r="Y15" s="3">
        <v>639</v>
      </c>
      <c r="Z15">
        <f t="shared" si="1"/>
        <v>1087</v>
      </c>
      <c r="AA15">
        <f t="shared" si="2"/>
        <v>764</v>
      </c>
      <c r="AB15">
        <f t="shared" si="3"/>
        <v>650</v>
      </c>
      <c r="AC15">
        <f t="shared" si="4"/>
        <v>1.69</v>
      </c>
      <c r="AD15">
        <f t="shared" si="5"/>
        <v>1.34</v>
      </c>
      <c r="AE15">
        <f t="shared" si="6"/>
        <v>0.11</v>
      </c>
      <c r="AF15">
        <f t="shared" si="7"/>
        <v>9.18</v>
      </c>
      <c r="AG15">
        <f t="shared" si="8"/>
        <v>6.3</v>
      </c>
      <c r="AH15">
        <f t="shared" si="9"/>
        <v>6.39</v>
      </c>
      <c r="AI15">
        <f t="shared" si="10"/>
        <v>10.87</v>
      </c>
      <c r="AJ15">
        <f t="shared" si="11"/>
        <v>7.64</v>
      </c>
      <c r="AK15">
        <f t="shared" si="12"/>
        <v>6.5</v>
      </c>
    </row>
    <row r="16" spans="1:37" x14ac:dyDescent="0.2">
      <c r="A16">
        <v>0</v>
      </c>
      <c r="B16" s="2">
        <v>68</v>
      </c>
      <c r="C16" s="2" t="s">
        <v>6</v>
      </c>
      <c r="D16" s="2" t="s">
        <v>8</v>
      </c>
      <c r="E16" s="2">
        <v>145</v>
      </c>
      <c r="F16" s="2">
        <v>47</v>
      </c>
      <c r="G16" s="4">
        <f t="shared" si="0"/>
        <v>22.354340071343639</v>
      </c>
      <c r="H16" s="2">
        <v>0.9</v>
      </c>
      <c r="I16" s="2">
        <v>0.8</v>
      </c>
      <c r="J16" s="2">
        <v>100</v>
      </c>
      <c r="K16" s="2">
        <v>100</v>
      </c>
      <c r="L16" s="2">
        <v>88</v>
      </c>
      <c r="M16" s="4">
        <v>9.8000000000000007</v>
      </c>
      <c r="N16" s="2" t="s">
        <v>11</v>
      </c>
      <c r="O16" s="5" t="s">
        <v>13</v>
      </c>
      <c r="P16" s="2">
        <v>2.4</v>
      </c>
      <c r="Q16" s="2">
        <v>82.9</v>
      </c>
      <c r="R16" s="2">
        <v>1</v>
      </c>
      <c r="S16" s="2">
        <v>76</v>
      </c>
      <c r="T16" s="3">
        <v>50</v>
      </c>
      <c r="U16" s="3">
        <v>21</v>
      </c>
      <c r="V16" s="3">
        <v>15</v>
      </c>
      <c r="W16" s="3">
        <v>954</v>
      </c>
      <c r="X16" s="3">
        <v>689</v>
      </c>
      <c r="Y16" s="3">
        <v>447</v>
      </c>
      <c r="Z16">
        <f t="shared" si="1"/>
        <v>1004</v>
      </c>
      <c r="AA16">
        <f t="shared" si="2"/>
        <v>710</v>
      </c>
      <c r="AB16">
        <f t="shared" si="3"/>
        <v>462</v>
      </c>
      <c r="AC16">
        <f t="shared" si="4"/>
        <v>0.5</v>
      </c>
      <c r="AD16">
        <f t="shared" si="5"/>
        <v>0.21</v>
      </c>
      <c r="AE16">
        <f t="shared" si="6"/>
        <v>0.15</v>
      </c>
      <c r="AF16">
        <f t="shared" si="7"/>
        <v>9.5399999999999991</v>
      </c>
      <c r="AG16">
        <f t="shared" si="8"/>
        <v>6.89</v>
      </c>
      <c r="AH16">
        <f t="shared" si="9"/>
        <v>4.47</v>
      </c>
      <c r="AI16">
        <f t="shared" si="10"/>
        <v>10.039999999999999</v>
      </c>
      <c r="AJ16">
        <f t="shared" si="11"/>
        <v>7.1</v>
      </c>
      <c r="AK16">
        <f t="shared" si="12"/>
        <v>4.62</v>
      </c>
    </row>
    <row r="17" spans="1:37" x14ac:dyDescent="0.2">
      <c r="A17">
        <v>0</v>
      </c>
      <c r="B17" s="2">
        <v>78</v>
      </c>
      <c r="C17" s="2" t="s">
        <v>9</v>
      </c>
      <c r="D17" s="2" t="s">
        <v>8</v>
      </c>
      <c r="E17" s="2">
        <v>140</v>
      </c>
      <c r="F17" s="2">
        <v>50</v>
      </c>
      <c r="G17" s="4">
        <f t="shared" si="0"/>
        <v>25.510204081632658</v>
      </c>
      <c r="H17" s="2">
        <v>0.8</v>
      </c>
      <c r="I17" s="2">
        <v>0.8</v>
      </c>
      <c r="J17" s="2">
        <v>96</v>
      </c>
      <c r="K17" s="2">
        <v>100</v>
      </c>
      <c r="L17" s="2">
        <v>90</v>
      </c>
      <c r="M17" s="4">
        <v>7.1</v>
      </c>
      <c r="N17" s="2" t="s">
        <v>11</v>
      </c>
      <c r="O17" s="5" t="s">
        <v>13</v>
      </c>
      <c r="P17" s="2">
        <v>0.3</v>
      </c>
      <c r="Q17" s="2">
        <v>86.8</v>
      </c>
      <c r="R17" s="2">
        <v>0.75</v>
      </c>
      <c r="S17" s="2">
        <v>77.2</v>
      </c>
      <c r="T17" s="3">
        <v>39</v>
      </c>
      <c r="U17" s="3">
        <v>2</v>
      </c>
      <c r="V17" s="3">
        <v>0</v>
      </c>
      <c r="W17" s="3">
        <v>219</v>
      </c>
      <c r="X17" s="3">
        <v>370</v>
      </c>
      <c r="Y17" s="3">
        <v>293</v>
      </c>
      <c r="Z17">
        <f t="shared" si="1"/>
        <v>258</v>
      </c>
      <c r="AA17">
        <f t="shared" si="2"/>
        <v>372</v>
      </c>
      <c r="AB17">
        <f t="shared" si="3"/>
        <v>293</v>
      </c>
      <c r="AC17">
        <f t="shared" si="4"/>
        <v>0.39</v>
      </c>
      <c r="AD17">
        <f t="shared" si="5"/>
        <v>0.02</v>
      </c>
      <c r="AE17">
        <f t="shared" si="6"/>
        <v>0</v>
      </c>
      <c r="AF17">
        <f t="shared" si="7"/>
        <v>2.19</v>
      </c>
      <c r="AG17">
        <f t="shared" si="8"/>
        <v>3.7</v>
      </c>
      <c r="AH17">
        <f t="shared" si="9"/>
        <v>2.93</v>
      </c>
      <c r="AI17">
        <f t="shared" si="10"/>
        <v>2.58</v>
      </c>
      <c r="AJ17">
        <f t="shared" si="11"/>
        <v>3.72</v>
      </c>
      <c r="AK17">
        <f t="shared" si="12"/>
        <v>2.93</v>
      </c>
    </row>
    <row r="18" spans="1:37" x14ac:dyDescent="0.2">
      <c r="A18">
        <v>0</v>
      </c>
      <c r="B18" s="2">
        <v>80</v>
      </c>
      <c r="C18" s="2" t="s">
        <v>9</v>
      </c>
      <c r="D18" s="2" t="s">
        <v>7</v>
      </c>
      <c r="E18" s="2">
        <v>160</v>
      </c>
      <c r="F18" s="2">
        <v>63</v>
      </c>
      <c r="G18" s="4">
        <f t="shared" si="0"/>
        <v>24.609374999999996</v>
      </c>
      <c r="H18" s="2">
        <v>1.1000000000000001</v>
      </c>
      <c r="I18" s="2">
        <v>0.6</v>
      </c>
      <c r="J18" s="2">
        <v>96</v>
      </c>
      <c r="K18" s="2">
        <v>100</v>
      </c>
      <c r="L18" s="2">
        <v>94</v>
      </c>
      <c r="M18" s="4">
        <v>8.6999999999999993</v>
      </c>
      <c r="N18" s="2" t="s">
        <v>11</v>
      </c>
      <c r="O18" s="5" t="s">
        <v>13</v>
      </c>
      <c r="P18" s="2">
        <v>5</v>
      </c>
      <c r="Q18" s="2">
        <v>82.3</v>
      </c>
      <c r="R18" s="2">
        <v>0.79</v>
      </c>
      <c r="S18" s="2">
        <v>76.900000000000006</v>
      </c>
      <c r="T18" s="3">
        <v>91</v>
      </c>
      <c r="U18" s="3">
        <v>77</v>
      </c>
      <c r="V18" s="3">
        <v>24</v>
      </c>
      <c r="W18" s="3">
        <v>718</v>
      </c>
      <c r="X18" s="3">
        <v>489</v>
      </c>
      <c r="Y18" s="3">
        <v>438</v>
      </c>
      <c r="Z18">
        <f t="shared" si="1"/>
        <v>809</v>
      </c>
      <c r="AA18">
        <f t="shared" si="2"/>
        <v>566</v>
      </c>
      <c r="AB18">
        <f t="shared" si="3"/>
        <v>462</v>
      </c>
      <c r="AC18">
        <f t="shared" si="4"/>
        <v>0.91</v>
      </c>
      <c r="AD18">
        <f t="shared" si="5"/>
        <v>0.77</v>
      </c>
      <c r="AE18">
        <f t="shared" si="6"/>
        <v>0.24</v>
      </c>
      <c r="AF18">
        <f t="shared" si="7"/>
        <v>7.18</v>
      </c>
      <c r="AG18">
        <f t="shared" si="8"/>
        <v>4.8899999999999997</v>
      </c>
      <c r="AH18">
        <f t="shared" si="9"/>
        <v>4.38</v>
      </c>
      <c r="AI18">
        <f t="shared" si="10"/>
        <v>8.09</v>
      </c>
      <c r="AJ18">
        <f t="shared" si="11"/>
        <v>5.66</v>
      </c>
      <c r="AK18">
        <f t="shared" si="12"/>
        <v>4.62</v>
      </c>
    </row>
    <row r="19" spans="1:37" x14ac:dyDescent="0.2">
      <c r="A19">
        <v>0</v>
      </c>
      <c r="B19" s="2">
        <v>71</v>
      </c>
      <c r="C19" s="2" t="s">
        <v>6</v>
      </c>
      <c r="D19" s="2" t="s">
        <v>8</v>
      </c>
      <c r="E19" s="2">
        <v>151</v>
      </c>
      <c r="F19" s="2">
        <v>49</v>
      </c>
      <c r="G19" s="4">
        <f t="shared" si="0"/>
        <v>21.490285513793253</v>
      </c>
      <c r="H19" s="2">
        <v>1.6</v>
      </c>
      <c r="I19" s="2">
        <v>0.7</v>
      </c>
      <c r="J19" s="2">
        <v>100</v>
      </c>
      <c r="K19" s="2">
        <v>100</v>
      </c>
      <c r="L19" s="2">
        <v>76</v>
      </c>
      <c r="M19" s="4">
        <v>9.1999999999999993</v>
      </c>
      <c r="N19" s="2" t="s">
        <v>11</v>
      </c>
      <c r="O19" s="5" t="s">
        <v>13</v>
      </c>
      <c r="P19" s="2">
        <v>0</v>
      </c>
      <c r="Q19" s="2">
        <v>83.5</v>
      </c>
      <c r="R19" s="2">
        <v>0.5</v>
      </c>
      <c r="S19" s="2">
        <v>78.400000000000006</v>
      </c>
      <c r="T19" s="3">
        <v>9</v>
      </c>
      <c r="U19" s="3">
        <v>31</v>
      </c>
      <c r="V19" s="3">
        <v>12</v>
      </c>
      <c r="W19" s="3">
        <v>702</v>
      </c>
      <c r="X19" s="3">
        <v>721</v>
      </c>
      <c r="Y19" s="3">
        <v>527</v>
      </c>
      <c r="Z19">
        <f t="shared" si="1"/>
        <v>711</v>
      </c>
      <c r="AA19">
        <f t="shared" si="2"/>
        <v>752</v>
      </c>
      <c r="AB19">
        <f t="shared" si="3"/>
        <v>539</v>
      </c>
      <c r="AC19">
        <f t="shared" si="4"/>
        <v>0.09</v>
      </c>
      <c r="AD19">
        <f t="shared" si="5"/>
        <v>0.31</v>
      </c>
      <c r="AE19">
        <f t="shared" si="6"/>
        <v>0.12</v>
      </c>
      <c r="AF19">
        <f t="shared" si="7"/>
        <v>7.02</v>
      </c>
      <c r="AG19">
        <f t="shared" si="8"/>
        <v>7.21</v>
      </c>
      <c r="AH19">
        <f t="shared" si="9"/>
        <v>5.27</v>
      </c>
      <c r="AI19">
        <f t="shared" si="10"/>
        <v>7.1099999999999994</v>
      </c>
      <c r="AJ19">
        <f t="shared" si="11"/>
        <v>7.52</v>
      </c>
      <c r="AK19">
        <f t="shared" si="12"/>
        <v>5.39</v>
      </c>
    </row>
    <row r="20" spans="1:37" x14ac:dyDescent="0.2">
      <c r="A20">
        <v>0</v>
      </c>
      <c r="B20" s="2">
        <v>64</v>
      </c>
      <c r="C20" s="2" t="s">
        <v>9</v>
      </c>
      <c r="D20" s="2" t="s">
        <v>7</v>
      </c>
      <c r="E20" s="2">
        <v>170</v>
      </c>
      <c r="F20" s="2">
        <v>56</v>
      </c>
      <c r="G20" s="4">
        <f t="shared" si="0"/>
        <v>19.377162629757787</v>
      </c>
      <c r="H20" s="2">
        <v>1.4</v>
      </c>
      <c r="I20" s="2">
        <v>0.9</v>
      </c>
      <c r="J20" s="2">
        <v>100</v>
      </c>
      <c r="K20" s="2">
        <v>100</v>
      </c>
      <c r="L20" s="2">
        <v>100</v>
      </c>
      <c r="M20" s="4">
        <v>11.1</v>
      </c>
      <c r="N20" s="2" t="s">
        <v>11</v>
      </c>
      <c r="O20" s="5" t="s">
        <v>13</v>
      </c>
      <c r="P20" s="2">
        <v>1.8</v>
      </c>
      <c r="Q20" s="2">
        <v>86.3</v>
      </c>
      <c r="R20" s="2">
        <v>0.5</v>
      </c>
      <c r="S20" s="2">
        <v>77.099999999999994</v>
      </c>
      <c r="T20" s="3">
        <v>18</v>
      </c>
      <c r="U20" s="3">
        <v>157</v>
      </c>
      <c r="V20" s="3">
        <v>48</v>
      </c>
      <c r="W20" s="3">
        <v>714</v>
      </c>
      <c r="X20" s="3">
        <v>570</v>
      </c>
      <c r="Y20" s="3">
        <v>569</v>
      </c>
      <c r="Z20">
        <f t="shared" si="1"/>
        <v>732</v>
      </c>
      <c r="AA20">
        <f t="shared" si="2"/>
        <v>727</v>
      </c>
      <c r="AB20">
        <f t="shared" si="3"/>
        <v>617</v>
      </c>
      <c r="AC20">
        <f t="shared" si="4"/>
        <v>0.18</v>
      </c>
      <c r="AD20">
        <f t="shared" si="5"/>
        <v>1.57</v>
      </c>
      <c r="AE20">
        <f t="shared" si="6"/>
        <v>0.48</v>
      </c>
      <c r="AF20">
        <f t="shared" si="7"/>
        <v>7.14</v>
      </c>
      <c r="AG20">
        <f t="shared" si="8"/>
        <v>5.7</v>
      </c>
      <c r="AH20">
        <f t="shared" si="9"/>
        <v>5.69</v>
      </c>
      <c r="AI20">
        <f t="shared" si="10"/>
        <v>7.3199999999999994</v>
      </c>
      <c r="AJ20">
        <f t="shared" si="11"/>
        <v>7.2700000000000005</v>
      </c>
      <c r="AK20">
        <f t="shared" si="12"/>
        <v>6.17</v>
      </c>
    </row>
    <row r="21" spans="1:37" x14ac:dyDescent="0.2">
      <c r="A21">
        <v>0</v>
      </c>
      <c r="B21" s="2">
        <v>53</v>
      </c>
      <c r="C21" s="2" t="s">
        <v>6</v>
      </c>
      <c r="D21" s="2" t="s">
        <v>7</v>
      </c>
      <c r="E21" s="2">
        <v>181</v>
      </c>
      <c r="F21" s="2">
        <v>83</v>
      </c>
      <c r="G21" s="4">
        <f t="shared" si="0"/>
        <v>25.33500198406642</v>
      </c>
      <c r="H21" s="2">
        <v>1.4</v>
      </c>
      <c r="I21" s="2">
        <v>1.8</v>
      </c>
      <c r="J21" s="2">
        <v>100</v>
      </c>
      <c r="K21" s="2">
        <v>100</v>
      </c>
      <c r="L21" s="2">
        <v>100</v>
      </c>
      <c r="M21" s="4">
        <v>11.8</v>
      </c>
      <c r="N21" s="2" t="s">
        <v>11</v>
      </c>
      <c r="O21" s="5" t="s">
        <v>13</v>
      </c>
      <c r="P21" s="2">
        <v>1.8</v>
      </c>
      <c r="Q21" s="2">
        <v>88.2</v>
      </c>
      <c r="R21" s="2">
        <v>1.1200000000000001</v>
      </c>
      <c r="S21" s="2">
        <v>76.900000000000006</v>
      </c>
      <c r="T21" s="3">
        <v>134</v>
      </c>
      <c r="U21" s="3">
        <v>33</v>
      </c>
      <c r="V21" s="3">
        <v>75</v>
      </c>
      <c r="W21" s="3">
        <v>607</v>
      </c>
      <c r="X21" s="3">
        <v>465</v>
      </c>
      <c r="Y21" s="3">
        <v>419</v>
      </c>
      <c r="Z21">
        <f t="shared" si="1"/>
        <v>741</v>
      </c>
      <c r="AA21">
        <f t="shared" si="2"/>
        <v>498</v>
      </c>
      <c r="AB21">
        <f t="shared" si="3"/>
        <v>494</v>
      </c>
      <c r="AC21">
        <f t="shared" si="4"/>
        <v>1.34</v>
      </c>
      <c r="AD21">
        <f t="shared" si="5"/>
        <v>0.33</v>
      </c>
      <c r="AE21">
        <f t="shared" si="6"/>
        <v>0.75</v>
      </c>
      <c r="AF21">
        <f t="shared" si="7"/>
        <v>6.07</v>
      </c>
      <c r="AG21">
        <f t="shared" si="8"/>
        <v>4.6500000000000004</v>
      </c>
      <c r="AH21">
        <f t="shared" si="9"/>
        <v>4.1900000000000004</v>
      </c>
      <c r="AI21">
        <f t="shared" si="10"/>
        <v>7.41</v>
      </c>
      <c r="AJ21">
        <f t="shared" si="11"/>
        <v>4.9800000000000004</v>
      </c>
      <c r="AK21">
        <f t="shared" si="12"/>
        <v>4.9400000000000004</v>
      </c>
    </row>
    <row r="22" spans="1:37" x14ac:dyDescent="0.2">
      <c r="A22">
        <v>0</v>
      </c>
      <c r="B22" s="2">
        <v>60</v>
      </c>
      <c r="C22" s="2" t="s">
        <v>9</v>
      </c>
      <c r="D22" s="2" t="s">
        <v>7</v>
      </c>
      <c r="E22" s="2">
        <v>175</v>
      </c>
      <c r="F22" s="2">
        <v>70</v>
      </c>
      <c r="G22" s="4">
        <f t="shared" si="0"/>
        <v>22.857142857142858</v>
      </c>
      <c r="H22" s="2">
        <v>1.4</v>
      </c>
      <c r="I22" s="2">
        <v>0.6</v>
      </c>
      <c r="J22" s="2">
        <v>100</v>
      </c>
      <c r="K22" s="2">
        <v>100</v>
      </c>
      <c r="L22" s="2">
        <v>100</v>
      </c>
      <c r="M22" s="4">
        <v>8.3000000000000007</v>
      </c>
      <c r="N22" s="2" t="s">
        <v>11</v>
      </c>
      <c r="O22" s="5" t="s">
        <v>13</v>
      </c>
      <c r="P22" s="2">
        <v>7.4</v>
      </c>
      <c r="Q22" s="2">
        <v>84.3</v>
      </c>
      <c r="R22" s="2">
        <v>1.63</v>
      </c>
      <c r="S22" s="2">
        <v>78.3</v>
      </c>
      <c r="T22" s="3">
        <v>108</v>
      </c>
      <c r="U22" s="3">
        <v>92</v>
      </c>
      <c r="V22" s="3">
        <v>72</v>
      </c>
      <c r="W22" s="3">
        <v>673</v>
      </c>
      <c r="X22" s="3">
        <v>527</v>
      </c>
      <c r="Y22" s="3">
        <v>625</v>
      </c>
      <c r="Z22">
        <f t="shared" si="1"/>
        <v>781</v>
      </c>
      <c r="AA22">
        <f t="shared" si="2"/>
        <v>619</v>
      </c>
      <c r="AB22">
        <f t="shared" si="3"/>
        <v>697</v>
      </c>
      <c r="AC22">
        <f t="shared" si="4"/>
        <v>1.08</v>
      </c>
      <c r="AD22">
        <f t="shared" si="5"/>
        <v>0.92</v>
      </c>
      <c r="AE22">
        <f t="shared" si="6"/>
        <v>0.72</v>
      </c>
      <c r="AF22">
        <f t="shared" si="7"/>
        <v>6.73</v>
      </c>
      <c r="AG22">
        <f t="shared" si="8"/>
        <v>5.27</v>
      </c>
      <c r="AH22">
        <f t="shared" si="9"/>
        <v>6.25</v>
      </c>
      <c r="AI22">
        <f t="shared" si="10"/>
        <v>7.8100000000000005</v>
      </c>
      <c r="AJ22">
        <f t="shared" si="11"/>
        <v>6.1899999999999995</v>
      </c>
      <c r="AK22">
        <f t="shared" si="12"/>
        <v>6.97</v>
      </c>
    </row>
    <row r="23" spans="1:37" x14ac:dyDescent="0.2">
      <c r="A23">
        <v>0</v>
      </c>
      <c r="B23" s="2">
        <v>62</v>
      </c>
      <c r="C23" s="2" t="s">
        <v>9</v>
      </c>
      <c r="D23" s="2" t="s">
        <v>7</v>
      </c>
      <c r="E23" s="2">
        <v>160</v>
      </c>
      <c r="F23" s="2">
        <v>56</v>
      </c>
      <c r="G23" s="4">
        <f t="shared" si="0"/>
        <v>21.874999999999996</v>
      </c>
      <c r="H23" s="2">
        <v>1.5</v>
      </c>
      <c r="I23" s="2">
        <v>0.6</v>
      </c>
      <c r="J23" s="2">
        <v>100</v>
      </c>
      <c r="K23" s="2">
        <v>100</v>
      </c>
      <c r="L23" s="2">
        <v>100</v>
      </c>
      <c r="M23" s="4">
        <v>8.4</v>
      </c>
      <c r="N23" s="2" t="s">
        <v>11</v>
      </c>
      <c r="O23" s="5" t="s">
        <v>13</v>
      </c>
      <c r="P23" s="2">
        <v>5.8</v>
      </c>
      <c r="Q23" s="2">
        <v>89</v>
      </c>
      <c r="R23" s="2">
        <v>0.38</v>
      </c>
      <c r="S23" s="2">
        <v>77.8</v>
      </c>
      <c r="T23" s="3">
        <v>116</v>
      </c>
      <c r="U23" s="3">
        <v>17</v>
      </c>
      <c r="V23" s="3">
        <v>37</v>
      </c>
      <c r="W23" s="3">
        <v>847</v>
      </c>
      <c r="X23" s="3">
        <v>824</v>
      </c>
      <c r="Y23" s="3">
        <v>559</v>
      </c>
      <c r="Z23">
        <f t="shared" si="1"/>
        <v>963</v>
      </c>
      <c r="AA23">
        <f t="shared" si="2"/>
        <v>841</v>
      </c>
      <c r="AB23">
        <f t="shared" si="3"/>
        <v>596</v>
      </c>
      <c r="AC23">
        <f t="shared" si="4"/>
        <v>1.1599999999999999</v>
      </c>
      <c r="AD23">
        <f t="shared" si="5"/>
        <v>0.17</v>
      </c>
      <c r="AE23">
        <f t="shared" si="6"/>
        <v>0.37</v>
      </c>
      <c r="AF23">
        <f t="shared" si="7"/>
        <v>8.4700000000000006</v>
      </c>
      <c r="AG23">
        <f t="shared" si="8"/>
        <v>8.24</v>
      </c>
      <c r="AH23">
        <f t="shared" si="9"/>
        <v>5.59</v>
      </c>
      <c r="AI23">
        <f t="shared" si="10"/>
        <v>9.6300000000000008</v>
      </c>
      <c r="AJ23">
        <f t="shared" si="11"/>
        <v>8.41</v>
      </c>
      <c r="AK23">
        <f t="shared" si="12"/>
        <v>5.96</v>
      </c>
    </row>
    <row r="24" spans="1:37" x14ac:dyDescent="0.2">
      <c r="A24">
        <v>0</v>
      </c>
      <c r="B24" s="2">
        <v>64</v>
      </c>
      <c r="C24" s="2" t="s">
        <v>6</v>
      </c>
      <c r="D24" s="2" t="s">
        <v>7</v>
      </c>
      <c r="E24" s="2">
        <v>164</v>
      </c>
      <c r="F24" s="2">
        <v>63</v>
      </c>
      <c r="G24" s="4">
        <f t="shared" si="0"/>
        <v>23.423557406305775</v>
      </c>
      <c r="H24" s="2">
        <v>1.3</v>
      </c>
      <c r="I24" s="2">
        <v>0.7</v>
      </c>
      <c r="J24" s="2">
        <v>100</v>
      </c>
      <c r="K24" s="2">
        <v>100</v>
      </c>
      <c r="L24" s="2">
        <v>100</v>
      </c>
      <c r="M24" s="4">
        <v>9.1</v>
      </c>
      <c r="N24" s="2" t="s">
        <v>11</v>
      </c>
      <c r="O24" s="5" t="s">
        <v>13</v>
      </c>
      <c r="P24" s="2">
        <v>1.3</v>
      </c>
      <c r="Q24" s="2">
        <v>89.9</v>
      </c>
      <c r="R24" s="2">
        <v>0.35</v>
      </c>
      <c r="S24" s="2">
        <v>76.8</v>
      </c>
      <c r="T24" s="3">
        <v>39</v>
      </c>
      <c r="U24" s="3">
        <v>16</v>
      </c>
      <c r="V24" s="3">
        <v>60</v>
      </c>
      <c r="W24" s="3">
        <v>579</v>
      </c>
      <c r="X24" s="3">
        <v>763</v>
      </c>
      <c r="Y24" s="3">
        <v>404</v>
      </c>
      <c r="Z24">
        <f t="shared" si="1"/>
        <v>618</v>
      </c>
      <c r="AA24">
        <f t="shared" si="2"/>
        <v>779</v>
      </c>
      <c r="AB24">
        <f t="shared" si="3"/>
        <v>464</v>
      </c>
      <c r="AC24">
        <f t="shared" si="4"/>
        <v>0.39</v>
      </c>
      <c r="AD24">
        <f t="shared" si="5"/>
        <v>0.16</v>
      </c>
      <c r="AE24">
        <f t="shared" si="6"/>
        <v>0.6</v>
      </c>
      <c r="AF24">
        <f t="shared" si="7"/>
        <v>5.79</v>
      </c>
      <c r="AG24">
        <f t="shared" si="8"/>
        <v>7.63</v>
      </c>
      <c r="AH24">
        <f t="shared" si="9"/>
        <v>4.04</v>
      </c>
      <c r="AI24">
        <f t="shared" si="10"/>
        <v>6.18</v>
      </c>
      <c r="AJ24">
        <f t="shared" si="11"/>
        <v>7.79</v>
      </c>
      <c r="AK24">
        <f t="shared" si="12"/>
        <v>4.6399999999999997</v>
      </c>
    </row>
    <row r="25" spans="1:37" x14ac:dyDescent="0.2">
      <c r="A25">
        <v>0</v>
      </c>
      <c r="B25" s="2">
        <v>73</v>
      </c>
      <c r="C25" s="2" t="s">
        <v>9</v>
      </c>
      <c r="D25" s="2" t="s">
        <v>7</v>
      </c>
      <c r="E25" s="2">
        <v>155</v>
      </c>
      <c r="F25" s="2">
        <v>59</v>
      </c>
      <c r="G25" s="4">
        <f t="shared" si="0"/>
        <v>24.557752341311129</v>
      </c>
      <c r="H25" s="2">
        <v>1.1000000000000001</v>
      </c>
      <c r="I25" s="2">
        <v>0.9</v>
      </c>
      <c r="J25" s="2">
        <v>100</v>
      </c>
      <c r="K25" s="2">
        <v>100</v>
      </c>
      <c r="L25" s="2">
        <v>100</v>
      </c>
      <c r="M25" s="4">
        <v>7.1</v>
      </c>
      <c r="N25" s="2" t="s">
        <v>11</v>
      </c>
      <c r="O25" s="17" t="s">
        <v>13</v>
      </c>
      <c r="P25" s="2">
        <v>6.8</v>
      </c>
      <c r="Q25" s="2">
        <v>85.8</v>
      </c>
      <c r="R25" s="2">
        <v>1.1200000000000001</v>
      </c>
      <c r="S25" s="2">
        <v>75.7</v>
      </c>
      <c r="T25" s="3">
        <v>315</v>
      </c>
      <c r="U25" s="3">
        <v>227</v>
      </c>
      <c r="V25" s="3">
        <v>305</v>
      </c>
      <c r="W25" s="3">
        <v>631</v>
      </c>
      <c r="X25" s="3">
        <v>527</v>
      </c>
      <c r="Y25" s="3">
        <v>561</v>
      </c>
      <c r="Z25">
        <f t="shared" si="1"/>
        <v>946</v>
      </c>
      <c r="AA25">
        <f t="shared" si="2"/>
        <v>754</v>
      </c>
      <c r="AB25">
        <f t="shared" si="3"/>
        <v>866</v>
      </c>
      <c r="AC25">
        <f t="shared" si="4"/>
        <v>3.15</v>
      </c>
      <c r="AD25">
        <f t="shared" si="5"/>
        <v>2.27</v>
      </c>
      <c r="AE25">
        <f t="shared" si="6"/>
        <v>3.05</v>
      </c>
      <c r="AF25">
        <f t="shared" si="7"/>
        <v>6.31</v>
      </c>
      <c r="AG25">
        <f t="shared" si="8"/>
        <v>5.27</v>
      </c>
      <c r="AH25">
        <f t="shared" si="9"/>
        <v>5.61</v>
      </c>
      <c r="AI25">
        <f t="shared" si="10"/>
        <v>9.4599999999999991</v>
      </c>
      <c r="AJ25">
        <f t="shared" si="11"/>
        <v>7.5399999999999991</v>
      </c>
      <c r="AK25">
        <f t="shared" si="12"/>
        <v>8.66</v>
      </c>
    </row>
    <row r="26" spans="1:37" ht="13.5" thickBot="1" x14ac:dyDescent="0.25">
      <c r="A26" s="23">
        <v>0</v>
      </c>
      <c r="B26" s="24">
        <v>68</v>
      </c>
      <c r="C26" s="24" t="s">
        <v>9</v>
      </c>
      <c r="D26" s="24" t="s">
        <v>7</v>
      </c>
      <c r="E26" s="24">
        <v>185</v>
      </c>
      <c r="F26" s="24">
        <v>74</v>
      </c>
      <c r="G26" s="25">
        <f t="shared" si="0"/>
        <v>21.621621621621621</v>
      </c>
      <c r="H26" s="24">
        <v>1.5</v>
      </c>
      <c r="I26" s="24">
        <v>0.6</v>
      </c>
      <c r="J26" s="24">
        <v>100</v>
      </c>
      <c r="K26" s="24">
        <v>100</v>
      </c>
      <c r="L26" s="24">
        <v>96</v>
      </c>
      <c r="M26" s="25">
        <v>7.7</v>
      </c>
      <c r="N26" s="24" t="s">
        <v>11</v>
      </c>
      <c r="O26" s="26" t="s">
        <v>13</v>
      </c>
      <c r="P26" s="24">
        <v>1.6</v>
      </c>
      <c r="Q26" s="24">
        <v>90.6</v>
      </c>
      <c r="R26" s="24">
        <v>1.41</v>
      </c>
      <c r="S26" s="24">
        <v>77.2</v>
      </c>
      <c r="T26" s="27">
        <v>58</v>
      </c>
      <c r="U26" s="27">
        <v>79</v>
      </c>
      <c r="V26" s="27">
        <v>18</v>
      </c>
      <c r="W26" s="27">
        <v>650</v>
      </c>
      <c r="X26" s="27">
        <v>324</v>
      </c>
      <c r="Y26" s="27">
        <v>477</v>
      </c>
      <c r="Z26" s="23">
        <f t="shared" si="1"/>
        <v>708</v>
      </c>
      <c r="AA26" s="23">
        <f t="shared" si="2"/>
        <v>403</v>
      </c>
      <c r="AB26" s="23">
        <f t="shared" si="3"/>
        <v>495</v>
      </c>
      <c r="AC26" s="23">
        <f t="shared" si="4"/>
        <v>0.57999999999999996</v>
      </c>
      <c r="AD26" s="23">
        <f t="shared" si="5"/>
        <v>0.79</v>
      </c>
      <c r="AE26" s="23">
        <f t="shared" si="6"/>
        <v>0.18</v>
      </c>
      <c r="AF26" s="23">
        <f t="shared" si="7"/>
        <v>6.5</v>
      </c>
      <c r="AG26" s="23">
        <f t="shared" si="8"/>
        <v>3.24</v>
      </c>
      <c r="AH26" s="23">
        <f t="shared" si="9"/>
        <v>4.7699999999999996</v>
      </c>
      <c r="AI26" s="23">
        <f t="shared" si="10"/>
        <v>7.08</v>
      </c>
      <c r="AJ26" s="23">
        <f t="shared" si="11"/>
        <v>4.03</v>
      </c>
      <c r="AK26" s="23">
        <f t="shared" si="12"/>
        <v>4.9499999999999993</v>
      </c>
    </row>
    <row r="27" spans="1:37" x14ac:dyDescent="0.2">
      <c r="A27">
        <v>0</v>
      </c>
      <c r="B27" s="2">
        <v>71</v>
      </c>
      <c r="C27" s="2" t="s">
        <v>9</v>
      </c>
      <c r="D27" s="2" t="s">
        <v>8</v>
      </c>
      <c r="E27" s="2">
        <v>150</v>
      </c>
      <c r="F27" s="2">
        <v>43</v>
      </c>
      <c r="G27" s="4">
        <f t="shared" si="0"/>
        <v>19.111111111111111</v>
      </c>
      <c r="H27" s="2">
        <v>1.4</v>
      </c>
      <c r="I27" s="2">
        <v>0.6</v>
      </c>
      <c r="J27" s="2">
        <v>86</v>
      </c>
      <c r="K27" s="2">
        <v>97</v>
      </c>
      <c r="L27" s="2">
        <v>96</v>
      </c>
      <c r="M27" s="4">
        <v>7</v>
      </c>
      <c r="N27" s="2" t="s">
        <v>11</v>
      </c>
      <c r="O27" s="11" t="s">
        <v>14</v>
      </c>
      <c r="P27" s="2">
        <v>8.3000000000000007</v>
      </c>
      <c r="Q27" s="2">
        <v>81.900000000000006</v>
      </c>
      <c r="R27" s="2">
        <v>0.51</v>
      </c>
      <c r="S27" s="2">
        <v>76.599999999999994</v>
      </c>
      <c r="T27">
        <v>62</v>
      </c>
      <c r="U27">
        <v>4</v>
      </c>
      <c r="V27">
        <v>10</v>
      </c>
      <c r="W27">
        <v>482</v>
      </c>
      <c r="X27">
        <v>300</v>
      </c>
      <c r="Y27">
        <v>298</v>
      </c>
      <c r="Z27">
        <f t="shared" si="1"/>
        <v>544</v>
      </c>
      <c r="AA27">
        <f t="shared" si="2"/>
        <v>304</v>
      </c>
      <c r="AB27">
        <f t="shared" si="3"/>
        <v>308</v>
      </c>
      <c r="AC27">
        <f t="shared" si="4"/>
        <v>0.62</v>
      </c>
      <c r="AD27">
        <f t="shared" si="5"/>
        <v>0.04</v>
      </c>
      <c r="AE27">
        <f t="shared" si="6"/>
        <v>0.1</v>
      </c>
      <c r="AF27">
        <f t="shared" si="7"/>
        <v>4.82</v>
      </c>
      <c r="AG27">
        <f t="shared" si="8"/>
        <v>3</v>
      </c>
      <c r="AH27">
        <f t="shared" si="9"/>
        <v>2.98</v>
      </c>
      <c r="AI27">
        <f t="shared" si="10"/>
        <v>5.44</v>
      </c>
      <c r="AJ27">
        <f t="shared" si="11"/>
        <v>3.04</v>
      </c>
      <c r="AK27">
        <f t="shared" si="12"/>
        <v>3.08</v>
      </c>
    </row>
    <row r="28" spans="1:37" x14ac:dyDescent="0.2">
      <c r="A28">
        <v>0</v>
      </c>
      <c r="B28" s="2">
        <v>66</v>
      </c>
      <c r="C28" s="2" t="s">
        <v>6</v>
      </c>
      <c r="D28" s="2" t="s">
        <v>8</v>
      </c>
      <c r="E28" s="2">
        <v>147</v>
      </c>
      <c r="F28" s="2">
        <v>38</v>
      </c>
      <c r="G28" s="4">
        <f t="shared" si="0"/>
        <v>17.58526539867648</v>
      </c>
      <c r="H28" s="2">
        <v>1.6</v>
      </c>
      <c r="I28" s="2">
        <v>0.8</v>
      </c>
      <c r="J28" s="2">
        <v>75</v>
      </c>
      <c r="K28" s="2">
        <v>81</v>
      </c>
      <c r="L28" s="2">
        <v>85</v>
      </c>
      <c r="M28" s="4">
        <v>7.7</v>
      </c>
      <c r="N28" s="2" t="s">
        <v>11</v>
      </c>
      <c r="O28" s="5" t="s">
        <v>14</v>
      </c>
      <c r="P28" s="2">
        <v>-0.3</v>
      </c>
      <c r="Q28" s="2">
        <v>86.5</v>
      </c>
      <c r="R28" s="2">
        <v>0.59</v>
      </c>
      <c r="S28" s="2">
        <v>76.8</v>
      </c>
      <c r="T28">
        <v>4</v>
      </c>
      <c r="U28">
        <v>33</v>
      </c>
      <c r="V28">
        <v>69</v>
      </c>
      <c r="W28">
        <v>543</v>
      </c>
      <c r="X28">
        <v>750</v>
      </c>
      <c r="Y28">
        <v>419</v>
      </c>
      <c r="Z28">
        <f t="shared" si="1"/>
        <v>547</v>
      </c>
      <c r="AA28">
        <f t="shared" si="2"/>
        <v>783</v>
      </c>
      <c r="AB28">
        <f t="shared" si="3"/>
        <v>488</v>
      </c>
      <c r="AC28">
        <f t="shared" si="4"/>
        <v>0.04</v>
      </c>
      <c r="AD28">
        <f t="shared" si="5"/>
        <v>0.33</v>
      </c>
      <c r="AE28">
        <f t="shared" si="6"/>
        <v>0.69</v>
      </c>
      <c r="AF28">
        <f t="shared" si="7"/>
        <v>5.43</v>
      </c>
      <c r="AG28">
        <f t="shared" si="8"/>
        <v>7.5</v>
      </c>
      <c r="AH28">
        <f t="shared" si="9"/>
        <v>4.1900000000000004</v>
      </c>
      <c r="AI28">
        <f t="shared" si="10"/>
        <v>5.47</v>
      </c>
      <c r="AJ28">
        <f t="shared" si="11"/>
        <v>7.83</v>
      </c>
      <c r="AK28">
        <f t="shared" si="12"/>
        <v>4.8800000000000008</v>
      </c>
    </row>
    <row r="29" spans="1:37" x14ac:dyDescent="0.2">
      <c r="A29">
        <v>0</v>
      </c>
      <c r="B29" s="2">
        <v>53</v>
      </c>
      <c r="C29" s="2" t="s">
        <v>9</v>
      </c>
      <c r="D29" s="2" t="s">
        <v>7</v>
      </c>
      <c r="E29" s="2">
        <v>169</v>
      </c>
      <c r="F29" s="2">
        <v>63</v>
      </c>
      <c r="G29" s="4">
        <f t="shared" si="0"/>
        <v>22.058051188683873</v>
      </c>
      <c r="H29" s="2">
        <v>1</v>
      </c>
      <c r="I29" s="2">
        <v>1.1000000000000001</v>
      </c>
      <c r="J29" s="2">
        <v>100</v>
      </c>
      <c r="K29" s="2">
        <v>100</v>
      </c>
      <c r="L29" s="2">
        <v>97</v>
      </c>
      <c r="M29" s="4">
        <v>9.1</v>
      </c>
      <c r="N29" s="2" t="s">
        <v>11</v>
      </c>
      <c r="O29" s="5" t="s">
        <v>14</v>
      </c>
      <c r="P29" s="2">
        <v>7.2</v>
      </c>
      <c r="Q29" s="2">
        <v>83.1</v>
      </c>
      <c r="R29" s="2">
        <v>0.6</v>
      </c>
      <c r="S29" s="2">
        <v>78.3</v>
      </c>
      <c r="T29">
        <v>168</v>
      </c>
      <c r="U29">
        <v>103</v>
      </c>
      <c r="V29">
        <v>44</v>
      </c>
      <c r="W29">
        <v>521</v>
      </c>
      <c r="X29">
        <v>505</v>
      </c>
      <c r="Y29">
        <v>502</v>
      </c>
      <c r="Z29">
        <f t="shared" si="1"/>
        <v>689</v>
      </c>
      <c r="AA29">
        <f t="shared" si="2"/>
        <v>608</v>
      </c>
      <c r="AB29">
        <f t="shared" si="3"/>
        <v>546</v>
      </c>
      <c r="AC29">
        <f t="shared" si="4"/>
        <v>1.68</v>
      </c>
      <c r="AD29">
        <f t="shared" si="5"/>
        <v>1.03</v>
      </c>
      <c r="AE29">
        <f t="shared" si="6"/>
        <v>0.44</v>
      </c>
      <c r="AF29">
        <f t="shared" si="7"/>
        <v>5.21</v>
      </c>
      <c r="AG29">
        <f t="shared" si="8"/>
        <v>5.05</v>
      </c>
      <c r="AH29">
        <f t="shared" si="9"/>
        <v>5.0199999999999996</v>
      </c>
      <c r="AI29">
        <f t="shared" si="10"/>
        <v>6.89</v>
      </c>
      <c r="AJ29">
        <f t="shared" si="11"/>
        <v>6.08</v>
      </c>
      <c r="AK29">
        <f t="shared" si="12"/>
        <v>5.46</v>
      </c>
    </row>
    <row r="30" spans="1:37" ht="12.65" customHeight="1" x14ac:dyDescent="0.2">
      <c r="A30">
        <v>0</v>
      </c>
      <c r="B30" s="2">
        <v>67</v>
      </c>
      <c r="C30" s="2" t="s">
        <v>9</v>
      </c>
      <c r="D30" s="2" t="s">
        <v>7</v>
      </c>
      <c r="E30" s="2">
        <v>169</v>
      </c>
      <c r="F30" s="2">
        <v>63</v>
      </c>
      <c r="G30" s="4">
        <f t="shared" si="0"/>
        <v>22.058051188683873</v>
      </c>
      <c r="H30" s="2">
        <v>1.2</v>
      </c>
      <c r="I30" s="2">
        <v>0.7</v>
      </c>
      <c r="J30" s="2">
        <v>68</v>
      </c>
      <c r="K30" s="2">
        <v>72</v>
      </c>
      <c r="L30" s="2">
        <v>78</v>
      </c>
      <c r="M30" s="4">
        <v>7.8</v>
      </c>
      <c r="N30" s="2" t="s">
        <v>11</v>
      </c>
      <c r="O30" s="5" t="s">
        <v>14</v>
      </c>
      <c r="P30" s="2">
        <v>2.2999999999999998</v>
      </c>
      <c r="Q30" s="2">
        <v>83.9</v>
      </c>
      <c r="R30" s="2">
        <v>1.66</v>
      </c>
      <c r="S30" s="2">
        <v>74.8</v>
      </c>
      <c r="T30">
        <v>164</v>
      </c>
      <c r="U30">
        <v>98</v>
      </c>
      <c r="V30">
        <v>68</v>
      </c>
      <c r="W30">
        <v>418</v>
      </c>
      <c r="X30">
        <v>321</v>
      </c>
      <c r="Y30">
        <v>293</v>
      </c>
      <c r="Z30">
        <f t="shared" si="1"/>
        <v>582</v>
      </c>
      <c r="AA30">
        <f t="shared" si="2"/>
        <v>419</v>
      </c>
      <c r="AB30">
        <f t="shared" si="3"/>
        <v>361</v>
      </c>
      <c r="AC30">
        <f t="shared" si="4"/>
        <v>1.64</v>
      </c>
      <c r="AD30">
        <f t="shared" si="5"/>
        <v>0.98</v>
      </c>
      <c r="AE30">
        <f t="shared" si="6"/>
        <v>0.68</v>
      </c>
      <c r="AF30">
        <f t="shared" si="7"/>
        <v>4.18</v>
      </c>
      <c r="AG30">
        <f t="shared" si="8"/>
        <v>3.21</v>
      </c>
      <c r="AH30">
        <f t="shared" si="9"/>
        <v>2.93</v>
      </c>
      <c r="AI30">
        <f t="shared" si="10"/>
        <v>5.8199999999999994</v>
      </c>
      <c r="AJ30">
        <f t="shared" si="11"/>
        <v>4.1899999999999995</v>
      </c>
      <c r="AK30">
        <f t="shared" si="12"/>
        <v>3.6100000000000003</v>
      </c>
    </row>
    <row r="31" spans="1:37" x14ac:dyDescent="0.2">
      <c r="A31">
        <v>0</v>
      </c>
      <c r="B31" s="2">
        <v>71</v>
      </c>
      <c r="C31" s="2" t="s">
        <v>6</v>
      </c>
      <c r="D31" s="2" t="s">
        <v>8</v>
      </c>
      <c r="E31" s="2">
        <v>140</v>
      </c>
      <c r="F31" s="2">
        <v>71</v>
      </c>
      <c r="G31" s="4">
        <f t="shared" si="0"/>
        <v>36.224489795918373</v>
      </c>
      <c r="H31" s="2">
        <v>0.9</v>
      </c>
      <c r="I31" s="2">
        <v>0.6</v>
      </c>
      <c r="J31" s="2">
        <v>86</v>
      </c>
      <c r="K31" s="2">
        <v>83</v>
      </c>
      <c r="L31" s="2">
        <v>87</v>
      </c>
      <c r="M31" s="4">
        <v>6.7</v>
      </c>
      <c r="N31" s="2" t="s">
        <v>11</v>
      </c>
      <c r="O31" s="5" t="s">
        <v>14</v>
      </c>
      <c r="P31" s="2">
        <v>5.2</v>
      </c>
      <c r="Q31" s="2">
        <v>80.8</v>
      </c>
      <c r="R31" s="2">
        <v>0.62</v>
      </c>
      <c r="S31" s="2">
        <v>79.400000000000006</v>
      </c>
      <c r="T31">
        <v>22</v>
      </c>
      <c r="U31">
        <v>8</v>
      </c>
      <c r="V31">
        <v>33</v>
      </c>
      <c r="W31">
        <v>628</v>
      </c>
      <c r="X31">
        <v>997</v>
      </c>
      <c r="Y31">
        <v>444</v>
      </c>
      <c r="Z31">
        <f t="shared" si="1"/>
        <v>650</v>
      </c>
      <c r="AA31">
        <f t="shared" si="2"/>
        <v>1005</v>
      </c>
      <c r="AB31">
        <f t="shared" si="3"/>
        <v>477</v>
      </c>
      <c r="AC31">
        <f t="shared" si="4"/>
        <v>0.22</v>
      </c>
      <c r="AD31">
        <f t="shared" si="5"/>
        <v>0.08</v>
      </c>
      <c r="AE31">
        <f t="shared" si="6"/>
        <v>0.33</v>
      </c>
      <c r="AF31">
        <f t="shared" si="7"/>
        <v>6.28</v>
      </c>
      <c r="AG31">
        <f t="shared" si="8"/>
        <v>9.9700000000000006</v>
      </c>
      <c r="AH31">
        <f t="shared" si="9"/>
        <v>4.4400000000000004</v>
      </c>
      <c r="AI31">
        <f t="shared" si="10"/>
        <v>6.5</v>
      </c>
      <c r="AJ31">
        <f t="shared" si="11"/>
        <v>10.050000000000001</v>
      </c>
      <c r="AK31">
        <f t="shared" si="12"/>
        <v>4.7700000000000005</v>
      </c>
    </row>
    <row r="32" spans="1:37" x14ac:dyDescent="0.2">
      <c r="A32">
        <v>0</v>
      </c>
      <c r="B32" s="2">
        <v>64</v>
      </c>
      <c r="C32" s="2" t="s">
        <v>6</v>
      </c>
      <c r="D32" s="2" t="s">
        <v>7</v>
      </c>
      <c r="E32" s="2">
        <v>165</v>
      </c>
      <c r="F32" s="2">
        <v>55</v>
      </c>
      <c r="G32" s="4">
        <f t="shared" si="0"/>
        <v>20.202020202020204</v>
      </c>
      <c r="H32" s="2">
        <v>1.6</v>
      </c>
      <c r="I32" s="2">
        <v>0.7</v>
      </c>
      <c r="J32" s="2">
        <v>82</v>
      </c>
      <c r="K32" s="2">
        <v>83</v>
      </c>
      <c r="L32" s="2">
        <v>88</v>
      </c>
      <c r="M32" s="4">
        <v>7.2</v>
      </c>
      <c r="N32" s="2" t="s">
        <v>11</v>
      </c>
      <c r="O32" s="5" t="s">
        <v>14</v>
      </c>
      <c r="P32" s="2">
        <v>6.3</v>
      </c>
      <c r="Q32" s="2">
        <v>85.3</v>
      </c>
      <c r="R32" s="2">
        <v>0.56000000000000005</v>
      </c>
      <c r="S32" s="2">
        <v>78.8</v>
      </c>
      <c r="T32">
        <v>50</v>
      </c>
      <c r="U32">
        <v>57</v>
      </c>
      <c r="V32">
        <v>83</v>
      </c>
      <c r="W32">
        <v>583</v>
      </c>
      <c r="X32">
        <v>360</v>
      </c>
      <c r="Y32">
        <v>587</v>
      </c>
      <c r="Z32">
        <f t="shared" si="1"/>
        <v>633</v>
      </c>
      <c r="AA32">
        <f t="shared" si="2"/>
        <v>417</v>
      </c>
      <c r="AB32">
        <f t="shared" si="3"/>
        <v>670</v>
      </c>
      <c r="AC32">
        <f t="shared" si="4"/>
        <v>0.5</v>
      </c>
      <c r="AD32">
        <f t="shared" si="5"/>
        <v>0.56999999999999995</v>
      </c>
      <c r="AE32">
        <f t="shared" si="6"/>
        <v>0.83</v>
      </c>
      <c r="AF32">
        <f t="shared" si="7"/>
        <v>5.83</v>
      </c>
      <c r="AG32">
        <f t="shared" si="8"/>
        <v>3.6</v>
      </c>
      <c r="AH32">
        <f t="shared" si="9"/>
        <v>5.87</v>
      </c>
      <c r="AI32">
        <f t="shared" si="10"/>
        <v>6.33</v>
      </c>
      <c r="AJ32">
        <f t="shared" si="11"/>
        <v>4.17</v>
      </c>
      <c r="AK32">
        <f t="shared" si="12"/>
        <v>6.7</v>
      </c>
    </row>
    <row r="33" spans="1:37" x14ac:dyDescent="0.2">
      <c r="A33">
        <v>0</v>
      </c>
      <c r="B33" s="2">
        <v>50</v>
      </c>
      <c r="C33" s="2" t="s">
        <v>6</v>
      </c>
      <c r="D33" s="2" t="s">
        <v>7</v>
      </c>
      <c r="E33" s="2">
        <v>163</v>
      </c>
      <c r="F33" s="2">
        <v>68</v>
      </c>
      <c r="G33" s="4">
        <f t="shared" si="0"/>
        <v>25.59373706198954</v>
      </c>
      <c r="H33" s="2">
        <v>1.4</v>
      </c>
      <c r="I33" s="2">
        <v>0.6</v>
      </c>
      <c r="J33" s="2">
        <v>75</v>
      </c>
      <c r="K33" s="2">
        <v>81</v>
      </c>
      <c r="L33" s="2">
        <v>85</v>
      </c>
      <c r="M33" s="4">
        <v>6.7</v>
      </c>
      <c r="N33" s="2" t="s">
        <v>11</v>
      </c>
      <c r="O33" s="5" t="s">
        <v>14</v>
      </c>
      <c r="P33" s="2">
        <v>4.4000000000000004</v>
      </c>
      <c r="Q33" s="2">
        <v>82.2</v>
      </c>
      <c r="R33" s="2">
        <v>2.27</v>
      </c>
      <c r="S33" s="2">
        <v>75.2</v>
      </c>
      <c r="T33">
        <v>44</v>
      </c>
      <c r="U33">
        <v>51</v>
      </c>
      <c r="V33">
        <v>17</v>
      </c>
      <c r="W33">
        <v>703</v>
      </c>
      <c r="X33">
        <v>474</v>
      </c>
      <c r="Y33">
        <v>504</v>
      </c>
      <c r="Z33">
        <f t="shared" si="1"/>
        <v>747</v>
      </c>
      <c r="AA33">
        <f t="shared" si="2"/>
        <v>525</v>
      </c>
      <c r="AB33">
        <f t="shared" si="3"/>
        <v>521</v>
      </c>
      <c r="AC33">
        <f t="shared" si="4"/>
        <v>0.44</v>
      </c>
      <c r="AD33">
        <f t="shared" si="5"/>
        <v>0.51</v>
      </c>
      <c r="AE33">
        <f t="shared" si="6"/>
        <v>0.17</v>
      </c>
      <c r="AF33">
        <f t="shared" si="7"/>
        <v>7.03</v>
      </c>
      <c r="AG33">
        <f t="shared" si="8"/>
        <v>4.74</v>
      </c>
      <c r="AH33">
        <f t="shared" si="9"/>
        <v>5.04</v>
      </c>
      <c r="AI33">
        <f t="shared" si="10"/>
        <v>7.4700000000000006</v>
      </c>
      <c r="AJ33">
        <f t="shared" si="11"/>
        <v>5.25</v>
      </c>
      <c r="AK33">
        <f t="shared" si="12"/>
        <v>5.21</v>
      </c>
    </row>
    <row r="34" spans="1:37" x14ac:dyDescent="0.2">
      <c r="A34">
        <v>0</v>
      </c>
      <c r="B34" s="2">
        <v>64</v>
      </c>
      <c r="C34" s="2" t="s">
        <v>9</v>
      </c>
      <c r="D34" s="2" t="s">
        <v>8</v>
      </c>
      <c r="E34" s="2">
        <v>155</v>
      </c>
      <c r="F34" s="2">
        <v>56</v>
      </c>
      <c r="G34" s="4">
        <f t="shared" ref="G34:G65" si="13">F34/(E34/100)^2</f>
        <v>23.309053069719038</v>
      </c>
      <c r="H34" s="2">
        <v>0.9</v>
      </c>
      <c r="I34" s="2">
        <v>0.5</v>
      </c>
      <c r="J34" s="2">
        <v>75</v>
      </c>
      <c r="K34" s="2">
        <v>97</v>
      </c>
      <c r="L34" s="2">
        <v>90</v>
      </c>
      <c r="M34" s="4">
        <v>7.1</v>
      </c>
      <c r="N34" s="2" t="s">
        <v>11</v>
      </c>
      <c r="O34" s="5" t="s">
        <v>14</v>
      </c>
      <c r="P34" s="2">
        <v>5.8</v>
      </c>
      <c r="Q34" s="2">
        <v>84.8</v>
      </c>
      <c r="R34" s="2">
        <v>1.3</v>
      </c>
      <c r="S34" s="2">
        <v>80.400000000000006</v>
      </c>
      <c r="T34">
        <v>336</v>
      </c>
      <c r="U34">
        <v>186</v>
      </c>
      <c r="V34">
        <v>205</v>
      </c>
      <c r="W34">
        <v>585</v>
      </c>
      <c r="X34">
        <v>627</v>
      </c>
      <c r="Y34">
        <v>402</v>
      </c>
      <c r="Z34">
        <f t="shared" ref="Z34:Z65" si="14">T34+W34</f>
        <v>921</v>
      </c>
      <c r="AA34">
        <f t="shared" ref="AA34:AA65" si="15">U34+X34</f>
        <v>813</v>
      </c>
      <c r="AB34">
        <f t="shared" ref="AB34:AB65" si="16">V34+Y34</f>
        <v>607</v>
      </c>
      <c r="AC34">
        <f t="shared" ref="AC34:AC65" si="17">T34/100</f>
        <v>3.36</v>
      </c>
      <c r="AD34">
        <f t="shared" ref="AD34:AD65" si="18">U34/100</f>
        <v>1.86</v>
      </c>
      <c r="AE34">
        <f t="shared" ref="AE34:AE65" si="19">V34/100</f>
        <v>2.0499999999999998</v>
      </c>
      <c r="AF34">
        <f t="shared" ref="AF34:AF65" si="20">W34/100</f>
        <v>5.85</v>
      </c>
      <c r="AG34">
        <f t="shared" ref="AG34:AG65" si="21">X34/100</f>
        <v>6.27</v>
      </c>
      <c r="AH34">
        <f t="shared" ref="AH34:AH65" si="22">Y34/100</f>
        <v>4.0199999999999996</v>
      </c>
      <c r="AI34">
        <f t="shared" ref="AI34:AI65" si="23">AC34+AF34</f>
        <v>9.2099999999999991</v>
      </c>
      <c r="AJ34">
        <f t="shared" ref="AJ34:AJ65" si="24">AD34+AG34</f>
        <v>8.129999999999999</v>
      </c>
      <c r="AK34">
        <f t="shared" ref="AK34:AK65" si="25">AE34+AH34</f>
        <v>6.0699999999999994</v>
      </c>
    </row>
    <row r="35" spans="1:37" x14ac:dyDescent="0.2">
      <c r="A35">
        <v>0</v>
      </c>
      <c r="B35" s="2">
        <v>72</v>
      </c>
      <c r="C35" s="2" t="s">
        <v>6</v>
      </c>
      <c r="D35" s="2" t="s">
        <v>7</v>
      </c>
      <c r="E35" s="2">
        <v>158</v>
      </c>
      <c r="F35" s="2">
        <v>64</v>
      </c>
      <c r="G35" s="4">
        <f t="shared" si="13"/>
        <v>25.63691716071142</v>
      </c>
      <c r="H35" s="2">
        <v>1.2</v>
      </c>
      <c r="I35" s="2">
        <v>0.3</v>
      </c>
      <c r="J35" s="2">
        <v>79</v>
      </c>
      <c r="K35" s="2">
        <v>72</v>
      </c>
      <c r="L35" s="2">
        <v>85</v>
      </c>
      <c r="M35" s="4">
        <v>6.3</v>
      </c>
      <c r="N35" s="2" t="s">
        <v>11</v>
      </c>
      <c r="O35" s="5" t="s">
        <v>14</v>
      </c>
      <c r="P35" s="2">
        <v>3.5</v>
      </c>
      <c r="Q35" s="2">
        <v>85.3</v>
      </c>
      <c r="R35" s="2">
        <v>1.1499999999999999</v>
      </c>
      <c r="S35" s="2">
        <v>75.599999999999994</v>
      </c>
      <c r="T35">
        <v>185</v>
      </c>
      <c r="U35">
        <v>159</v>
      </c>
      <c r="V35">
        <v>56</v>
      </c>
      <c r="W35">
        <v>424</v>
      </c>
      <c r="X35">
        <v>683</v>
      </c>
      <c r="Y35">
        <v>327</v>
      </c>
      <c r="Z35">
        <f t="shared" si="14"/>
        <v>609</v>
      </c>
      <c r="AA35">
        <f t="shared" si="15"/>
        <v>842</v>
      </c>
      <c r="AB35">
        <f t="shared" si="16"/>
        <v>383</v>
      </c>
      <c r="AC35">
        <f t="shared" si="17"/>
        <v>1.85</v>
      </c>
      <c r="AD35">
        <f t="shared" si="18"/>
        <v>1.59</v>
      </c>
      <c r="AE35">
        <f t="shared" si="19"/>
        <v>0.56000000000000005</v>
      </c>
      <c r="AF35">
        <f t="shared" si="20"/>
        <v>4.24</v>
      </c>
      <c r="AG35">
        <f t="shared" si="21"/>
        <v>6.83</v>
      </c>
      <c r="AH35">
        <f t="shared" si="22"/>
        <v>3.27</v>
      </c>
      <c r="AI35">
        <f t="shared" si="23"/>
        <v>6.09</v>
      </c>
      <c r="AJ35">
        <f t="shared" si="24"/>
        <v>8.42</v>
      </c>
      <c r="AK35">
        <f t="shared" si="25"/>
        <v>3.83</v>
      </c>
    </row>
    <row r="36" spans="1:37" x14ac:dyDescent="0.2">
      <c r="A36">
        <v>0</v>
      </c>
      <c r="B36" s="2">
        <v>64</v>
      </c>
      <c r="C36" s="2" t="s">
        <v>6</v>
      </c>
      <c r="D36" s="2" t="s">
        <v>8</v>
      </c>
      <c r="E36" s="2">
        <v>160</v>
      </c>
      <c r="F36" s="2">
        <v>56</v>
      </c>
      <c r="G36" s="4">
        <f t="shared" si="13"/>
        <v>21.874999999999996</v>
      </c>
      <c r="H36" s="2">
        <v>1.1000000000000001</v>
      </c>
      <c r="I36" s="2">
        <v>0.3</v>
      </c>
      <c r="J36" s="2">
        <v>75</v>
      </c>
      <c r="K36" s="2">
        <v>78</v>
      </c>
      <c r="L36" s="2">
        <v>78</v>
      </c>
      <c r="M36" s="4">
        <v>5.6</v>
      </c>
      <c r="N36" s="2" t="s">
        <v>11</v>
      </c>
      <c r="O36" s="5" t="s">
        <v>14</v>
      </c>
      <c r="P36" s="2">
        <v>5</v>
      </c>
      <c r="Q36" s="2">
        <v>85.9</v>
      </c>
      <c r="R36" s="2">
        <v>0.62</v>
      </c>
      <c r="S36" s="2">
        <v>74.5</v>
      </c>
      <c r="T36">
        <v>57</v>
      </c>
      <c r="U36">
        <v>42</v>
      </c>
      <c r="V36">
        <v>16</v>
      </c>
      <c r="W36">
        <v>453</v>
      </c>
      <c r="X36">
        <v>536</v>
      </c>
      <c r="Y36">
        <v>506</v>
      </c>
      <c r="Z36">
        <f t="shared" si="14"/>
        <v>510</v>
      </c>
      <c r="AA36">
        <f t="shared" si="15"/>
        <v>578</v>
      </c>
      <c r="AB36">
        <f t="shared" si="16"/>
        <v>522</v>
      </c>
      <c r="AC36">
        <f t="shared" si="17"/>
        <v>0.56999999999999995</v>
      </c>
      <c r="AD36">
        <f t="shared" si="18"/>
        <v>0.42</v>
      </c>
      <c r="AE36">
        <f t="shared" si="19"/>
        <v>0.16</v>
      </c>
      <c r="AF36">
        <f t="shared" si="20"/>
        <v>4.53</v>
      </c>
      <c r="AG36">
        <f t="shared" si="21"/>
        <v>5.36</v>
      </c>
      <c r="AH36">
        <f t="shared" si="22"/>
        <v>5.0599999999999996</v>
      </c>
      <c r="AI36">
        <f t="shared" si="23"/>
        <v>5.1000000000000005</v>
      </c>
      <c r="AJ36">
        <f t="shared" si="24"/>
        <v>5.78</v>
      </c>
      <c r="AK36">
        <f t="shared" si="25"/>
        <v>5.22</v>
      </c>
    </row>
    <row r="37" spans="1:37" x14ac:dyDescent="0.2">
      <c r="A37">
        <v>0</v>
      </c>
      <c r="B37" s="2">
        <v>66</v>
      </c>
      <c r="C37" s="2" t="s">
        <v>6</v>
      </c>
      <c r="D37" s="2" t="s">
        <v>7</v>
      </c>
      <c r="E37" s="2">
        <v>167</v>
      </c>
      <c r="F37" s="2">
        <v>57</v>
      </c>
      <c r="G37" s="4">
        <f t="shared" si="13"/>
        <v>20.43816558499767</v>
      </c>
      <c r="H37" s="2">
        <v>0.5</v>
      </c>
      <c r="I37" s="2">
        <v>0.4</v>
      </c>
      <c r="J37" s="2">
        <v>96</v>
      </c>
      <c r="K37" s="2">
        <v>100</v>
      </c>
      <c r="L37" s="2">
        <v>97</v>
      </c>
      <c r="M37" s="4">
        <v>8.3000000000000007</v>
      </c>
      <c r="N37" s="2" t="s">
        <v>11</v>
      </c>
      <c r="O37" s="5" t="s">
        <v>14</v>
      </c>
      <c r="P37" s="2">
        <v>3.1</v>
      </c>
      <c r="Q37" s="2">
        <v>85.6</v>
      </c>
      <c r="R37" s="2">
        <v>0.35</v>
      </c>
      <c r="S37" s="2">
        <v>79.900000000000006</v>
      </c>
      <c r="T37">
        <v>139</v>
      </c>
      <c r="U37">
        <v>90</v>
      </c>
      <c r="V37">
        <v>65</v>
      </c>
      <c r="W37">
        <v>553</v>
      </c>
      <c r="X37">
        <v>726</v>
      </c>
      <c r="Y37">
        <v>495</v>
      </c>
      <c r="Z37">
        <f t="shared" si="14"/>
        <v>692</v>
      </c>
      <c r="AA37">
        <f t="shared" si="15"/>
        <v>816</v>
      </c>
      <c r="AB37">
        <f t="shared" si="16"/>
        <v>560</v>
      </c>
      <c r="AC37">
        <f t="shared" si="17"/>
        <v>1.39</v>
      </c>
      <c r="AD37">
        <f t="shared" si="18"/>
        <v>0.9</v>
      </c>
      <c r="AE37">
        <f t="shared" si="19"/>
        <v>0.65</v>
      </c>
      <c r="AF37">
        <f t="shared" si="20"/>
        <v>5.53</v>
      </c>
      <c r="AG37">
        <f t="shared" si="21"/>
        <v>7.26</v>
      </c>
      <c r="AH37">
        <f t="shared" si="22"/>
        <v>4.95</v>
      </c>
      <c r="AI37">
        <f t="shared" si="23"/>
        <v>6.92</v>
      </c>
      <c r="AJ37">
        <f t="shared" si="24"/>
        <v>8.16</v>
      </c>
      <c r="AK37">
        <f t="shared" si="25"/>
        <v>5.6000000000000005</v>
      </c>
    </row>
    <row r="38" spans="1:37" ht="12.75" customHeight="1" x14ac:dyDescent="0.2">
      <c r="A38">
        <v>0</v>
      </c>
      <c r="B38" s="2">
        <v>54</v>
      </c>
      <c r="C38" s="2" t="s">
        <v>9</v>
      </c>
      <c r="D38" s="2" t="s">
        <v>7</v>
      </c>
      <c r="E38" s="2">
        <v>170</v>
      </c>
      <c r="F38" s="2">
        <v>66</v>
      </c>
      <c r="G38" s="4">
        <f t="shared" si="13"/>
        <v>22.837370242214536</v>
      </c>
      <c r="H38" s="2">
        <v>1</v>
      </c>
      <c r="I38" s="2">
        <v>1.1000000000000001</v>
      </c>
      <c r="J38" s="2">
        <v>79</v>
      </c>
      <c r="K38" s="2">
        <v>81</v>
      </c>
      <c r="L38" s="2">
        <v>84</v>
      </c>
      <c r="M38" s="4">
        <v>7.1</v>
      </c>
      <c r="N38" s="2" t="s">
        <v>11</v>
      </c>
      <c r="O38" s="5" t="s">
        <v>14</v>
      </c>
      <c r="P38" s="2">
        <v>8.3000000000000007</v>
      </c>
      <c r="Q38" s="2">
        <v>82.7</v>
      </c>
      <c r="R38" s="2">
        <v>0.12</v>
      </c>
      <c r="S38" s="2">
        <v>78.900000000000006</v>
      </c>
      <c r="T38">
        <v>93</v>
      </c>
      <c r="U38">
        <v>96</v>
      </c>
      <c r="V38">
        <v>53</v>
      </c>
      <c r="W38">
        <v>689</v>
      </c>
      <c r="X38">
        <v>591</v>
      </c>
      <c r="Y38">
        <v>546</v>
      </c>
      <c r="Z38">
        <f t="shared" si="14"/>
        <v>782</v>
      </c>
      <c r="AA38">
        <f t="shared" si="15"/>
        <v>687</v>
      </c>
      <c r="AB38">
        <f t="shared" si="16"/>
        <v>599</v>
      </c>
      <c r="AC38">
        <f t="shared" si="17"/>
        <v>0.93</v>
      </c>
      <c r="AD38">
        <f t="shared" si="18"/>
        <v>0.96</v>
      </c>
      <c r="AE38">
        <f t="shared" si="19"/>
        <v>0.53</v>
      </c>
      <c r="AF38">
        <f t="shared" si="20"/>
        <v>6.89</v>
      </c>
      <c r="AG38">
        <f t="shared" si="21"/>
        <v>5.91</v>
      </c>
      <c r="AH38">
        <f t="shared" si="22"/>
        <v>5.46</v>
      </c>
      <c r="AI38">
        <f t="shared" si="23"/>
        <v>7.8199999999999994</v>
      </c>
      <c r="AJ38">
        <f t="shared" si="24"/>
        <v>6.87</v>
      </c>
      <c r="AK38">
        <f t="shared" si="25"/>
        <v>5.99</v>
      </c>
    </row>
    <row r="39" spans="1:37" x14ac:dyDescent="0.2">
      <c r="A39">
        <v>0</v>
      </c>
      <c r="B39" s="2">
        <v>70</v>
      </c>
      <c r="C39" s="2" t="s">
        <v>9</v>
      </c>
      <c r="D39" s="2" t="s">
        <v>7</v>
      </c>
      <c r="E39" s="2">
        <v>173</v>
      </c>
      <c r="F39" s="2">
        <v>82</v>
      </c>
      <c r="G39" s="4">
        <f t="shared" si="13"/>
        <v>27.398175682448461</v>
      </c>
      <c r="H39" s="2">
        <v>0.8</v>
      </c>
      <c r="I39" s="2">
        <v>0.4</v>
      </c>
      <c r="J39" s="2">
        <v>50</v>
      </c>
      <c r="K39" s="2">
        <v>67</v>
      </c>
      <c r="L39" s="2">
        <v>76</v>
      </c>
      <c r="M39" s="4">
        <v>8.3000000000000007</v>
      </c>
      <c r="N39" s="2" t="s">
        <v>11</v>
      </c>
      <c r="O39" s="5" t="s">
        <v>14</v>
      </c>
      <c r="P39" s="2">
        <v>2</v>
      </c>
      <c r="Q39" s="2">
        <v>87.4</v>
      </c>
      <c r="R39" s="2">
        <v>2.0099999999999998</v>
      </c>
      <c r="S39" s="2">
        <v>78.599999999999994</v>
      </c>
      <c r="T39">
        <v>82</v>
      </c>
      <c r="U39">
        <v>23</v>
      </c>
      <c r="V39">
        <v>68</v>
      </c>
      <c r="W39">
        <v>676</v>
      </c>
      <c r="X39">
        <v>292</v>
      </c>
      <c r="Y39">
        <v>662</v>
      </c>
      <c r="Z39">
        <f t="shared" si="14"/>
        <v>758</v>
      </c>
      <c r="AA39">
        <f t="shared" si="15"/>
        <v>315</v>
      </c>
      <c r="AB39">
        <f t="shared" si="16"/>
        <v>730</v>
      </c>
      <c r="AC39">
        <f t="shared" si="17"/>
        <v>0.82</v>
      </c>
      <c r="AD39">
        <f t="shared" si="18"/>
        <v>0.23</v>
      </c>
      <c r="AE39">
        <f t="shared" si="19"/>
        <v>0.68</v>
      </c>
      <c r="AF39">
        <f t="shared" si="20"/>
        <v>6.76</v>
      </c>
      <c r="AG39">
        <f t="shared" si="21"/>
        <v>2.92</v>
      </c>
      <c r="AH39">
        <f t="shared" si="22"/>
        <v>6.62</v>
      </c>
      <c r="AI39">
        <f t="shared" si="23"/>
        <v>7.58</v>
      </c>
      <c r="AJ39">
        <f t="shared" si="24"/>
        <v>3.15</v>
      </c>
      <c r="AK39">
        <f t="shared" si="25"/>
        <v>7.3</v>
      </c>
    </row>
    <row r="40" spans="1:37" x14ac:dyDescent="0.2">
      <c r="A40">
        <v>0</v>
      </c>
      <c r="B40" s="2">
        <v>75</v>
      </c>
      <c r="C40" s="2" t="s">
        <v>9</v>
      </c>
      <c r="D40" s="2" t="s">
        <v>8</v>
      </c>
      <c r="E40" s="2">
        <v>153</v>
      </c>
      <c r="F40" s="2">
        <v>62</v>
      </c>
      <c r="G40" s="4">
        <f t="shared" si="13"/>
        <v>26.485539749668931</v>
      </c>
      <c r="H40" s="2">
        <v>1</v>
      </c>
      <c r="I40" s="2">
        <v>0.4</v>
      </c>
      <c r="J40" s="2">
        <v>75</v>
      </c>
      <c r="K40" s="2">
        <v>86</v>
      </c>
      <c r="L40" s="2">
        <v>79</v>
      </c>
      <c r="M40" s="4">
        <v>5.6</v>
      </c>
      <c r="N40" s="2" t="s">
        <v>11</v>
      </c>
      <c r="O40" s="5" t="s">
        <v>14</v>
      </c>
      <c r="P40" s="2">
        <v>1.1000000000000001</v>
      </c>
      <c r="Q40" s="2">
        <v>85</v>
      </c>
      <c r="R40" s="2">
        <v>2.2200000000000002</v>
      </c>
      <c r="S40" s="2">
        <v>80.3</v>
      </c>
      <c r="T40">
        <v>184</v>
      </c>
      <c r="U40">
        <v>4</v>
      </c>
      <c r="V40">
        <v>73</v>
      </c>
      <c r="W40">
        <v>564</v>
      </c>
      <c r="X40">
        <v>325</v>
      </c>
      <c r="Y40">
        <v>354</v>
      </c>
      <c r="Z40">
        <f t="shared" si="14"/>
        <v>748</v>
      </c>
      <c r="AA40">
        <f t="shared" si="15"/>
        <v>329</v>
      </c>
      <c r="AB40">
        <f t="shared" si="16"/>
        <v>427</v>
      </c>
      <c r="AC40">
        <f t="shared" si="17"/>
        <v>1.84</v>
      </c>
      <c r="AD40">
        <f t="shared" si="18"/>
        <v>0.04</v>
      </c>
      <c r="AE40">
        <f t="shared" si="19"/>
        <v>0.73</v>
      </c>
      <c r="AF40">
        <f t="shared" si="20"/>
        <v>5.64</v>
      </c>
      <c r="AG40">
        <f t="shared" si="21"/>
        <v>3.25</v>
      </c>
      <c r="AH40">
        <f t="shared" si="22"/>
        <v>3.54</v>
      </c>
      <c r="AI40">
        <f t="shared" si="23"/>
        <v>7.4799999999999995</v>
      </c>
      <c r="AJ40">
        <f t="shared" si="24"/>
        <v>3.29</v>
      </c>
      <c r="AK40">
        <f t="shared" si="25"/>
        <v>4.2699999999999996</v>
      </c>
    </row>
    <row r="41" spans="1:37" x14ac:dyDescent="0.2">
      <c r="A41">
        <v>0</v>
      </c>
      <c r="B41" s="2">
        <v>76</v>
      </c>
      <c r="C41" s="2" t="s">
        <v>6</v>
      </c>
      <c r="D41" s="2" t="s">
        <v>8</v>
      </c>
      <c r="E41" s="2">
        <v>147</v>
      </c>
      <c r="F41" s="2">
        <v>51</v>
      </c>
      <c r="G41" s="4">
        <f t="shared" si="13"/>
        <v>23.601277245592115</v>
      </c>
      <c r="H41" s="2">
        <v>1.1000000000000001</v>
      </c>
      <c r="I41" s="2">
        <v>0.5</v>
      </c>
      <c r="J41" s="2">
        <v>89</v>
      </c>
      <c r="K41" s="2">
        <v>97</v>
      </c>
      <c r="L41" s="2">
        <v>76</v>
      </c>
      <c r="M41" s="4">
        <v>8.3000000000000007</v>
      </c>
      <c r="N41" s="2" t="s">
        <v>11</v>
      </c>
      <c r="O41" s="5" t="s">
        <v>14</v>
      </c>
      <c r="P41" s="2">
        <v>0.3</v>
      </c>
      <c r="Q41" s="2">
        <v>87.5</v>
      </c>
      <c r="R41" s="2">
        <v>0.27</v>
      </c>
      <c r="S41" s="2">
        <v>78.7</v>
      </c>
      <c r="T41">
        <v>80</v>
      </c>
      <c r="U41">
        <v>97</v>
      </c>
      <c r="V41">
        <v>85</v>
      </c>
      <c r="W41">
        <v>625</v>
      </c>
      <c r="X41">
        <v>535</v>
      </c>
      <c r="Y41">
        <v>376</v>
      </c>
      <c r="Z41">
        <f t="shared" si="14"/>
        <v>705</v>
      </c>
      <c r="AA41">
        <f t="shared" si="15"/>
        <v>632</v>
      </c>
      <c r="AB41">
        <f t="shared" si="16"/>
        <v>461</v>
      </c>
      <c r="AC41">
        <f t="shared" si="17"/>
        <v>0.8</v>
      </c>
      <c r="AD41">
        <f t="shared" si="18"/>
        <v>0.97</v>
      </c>
      <c r="AE41">
        <f t="shared" si="19"/>
        <v>0.85</v>
      </c>
      <c r="AF41">
        <f t="shared" si="20"/>
        <v>6.25</v>
      </c>
      <c r="AG41">
        <f t="shared" si="21"/>
        <v>5.35</v>
      </c>
      <c r="AH41">
        <f t="shared" si="22"/>
        <v>3.76</v>
      </c>
      <c r="AI41">
        <f t="shared" si="23"/>
        <v>7.05</v>
      </c>
      <c r="AJ41">
        <f t="shared" si="24"/>
        <v>6.3199999999999994</v>
      </c>
      <c r="AK41">
        <f t="shared" si="25"/>
        <v>4.6099999999999994</v>
      </c>
    </row>
    <row r="42" spans="1:37" x14ac:dyDescent="0.2">
      <c r="A42">
        <v>0</v>
      </c>
      <c r="B42" s="2">
        <v>62</v>
      </c>
      <c r="C42" s="2" t="s">
        <v>6</v>
      </c>
      <c r="D42" s="2" t="s">
        <v>7</v>
      </c>
      <c r="E42" s="2">
        <v>173</v>
      </c>
      <c r="F42" s="2">
        <v>72</v>
      </c>
      <c r="G42" s="4">
        <f t="shared" si="13"/>
        <v>24.056934745564501</v>
      </c>
      <c r="H42" s="2">
        <v>1.3</v>
      </c>
      <c r="I42" s="2">
        <v>0.3</v>
      </c>
      <c r="J42" s="2">
        <v>82</v>
      </c>
      <c r="K42" s="2">
        <v>86</v>
      </c>
      <c r="L42" s="2">
        <v>93</v>
      </c>
      <c r="M42" s="4">
        <v>10</v>
      </c>
      <c r="N42" s="2" t="s">
        <v>11</v>
      </c>
      <c r="O42" s="5" t="s">
        <v>14</v>
      </c>
      <c r="P42" s="2">
        <v>5.2</v>
      </c>
      <c r="Q42" s="2">
        <v>87</v>
      </c>
      <c r="R42" s="2">
        <v>0.64</v>
      </c>
      <c r="S42" s="2">
        <v>77.3</v>
      </c>
      <c r="T42">
        <v>109</v>
      </c>
      <c r="U42">
        <v>39</v>
      </c>
      <c r="V42">
        <v>29</v>
      </c>
      <c r="W42">
        <v>499</v>
      </c>
      <c r="X42">
        <v>436</v>
      </c>
      <c r="Y42">
        <v>317</v>
      </c>
      <c r="Z42">
        <f t="shared" si="14"/>
        <v>608</v>
      </c>
      <c r="AA42">
        <f t="shared" si="15"/>
        <v>475</v>
      </c>
      <c r="AB42">
        <f t="shared" si="16"/>
        <v>346</v>
      </c>
      <c r="AC42">
        <f t="shared" si="17"/>
        <v>1.0900000000000001</v>
      </c>
      <c r="AD42">
        <f t="shared" si="18"/>
        <v>0.39</v>
      </c>
      <c r="AE42">
        <f t="shared" si="19"/>
        <v>0.28999999999999998</v>
      </c>
      <c r="AF42">
        <f t="shared" si="20"/>
        <v>4.99</v>
      </c>
      <c r="AG42">
        <f t="shared" si="21"/>
        <v>4.3600000000000003</v>
      </c>
      <c r="AH42">
        <f t="shared" si="22"/>
        <v>3.17</v>
      </c>
      <c r="AI42">
        <f t="shared" si="23"/>
        <v>6.08</v>
      </c>
      <c r="AJ42">
        <f t="shared" si="24"/>
        <v>4.75</v>
      </c>
      <c r="AK42">
        <f t="shared" si="25"/>
        <v>3.46</v>
      </c>
    </row>
    <row r="43" spans="1:37" x14ac:dyDescent="0.2">
      <c r="A43">
        <v>0</v>
      </c>
      <c r="B43" s="2">
        <v>56</v>
      </c>
      <c r="C43" s="2" t="s">
        <v>6</v>
      </c>
      <c r="D43" s="2" t="s">
        <v>8</v>
      </c>
      <c r="E43" s="2">
        <v>160</v>
      </c>
      <c r="F43" s="2">
        <v>75</v>
      </c>
      <c r="G43" s="4">
        <f t="shared" si="13"/>
        <v>29.296874999999993</v>
      </c>
      <c r="H43" s="2">
        <v>1.1000000000000001</v>
      </c>
      <c r="I43" s="2">
        <v>0.4</v>
      </c>
      <c r="J43" s="2">
        <v>86</v>
      </c>
      <c r="K43" s="2">
        <v>83</v>
      </c>
      <c r="L43" s="2">
        <v>93</v>
      </c>
      <c r="M43" s="4">
        <v>10.1</v>
      </c>
      <c r="N43" s="2" t="s">
        <v>11</v>
      </c>
      <c r="O43" s="5" t="s">
        <v>14</v>
      </c>
      <c r="P43" s="2">
        <v>6</v>
      </c>
      <c r="Q43" s="2">
        <v>84.5</v>
      </c>
      <c r="R43" s="2">
        <v>1.73</v>
      </c>
      <c r="S43" s="2">
        <v>75.3</v>
      </c>
      <c r="T43">
        <v>116</v>
      </c>
      <c r="U43">
        <v>100</v>
      </c>
      <c r="V43">
        <v>13</v>
      </c>
      <c r="W43">
        <v>502</v>
      </c>
      <c r="X43">
        <v>486</v>
      </c>
      <c r="Y43">
        <v>439</v>
      </c>
      <c r="Z43">
        <f t="shared" si="14"/>
        <v>618</v>
      </c>
      <c r="AA43">
        <f t="shared" si="15"/>
        <v>586</v>
      </c>
      <c r="AB43">
        <f t="shared" si="16"/>
        <v>452</v>
      </c>
      <c r="AC43">
        <f t="shared" si="17"/>
        <v>1.1599999999999999</v>
      </c>
      <c r="AD43">
        <f t="shared" si="18"/>
        <v>1</v>
      </c>
      <c r="AE43">
        <f t="shared" si="19"/>
        <v>0.13</v>
      </c>
      <c r="AF43">
        <f t="shared" si="20"/>
        <v>5.0199999999999996</v>
      </c>
      <c r="AG43">
        <f t="shared" si="21"/>
        <v>4.8600000000000003</v>
      </c>
      <c r="AH43">
        <f t="shared" si="22"/>
        <v>4.3899999999999997</v>
      </c>
      <c r="AI43">
        <f t="shared" si="23"/>
        <v>6.18</v>
      </c>
      <c r="AJ43">
        <f t="shared" si="24"/>
        <v>5.86</v>
      </c>
      <c r="AK43">
        <f t="shared" si="25"/>
        <v>4.5199999999999996</v>
      </c>
    </row>
    <row r="44" spans="1:37" x14ac:dyDescent="0.2">
      <c r="A44">
        <v>0</v>
      </c>
      <c r="B44" s="2">
        <v>62</v>
      </c>
      <c r="C44" s="2" t="s">
        <v>9</v>
      </c>
      <c r="D44" s="2" t="s">
        <v>8</v>
      </c>
      <c r="E44" s="2">
        <v>158</v>
      </c>
      <c r="F44" s="2">
        <v>75</v>
      </c>
      <c r="G44" s="4">
        <f t="shared" si="13"/>
        <v>30.043262297708697</v>
      </c>
      <c r="H44" s="2">
        <v>1.1000000000000001</v>
      </c>
      <c r="I44" s="2">
        <v>0.5</v>
      </c>
      <c r="J44" s="2">
        <v>100</v>
      </c>
      <c r="K44" s="2">
        <v>100</v>
      </c>
      <c r="L44" s="2">
        <v>97</v>
      </c>
      <c r="M44" s="4">
        <v>8.3000000000000007</v>
      </c>
      <c r="N44" s="2" t="s">
        <v>11</v>
      </c>
      <c r="O44" s="5" t="s">
        <v>14</v>
      </c>
      <c r="P44" s="2">
        <v>4.3</v>
      </c>
      <c r="Q44" s="2">
        <v>85.9</v>
      </c>
      <c r="R44" s="2">
        <v>2.94</v>
      </c>
      <c r="S44" s="2">
        <v>77.099999999999994</v>
      </c>
      <c r="T44">
        <v>26</v>
      </c>
      <c r="U44">
        <v>53</v>
      </c>
      <c r="V44">
        <v>41</v>
      </c>
      <c r="W44">
        <v>661</v>
      </c>
      <c r="X44">
        <v>509</v>
      </c>
      <c r="Y44">
        <v>481</v>
      </c>
      <c r="Z44">
        <f t="shared" si="14"/>
        <v>687</v>
      </c>
      <c r="AA44">
        <f t="shared" si="15"/>
        <v>562</v>
      </c>
      <c r="AB44">
        <f t="shared" si="16"/>
        <v>522</v>
      </c>
      <c r="AC44">
        <f t="shared" si="17"/>
        <v>0.26</v>
      </c>
      <c r="AD44">
        <f t="shared" si="18"/>
        <v>0.53</v>
      </c>
      <c r="AE44">
        <f t="shared" si="19"/>
        <v>0.41</v>
      </c>
      <c r="AF44">
        <f t="shared" si="20"/>
        <v>6.61</v>
      </c>
      <c r="AG44">
        <f t="shared" si="21"/>
        <v>5.09</v>
      </c>
      <c r="AH44">
        <f t="shared" si="22"/>
        <v>4.8099999999999996</v>
      </c>
      <c r="AI44">
        <f t="shared" si="23"/>
        <v>6.87</v>
      </c>
      <c r="AJ44">
        <f t="shared" si="24"/>
        <v>5.62</v>
      </c>
      <c r="AK44">
        <f t="shared" si="25"/>
        <v>5.22</v>
      </c>
    </row>
    <row r="45" spans="1:37" x14ac:dyDescent="0.2">
      <c r="A45">
        <v>0</v>
      </c>
      <c r="B45" s="2">
        <v>65</v>
      </c>
      <c r="C45" s="2" t="s">
        <v>6</v>
      </c>
      <c r="D45" s="2" t="s">
        <v>8</v>
      </c>
      <c r="E45" s="2">
        <v>159</v>
      </c>
      <c r="F45" s="2">
        <v>74</v>
      </c>
      <c r="G45" s="4">
        <f t="shared" si="13"/>
        <v>29.270994027135</v>
      </c>
      <c r="H45" s="2">
        <v>1.2</v>
      </c>
      <c r="I45" s="2">
        <v>0.6</v>
      </c>
      <c r="J45" s="2">
        <v>100</v>
      </c>
      <c r="K45" s="2">
        <v>100</v>
      </c>
      <c r="L45" s="2">
        <v>97</v>
      </c>
      <c r="M45" s="4">
        <v>9.1</v>
      </c>
      <c r="N45" s="2" t="s">
        <v>11</v>
      </c>
      <c r="O45" s="5" t="s">
        <v>14</v>
      </c>
      <c r="P45" s="2">
        <v>4</v>
      </c>
      <c r="Q45" s="2">
        <v>85.2</v>
      </c>
      <c r="R45" s="2">
        <v>2.54</v>
      </c>
      <c r="S45" s="2">
        <v>78.599999999999994</v>
      </c>
      <c r="T45">
        <v>77</v>
      </c>
      <c r="U45">
        <v>2</v>
      </c>
      <c r="V45">
        <v>42</v>
      </c>
      <c r="W45">
        <v>580</v>
      </c>
      <c r="X45">
        <v>579</v>
      </c>
      <c r="Y45">
        <v>355</v>
      </c>
      <c r="Z45">
        <f t="shared" si="14"/>
        <v>657</v>
      </c>
      <c r="AA45">
        <f t="shared" si="15"/>
        <v>581</v>
      </c>
      <c r="AB45">
        <f t="shared" si="16"/>
        <v>397</v>
      </c>
      <c r="AC45">
        <f t="shared" si="17"/>
        <v>0.77</v>
      </c>
      <c r="AD45">
        <f t="shared" si="18"/>
        <v>0.02</v>
      </c>
      <c r="AE45">
        <f t="shared" si="19"/>
        <v>0.42</v>
      </c>
      <c r="AF45">
        <f t="shared" si="20"/>
        <v>5.8</v>
      </c>
      <c r="AG45">
        <f t="shared" si="21"/>
        <v>5.79</v>
      </c>
      <c r="AH45">
        <f t="shared" si="22"/>
        <v>3.55</v>
      </c>
      <c r="AI45">
        <f t="shared" si="23"/>
        <v>6.57</v>
      </c>
      <c r="AJ45">
        <f t="shared" si="24"/>
        <v>5.81</v>
      </c>
      <c r="AK45">
        <f t="shared" si="25"/>
        <v>3.9699999999999998</v>
      </c>
    </row>
    <row r="46" spans="1:37" x14ac:dyDescent="0.2">
      <c r="A46">
        <v>0</v>
      </c>
      <c r="B46" s="2">
        <v>67</v>
      </c>
      <c r="C46" s="2" t="s">
        <v>9</v>
      </c>
      <c r="D46" s="2" t="s">
        <v>8</v>
      </c>
      <c r="E46" s="2">
        <v>152</v>
      </c>
      <c r="F46" s="2">
        <v>54</v>
      </c>
      <c r="G46" s="4">
        <f t="shared" si="13"/>
        <v>23.372576177285318</v>
      </c>
      <c r="H46" s="2">
        <v>0.8</v>
      </c>
      <c r="I46" s="2">
        <v>0.4</v>
      </c>
      <c r="J46" s="2">
        <v>61</v>
      </c>
      <c r="K46" s="2">
        <v>86</v>
      </c>
      <c r="L46" s="2">
        <v>81</v>
      </c>
      <c r="M46" s="4">
        <v>9.1</v>
      </c>
      <c r="N46" s="2" t="s">
        <v>11</v>
      </c>
      <c r="O46" s="5" t="s">
        <v>14</v>
      </c>
      <c r="P46" s="2">
        <v>5.9</v>
      </c>
      <c r="Q46" s="2">
        <v>84.6</v>
      </c>
      <c r="R46" s="2">
        <v>0.73</v>
      </c>
      <c r="S46" s="2">
        <v>79.400000000000006</v>
      </c>
      <c r="T46">
        <v>96</v>
      </c>
      <c r="U46">
        <v>103</v>
      </c>
      <c r="V46">
        <v>89</v>
      </c>
      <c r="W46">
        <v>461</v>
      </c>
      <c r="X46">
        <v>439</v>
      </c>
      <c r="Y46">
        <v>382</v>
      </c>
      <c r="Z46">
        <f t="shared" si="14"/>
        <v>557</v>
      </c>
      <c r="AA46">
        <f t="shared" si="15"/>
        <v>542</v>
      </c>
      <c r="AB46">
        <f t="shared" si="16"/>
        <v>471</v>
      </c>
      <c r="AC46">
        <f t="shared" si="17"/>
        <v>0.96</v>
      </c>
      <c r="AD46">
        <f t="shared" si="18"/>
        <v>1.03</v>
      </c>
      <c r="AE46">
        <f t="shared" si="19"/>
        <v>0.89</v>
      </c>
      <c r="AF46">
        <f t="shared" si="20"/>
        <v>4.6100000000000003</v>
      </c>
      <c r="AG46">
        <f t="shared" si="21"/>
        <v>4.3899999999999997</v>
      </c>
      <c r="AH46">
        <f t="shared" si="22"/>
        <v>3.82</v>
      </c>
      <c r="AI46">
        <f t="shared" si="23"/>
        <v>5.57</v>
      </c>
      <c r="AJ46">
        <f t="shared" si="24"/>
        <v>5.42</v>
      </c>
      <c r="AK46">
        <f t="shared" si="25"/>
        <v>4.71</v>
      </c>
    </row>
    <row r="47" spans="1:37" x14ac:dyDescent="0.2">
      <c r="A47">
        <v>0</v>
      </c>
      <c r="B47" s="2">
        <v>53</v>
      </c>
      <c r="C47" s="2" t="s">
        <v>9</v>
      </c>
      <c r="D47" s="2" t="s">
        <v>7</v>
      </c>
      <c r="E47" s="2">
        <v>171</v>
      </c>
      <c r="F47" s="2">
        <v>91</v>
      </c>
      <c r="G47" s="4">
        <f t="shared" si="13"/>
        <v>31.120686707020965</v>
      </c>
      <c r="H47" s="2">
        <v>1.4</v>
      </c>
      <c r="I47" s="2">
        <v>0.5</v>
      </c>
      <c r="J47" s="2">
        <v>71</v>
      </c>
      <c r="K47" s="2">
        <v>72</v>
      </c>
      <c r="L47" s="2">
        <v>79</v>
      </c>
      <c r="M47" s="4">
        <v>10.1</v>
      </c>
      <c r="N47" s="2" t="s">
        <v>11</v>
      </c>
      <c r="O47" s="5" t="s">
        <v>14</v>
      </c>
      <c r="P47" s="2">
        <v>0</v>
      </c>
      <c r="Q47" s="2">
        <v>85.1</v>
      </c>
      <c r="R47" s="2">
        <v>0.66</v>
      </c>
      <c r="S47" s="2">
        <v>78.900000000000006</v>
      </c>
      <c r="T47">
        <v>31</v>
      </c>
      <c r="U47">
        <v>113</v>
      </c>
      <c r="V47">
        <v>44</v>
      </c>
      <c r="W47">
        <v>726</v>
      </c>
      <c r="X47">
        <v>543</v>
      </c>
      <c r="Y47">
        <v>543</v>
      </c>
      <c r="Z47">
        <f t="shared" si="14"/>
        <v>757</v>
      </c>
      <c r="AA47">
        <f t="shared" si="15"/>
        <v>656</v>
      </c>
      <c r="AB47">
        <f t="shared" si="16"/>
        <v>587</v>
      </c>
      <c r="AC47">
        <f t="shared" si="17"/>
        <v>0.31</v>
      </c>
      <c r="AD47">
        <f t="shared" si="18"/>
        <v>1.1299999999999999</v>
      </c>
      <c r="AE47">
        <f t="shared" si="19"/>
        <v>0.44</v>
      </c>
      <c r="AF47">
        <f t="shared" si="20"/>
        <v>7.26</v>
      </c>
      <c r="AG47">
        <f t="shared" si="21"/>
        <v>5.43</v>
      </c>
      <c r="AH47">
        <f t="shared" si="22"/>
        <v>5.43</v>
      </c>
      <c r="AI47">
        <f t="shared" si="23"/>
        <v>7.5699999999999994</v>
      </c>
      <c r="AJ47">
        <f t="shared" si="24"/>
        <v>6.56</v>
      </c>
      <c r="AK47">
        <f t="shared" si="25"/>
        <v>5.87</v>
      </c>
    </row>
    <row r="48" spans="1:37" x14ac:dyDescent="0.2">
      <c r="A48">
        <v>0</v>
      </c>
      <c r="B48" s="2">
        <v>71</v>
      </c>
      <c r="C48" s="2" t="s">
        <v>9</v>
      </c>
      <c r="D48" s="2" t="s">
        <v>8</v>
      </c>
      <c r="E48" s="2">
        <v>156</v>
      </c>
      <c r="F48" s="2">
        <v>56</v>
      </c>
      <c r="G48" s="4">
        <f t="shared" si="13"/>
        <v>23.011176857330703</v>
      </c>
      <c r="H48" s="2">
        <v>1.2</v>
      </c>
      <c r="I48" s="2">
        <v>0.4</v>
      </c>
      <c r="J48" s="2">
        <v>96</v>
      </c>
      <c r="K48" s="2">
        <v>94</v>
      </c>
      <c r="L48" s="2">
        <v>94</v>
      </c>
      <c r="M48" s="4">
        <v>8.3000000000000007</v>
      </c>
      <c r="N48" s="2" t="s">
        <v>11</v>
      </c>
      <c r="O48" s="5" t="s">
        <v>14</v>
      </c>
      <c r="P48" s="2">
        <v>7.3</v>
      </c>
      <c r="Q48" s="2">
        <v>86</v>
      </c>
      <c r="R48" s="2">
        <v>1.49</v>
      </c>
      <c r="S48" s="2">
        <v>75.900000000000006</v>
      </c>
      <c r="T48">
        <v>54</v>
      </c>
      <c r="U48">
        <v>61</v>
      </c>
      <c r="V48">
        <v>41</v>
      </c>
      <c r="W48">
        <v>565</v>
      </c>
      <c r="X48">
        <v>561</v>
      </c>
      <c r="Y48">
        <v>438</v>
      </c>
      <c r="Z48">
        <f t="shared" si="14"/>
        <v>619</v>
      </c>
      <c r="AA48">
        <f t="shared" si="15"/>
        <v>622</v>
      </c>
      <c r="AB48">
        <f t="shared" si="16"/>
        <v>479</v>
      </c>
      <c r="AC48">
        <f t="shared" si="17"/>
        <v>0.54</v>
      </c>
      <c r="AD48">
        <f t="shared" si="18"/>
        <v>0.61</v>
      </c>
      <c r="AE48">
        <f t="shared" si="19"/>
        <v>0.41</v>
      </c>
      <c r="AF48">
        <f t="shared" si="20"/>
        <v>5.65</v>
      </c>
      <c r="AG48">
        <f t="shared" si="21"/>
        <v>5.61</v>
      </c>
      <c r="AH48">
        <f t="shared" si="22"/>
        <v>4.38</v>
      </c>
      <c r="AI48">
        <f t="shared" si="23"/>
        <v>6.19</v>
      </c>
      <c r="AJ48">
        <f t="shared" si="24"/>
        <v>6.2200000000000006</v>
      </c>
      <c r="AK48">
        <f t="shared" si="25"/>
        <v>4.79</v>
      </c>
    </row>
    <row r="49" spans="1:37" x14ac:dyDescent="0.2">
      <c r="A49">
        <v>0</v>
      </c>
      <c r="B49" s="2">
        <v>70</v>
      </c>
      <c r="C49" s="2" t="s">
        <v>6</v>
      </c>
      <c r="D49" s="2" t="s">
        <v>8</v>
      </c>
      <c r="E49" s="2">
        <v>154</v>
      </c>
      <c r="F49" s="2">
        <v>55</v>
      </c>
      <c r="G49" s="4">
        <f t="shared" si="13"/>
        <v>23.19109461966605</v>
      </c>
      <c r="H49" s="2">
        <v>0.9</v>
      </c>
      <c r="I49" s="2">
        <v>0.4</v>
      </c>
      <c r="J49" s="2">
        <v>68</v>
      </c>
      <c r="K49" s="2">
        <v>67</v>
      </c>
      <c r="L49" s="2">
        <v>55</v>
      </c>
      <c r="M49" s="4">
        <v>9.1</v>
      </c>
      <c r="N49" s="2" t="s">
        <v>11</v>
      </c>
      <c r="O49" s="5" t="s">
        <v>14</v>
      </c>
      <c r="P49" s="2">
        <v>8</v>
      </c>
      <c r="Q49" s="2">
        <v>85.8</v>
      </c>
      <c r="R49" s="2">
        <v>1.44</v>
      </c>
      <c r="S49" s="2">
        <v>75.3</v>
      </c>
      <c r="T49">
        <v>0</v>
      </c>
      <c r="U49">
        <v>167</v>
      </c>
      <c r="V49">
        <v>17</v>
      </c>
      <c r="W49">
        <v>764</v>
      </c>
      <c r="X49">
        <v>742</v>
      </c>
      <c r="Y49">
        <v>666</v>
      </c>
      <c r="Z49">
        <f t="shared" si="14"/>
        <v>764</v>
      </c>
      <c r="AA49">
        <f t="shared" si="15"/>
        <v>909</v>
      </c>
      <c r="AB49">
        <f t="shared" si="16"/>
        <v>683</v>
      </c>
      <c r="AC49">
        <f t="shared" si="17"/>
        <v>0</v>
      </c>
      <c r="AD49">
        <f t="shared" si="18"/>
        <v>1.67</v>
      </c>
      <c r="AE49">
        <f t="shared" si="19"/>
        <v>0.17</v>
      </c>
      <c r="AF49">
        <f t="shared" si="20"/>
        <v>7.64</v>
      </c>
      <c r="AG49">
        <f t="shared" si="21"/>
        <v>7.42</v>
      </c>
      <c r="AH49">
        <f t="shared" si="22"/>
        <v>6.66</v>
      </c>
      <c r="AI49">
        <f t="shared" si="23"/>
        <v>7.64</v>
      </c>
      <c r="AJ49">
        <f t="shared" si="24"/>
        <v>9.09</v>
      </c>
      <c r="AK49">
        <f t="shared" si="25"/>
        <v>6.83</v>
      </c>
    </row>
    <row r="50" spans="1:37" x14ac:dyDescent="0.2">
      <c r="A50">
        <v>0</v>
      </c>
      <c r="B50" s="2">
        <v>64</v>
      </c>
      <c r="C50" s="2" t="s">
        <v>6</v>
      </c>
      <c r="D50" s="2" t="s">
        <v>7</v>
      </c>
      <c r="E50" s="2">
        <v>165</v>
      </c>
      <c r="F50" s="2">
        <v>62</v>
      </c>
      <c r="G50" s="4">
        <f t="shared" si="13"/>
        <v>22.77318640955005</v>
      </c>
      <c r="H50" s="2">
        <v>0.8</v>
      </c>
      <c r="I50" s="2">
        <v>0.6</v>
      </c>
      <c r="J50" s="2">
        <v>68</v>
      </c>
      <c r="K50" s="2">
        <v>86</v>
      </c>
      <c r="L50" s="2">
        <v>59</v>
      </c>
      <c r="M50" s="4">
        <v>10.1</v>
      </c>
      <c r="N50" s="2" t="s">
        <v>11</v>
      </c>
      <c r="O50" s="5" t="s">
        <v>14</v>
      </c>
      <c r="P50" s="2">
        <v>7.7</v>
      </c>
      <c r="Q50" s="2">
        <v>83</v>
      </c>
      <c r="R50" s="2">
        <v>1.2</v>
      </c>
      <c r="S50" s="2">
        <v>75.099999999999994</v>
      </c>
      <c r="T50">
        <v>226</v>
      </c>
      <c r="U50">
        <v>4</v>
      </c>
      <c r="V50">
        <v>26</v>
      </c>
      <c r="W50">
        <v>1056</v>
      </c>
      <c r="X50">
        <v>847</v>
      </c>
      <c r="Y50">
        <v>775</v>
      </c>
      <c r="Z50">
        <f t="shared" si="14"/>
        <v>1282</v>
      </c>
      <c r="AA50">
        <f t="shared" si="15"/>
        <v>851</v>
      </c>
      <c r="AB50">
        <f t="shared" si="16"/>
        <v>801</v>
      </c>
      <c r="AC50">
        <f t="shared" si="17"/>
        <v>2.2599999999999998</v>
      </c>
      <c r="AD50">
        <f t="shared" si="18"/>
        <v>0.04</v>
      </c>
      <c r="AE50">
        <f t="shared" si="19"/>
        <v>0.26</v>
      </c>
      <c r="AF50">
        <f t="shared" si="20"/>
        <v>10.56</v>
      </c>
      <c r="AG50">
        <f t="shared" si="21"/>
        <v>8.4700000000000006</v>
      </c>
      <c r="AH50">
        <f t="shared" si="22"/>
        <v>7.75</v>
      </c>
      <c r="AI50">
        <f t="shared" si="23"/>
        <v>12.82</v>
      </c>
      <c r="AJ50">
        <f t="shared" si="24"/>
        <v>8.51</v>
      </c>
      <c r="AK50">
        <f t="shared" si="25"/>
        <v>8.01</v>
      </c>
    </row>
    <row r="51" spans="1:37" x14ac:dyDescent="0.2">
      <c r="A51">
        <v>0</v>
      </c>
      <c r="B51" s="2">
        <v>71</v>
      </c>
      <c r="C51" s="2" t="s">
        <v>9</v>
      </c>
      <c r="D51" s="2" t="s">
        <v>7</v>
      </c>
      <c r="E51" s="2">
        <v>171</v>
      </c>
      <c r="F51" s="2">
        <v>65</v>
      </c>
      <c r="G51" s="4">
        <f t="shared" si="13"/>
        <v>22.229061933586404</v>
      </c>
      <c r="H51" s="2">
        <v>1</v>
      </c>
      <c r="I51" s="2">
        <v>1.5</v>
      </c>
      <c r="J51" s="2">
        <v>100</v>
      </c>
      <c r="K51" s="2">
        <v>100</v>
      </c>
      <c r="L51" s="2">
        <v>100</v>
      </c>
      <c r="M51" s="4">
        <v>9.9</v>
      </c>
      <c r="N51" s="2" t="s">
        <v>11</v>
      </c>
      <c r="O51" s="5" t="s">
        <v>14</v>
      </c>
      <c r="P51" s="2">
        <v>4.5999999999999996</v>
      </c>
      <c r="Q51" s="2">
        <v>87.7</v>
      </c>
      <c r="R51" s="2">
        <v>1.1299999999999999</v>
      </c>
      <c r="S51" s="2">
        <v>79.7</v>
      </c>
      <c r="T51" s="3">
        <v>362</v>
      </c>
      <c r="U51" s="3">
        <v>326</v>
      </c>
      <c r="V51" s="3">
        <v>98</v>
      </c>
      <c r="W51" s="3">
        <v>457</v>
      </c>
      <c r="X51" s="3">
        <v>667</v>
      </c>
      <c r="Y51" s="3">
        <v>367</v>
      </c>
      <c r="Z51">
        <f t="shared" si="14"/>
        <v>819</v>
      </c>
      <c r="AA51">
        <f t="shared" si="15"/>
        <v>993</v>
      </c>
      <c r="AB51">
        <f t="shared" si="16"/>
        <v>465</v>
      </c>
      <c r="AC51">
        <f t="shared" si="17"/>
        <v>3.62</v>
      </c>
      <c r="AD51">
        <f t="shared" si="18"/>
        <v>3.26</v>
      </c>
      <c r="AE51">
        <f t="shared" si="19"/>
        <v>0.98</v>
      </c>
      <c r="AF51">
        <f t="shared" si="20"/>
        <v>4.57</v>
      </c>
      <c r="AG51">
        <f t="shared" si="21"/>
        <v>6.67</v>
      </c>
      <c r="AH51">
        <f t="shared" si="22"/>
        <v>3.67</v>
      </c>
      <c r="AI51">
        <f t="shared" si="23"/>
        <v>8.1900000000000013</v>
      </c>
      <c r="AJ51">
        <f t="shared" si="24"/>
        <v>9.93</v>
      </c>
      <c r="AK51">
        <f t="shared" si="25"/>
        <v>4.6500000000000004</v>
      </c>
    </row>
    <row r="52" spans="1:37" x14ac:dyDescent="0.2">
      <c r="A52">
        <v>0</v>
      </c>
      <c r="B52" s="2">
        <v>71</v>
      </c>
      <c r="C52" s="2" t="s">
        <v>9</v>
      </c>
      <c r="D52" s="2" t="s">
        <v>8</v>
      </c>
      <c r="E52" s="2">
        <v>152</v>
      </c>
      <c r="F52" s="2">
        <v>61</v>
      </c>
      <c r="G52" s="4">
        <f t="shared" si="13"/>
        <v>26.402354570637119</v>
      </c>
      <c r="H52" s="2">
        <v>0.6</v>
      </c>
      <c r="I52" s="2">
        <v>0.3</v>
      </c>
      <c r="J52" s="2">
        <v>71</v>
      </c>
      <c r="K52" s="2">
        <v>86</v>
      </c>
      <c r="L52" s="2">
        <v>88</v>
      </c>
      <c r="M52" s="4">
        <v>5.9</v>
      </c>
      <c r="N52" s="2" t="s">
        <v>11</v>
      </c>
      <c r="O52" s="5" t="s">
        <v>14</v>
      </c>
      <c r="P52" s="2">
        <v>3.8</v>
      </c>
      <c r="Q52" s="2">
        <v>87.4</v>
      </c>
      <c r="R52" s="2">
        <v>1.21</v>
      </c>
      <c r="S52" s="2">
        <v>80</v>
      </c>
      <c r="T52" s="3">
        <v>45</v>
      </c>
      <c r="U52" s="3">
        <v>75</v>
      </c>
      <c r="V52" s="3">
        <v>92</v>
      </c>
      <c r="W52" s="3">
        <v>348</v>
      </c>
      <c r="X52" s="3">
        <v>356</v>
      </c>
      <c r="Y52" s="3">
        <v>379</v>
      </c>
      <c r="Z52">
        <f t="shared" si="14"/>
        <v>393</v>
      </c>
      <c r="AA52">
        <f t="shared" si="15"/>
        <v>431</v>
      </c>
      <c r="AB52">
        <f t="shared" si="16"/>
        <v>471</v>
      </c>
      <c r="AC52">
        <f t="shared" si="17"/>
        <v>0.45</v>
      </c>
      <c r="AD52">
        <f t="shared" si="18"/>
        <v>0.75</v>
      </c>
      <c r="AE52">
        <f t="shared" si="19"/>
        <v>0.92</v>
      </c>
      <c r="AF52">
        <f t="shared" si="20"/>
        <v>3.48</v>
      </c>
      <c r="AG52">
        <f t="shared" si="21"/>
        <v>3.56</v>
      </c>
      <c r="AH52">
        <f t="shared" si="22"/>
        <v>3.79</v>
      </c>
      <c r="AI52">
        <f t="shared" si="23"/>
        <v>3.93</v>
      </c>
      <c r="AJ52">
        <f t="shared" si="24"/>
        <v>4.3100000000000005</v>
      </c>
      <c r="AK52">
        <f t="shared" si="25"/>
        <v>4.71</v>
      </c>
    </row>
    <row r="53" spans="1:37" x14ac:dyDescent="0.2">
      <c r="A53">
        <v>0</v>
      </c>
      <c r="B53" s="2">
        <v>69</v>
      </c>
      <c r="C53" s="2" t="s">
        <v>6</v>
      </c>
      <c r="D53" s="2" t="s">
        <v>8</v>
      </c>
      <c r="E53" s="2">
        <v>160</v>
      </c>
      <c r="F53" s="2">
        <v>65</v>
      </c>
      <c r="G53" s="4">
        <f t="shared" si="13"/>
        <v>25.390624999999996</v>
      </c>
      <c r="H53" s="2">
        <v>0.3</v>
      </c>
      <c r="I53" s="2">
        <v>0.2</v>
      </c>
      <c r="J53" s="2">
        <v>71</v>
      </c>
      <c r="K53" s="2">
        <v>86</v>
      </c>
      <c r="L53" s="2">
        <v>88</v>
      </c>
      <c r="M53" s="4">
        <v>5.6</v>
      </c>
      <c r="N53" s="2" t="s">
        <v>11</v>
      </c>
      <c r="O53" s="5" t="s">
        <v>14</v>
      </c>
      <c r="P53" s="2">
        <v>3.3</v>
      </c>
      <c r="Q53" s="2">
        <v>87.4</v>
      </c>
      <c r="R53" s="2">
        <v>1.28</v>
      </c>
      <c r="S53" s="2">
        <v>75.900000000000006</v>
      </c>
      <c r="T53" s="3">
        <v>64</v>
      </c>
      <c r="U53" s="3">
        <v>22</v>
      </c>
      <c r="V53" s="3">
        <v>33</v>
      </c>
      <c r="W53" s="3">
        <v>185</v>
      </c>
      <c r="X53" s="3">
        <v>220</v>
      </c>
      <c r="Y53" s="3">
        <v>218</v>
      </c>
      <c r="Z53">
        <f t="shared" si="14"/>
        <v>249</v>
      </c>
      <c r="AA53">
        <f t="shared" si="15"/>
        <v>242</v>
      </c>
      <c r="AB53">
        <f t="shared" si="16"/>
        <v>251</v>
      </c>
      <c r="AC53">
        <f t="shared" si="17"/>
        <v>0.64</v>
      </c>
      <c r="AD53">
        <f t="shared" si="18"/>
        <v>0.22</v>
      </c>
      <c r="AE53">
        <f t="shared" si="19"/>
        <v>0.33</v>
      </c>
      <c r="AF53">
        <f t="shared" si="20"/>
        <v>1.85</v>
      </c>
      <c r="AG53">
        <f t="shared" si="21"/>
        <v>2.2000000000000002</v>
      </c>
      <c r="AH53">
        <f t="shared" si="22"/>
        <v>2.1800000000000002</v>
      </c>
      <c r="AI53">
        <f t="shared" si="23"/>
        <v>2.4900000000000002</v>
      </c>
      <c r="AJ53">
        <f t="shared" si="24"/>
        <v>2.4200000000000004</v>
      </c>
      <c r="AK53">
        <f t="shared" si="25"/>
        <v>2.5100000000000002</v>
      </c>
    </row>
    <row r="54" spans="1:37" x14ac:dyDescent="0.2">
      <c r="A54">
        <v>0</v>
      </c>
      <c r="B54" s="2">
        <v>68</v>
      </c>
      <c r="C54" s="2" t="s">
        <v>9</v>
      </c>
      <c r="D54" s="2" t="s">
        <v>8</v>
      </c>
      <c r="E54" s="2">
        <v>151</v>
      </c>
      <c r="F54" s="2">
        <v>53</v>
      </c>
      <c r="G54" s="4">
        <f t="shared" si="13"/>
        <v>23.244594535327398</v>
      </c>
      <c r="H54" s="2">
        <v>0.9</v>
      </c>
      <c r="I54" s="2">
        <v>0.5</v>
      </c>
      <c r="J54" s="2">
        <v>100</v>
      </c>
      <c r="K54" s="2">
        <v>86</v>
      </c>
      <c r="L54" s="2">
        <v>90</v>
      </c>
      <c r="M54" s="4">
        <v>9.9</v>
      </c>
      <c r="N54" s="2" t="s">
        <v>11</v>
      </c>
      <c r="O54" s="5" t="s">
        <v>14</v>
      </c>
      <c r="P54" s="2">
        <v>8.3000000000000007</v>
      </c>
      <c r="Q54" s="2">
        <v>85.2</v>
      </c>
      <c r="R54" s="2">
        <v>1</v>
      </c>
      <c r="S54" s="2">
        <v>78.900000000000006</v>
      </c>
      <c r="T54" s="3">
        <v>214</v>
      </c>
      <c r="U54" s="3">
        <v>24</v>
      </c>
      <c r="V54" s="3">
        <v>13</v>
      </c>
      <c r="W54" s="3">
        <v>593</v>
      </c>
      <c r="X54" s="3">
        <v>650</v>
      </c>
      <c r="Y54" s="3">
        <v>530</v>
      </c>
      <c r="Z54">
        <f t="shared" si="14"/>
        <v>807</v>
      </c>
      <c r="AA54">
        <f t="shared" si="15"/>
        <v>674</v>
      </c>
      <c r="AB54">
        <f t="shared" si="16"/>
        <v>543</v>
      </c>
      <c r="AC54">
        <f t="shared" si="17"/>
        <v>2.14</v>
      </c>
      <c r="AD54">
        <f t="shared" si="18"/>
        <v>0.24</v>
      </c>
      <c r="AE54">
        <f t="shared" si="19"/>
        <v>0.13</v>
      </c>
      <c r="AF54">
        <f t="shared" si="20"/>
        <v>5.93</v>
      </c>
      <c r="AG54">
        <f t="shared" si="21"/>
        <v>6.5</v>
      </c>
      <c r="AH54">
        <f t="shared" si="22"/>
        <v>5.3</v>
      </c>
      <c r="AI54">
        <f t="shared" si="23"/>
        <v>8.07</v>
      </c>
      <c r="AJ54">
        <f t="shared" si="24"/>
        <v>6.74</v>
      </c>
      <c r="AK54">
        <f t="shared" si="25"/>
        <v>5.43</v>
      </c>
    </row>
    <row r="55" spans="1:37" x14ac:dyDescent="0.2">
      <c r="A55">
        <v>0</v>
      </c>
      <c r="B55" s="2">
        <v>65</v>
      </c>
      <c r="C55" s="2" t="s">
        <v>6</v>
      </c>
      <c r="D55" s="2" t="s">
        <v>7</v>
      </c>
      <c r="E55" s="2">
        <v>165</v>
      </c>
      <c r="F55" s="2">
        <v>62</v>
      </c>
      <c r="G55" s="4">
        <f t="shared" si="13"/>
        <v>22.77318640955005</v>
      </c>
      <c r="H55" s="2">
        <v>0.5</v>
      </c>
      <c r="I55" s="2">
        <v>0.4</v>
      </c>
      <c r="J55" s="2">
        <v>100</v>
      </c>
      <c r="K55" s="2">
        <v>97</v>
      </c>
      <c r="L55" s="2">
        <v>91</v>
      </c>
      <c r="M55" s="4">
        <v>9.8000000000000007</v>
      </c>
      <c r="N55" s="2" t="s">
        <v>11</v>
      </c>
      <c r="O55" s="5" t="s">
        <v>14</v>
      </c>
      <c r="P55" s="2">
        <v>2</v>
      </c>
      <c r="Q55" s="2">
        <v>84.4</v>
      </c>
      <c r="R55" s="2">
        <v>0.56000000000000005</v>
      </c>
      <c r="S55" s="2">
        <v>74.099999999999994</v>
      </c>
      <c r="T55" s="3">
        <v>182</v>
      </c>
      <c r="U55" s="3">
        <v>165</v>
      </c>
      <c r="V55" s="3">
        <v>135</v>
      </c>
      <c r="W55" s="3">
        <v>411</v>
      </c>
      <c r="X55" s="3">
        <v>511</v>
      </c>
      <c r="Y55" s="3">
        <v>625</v>
      </c>
      <c r="Z55">
        <f t="shared" si="14"/>
        <v>593</v>
      </c>
      <c r="AA55">
        <f t="shared" si="15"/>
        <v>676</v>
      </c>
      <c r="AB55">
        <f t="shared" si="16"/>
        <v>760</v>
      </c>
      <c r="AC55">
        <f t="shared" si="17"/>
        <v>1.82</v>
      </c>
      <c r="AD55">
        <f t="shared" si="18"/>
        <v>1.65</v>
      </c>
      <c r="AE55">
        <f t="shared" si="19"/>
        <v>1.35</v>
      </c>
      <c r="AF55">
        <f t="shared" si="20"/>
        <v>4.1100000000000003</v>
      </c>
      <c r="AG55">
        <f t="shared" si="21"/>
        <v>5.1100000000000003</v>
      </c>
      <c r="AH55">
        <f t="shared" si="22"/>
        <v>6.25</v>
      </c>
      <c r="AI55">
        <f t="shared" si="23"/>
        <v>5.9300000000000006</v>
      </c>
      <c r="AJ55">
        <f t="shared" si="24"/>
        <v>6.76</v>
      </c>
      <c r="AK55">
        <f t="shared" si="25"/>
        <v>7.6</v>
      </c>
    </row>
    <row r="56" spans="1:37" x14ac:dyDescent="0.2">
      <c r="A56">
        <v>0</v>
      </c>
      <c r="B56" s="2">
        <v>51</v>
      </c>
      <c r="C56" s="2" t="s">
        <v>9</v>
      </c>
      <c r="D56" s="2" t="s">
        <v>8</v>
      </c>
      <c r="E56" s="2">
        <v>159</v>
      </c>
      <c r="F56" s="2">
        <v>84</v>
      </c>
      <c r="G56" s="4">
        <f t="shared" si="13"/>
        <v>33.226533760531623</v>
      </c>
      <c r="H56" s="2">
        <v>1</v>
      </c>
      <c r="I56" s="2">
        <v>0.5</v>
      </c>
      <c r="J56" s="2">
        <v>68</v>
      </c>
      <c r="K56" s="2">
        <v>93</v>
      </c>
      <c r="L56" s="2">
        <v>75</v>
      </c>
      <c r="M56" s="4">
        <v>9.1</v>
      </c>
      <c r="N56" s="2" t="s">
        <v>11</v>
      </c>
      <c r="O56" s="5" t="s">
        <v>14</v>
      </c>
      <c r="P56" s="2">
        <v>-4.8</v>
      </c>
      <c r="Q56" s="2">
        <v>86.9</v>
      </c>
      <c r="R56" s="2">
        <v>0.84</v>
      </c>
      <c r="S56" s="2">
        <v>79.5</v>
      </c>
      <c r="T56" s="3">
        <v>38</v>
      </c>
      <c r="U56" s="3">
        <v>40</v>
      </c>
      <c r="V56" s="3">
        <v>99</v>
      </c>
      <c r="W56" s="3">
        <v>517</v>
      </c>
      <c r="X56" s="3">
        <v>493</v>
      </c>
      <c r="Y56" s="3">
        <v>312</v>
      </c>
      <c r="Z56">
        <f t="shared" si="14"/>
        <v>555</v>
      </c>
      <c r="AA56">
        <f t="shared" si="15"/>
        <v>533</v>
      </c>
      <c r="AB56">
        <f t="shared" si="16"/>
        <v>411</v>
      </c>
      <c r="AC56">
        <f t="shared" si="17"/>
        <v>0.38</v>
      </c>
      <c r="AD56">
        <f t="shared" si="18"/>
        <v>0.4</v>
      </c>
      <c r="AE56">
        <f t="shared" si="19"/>
        <v>0.99</v>
      </c>
      <c r="AF56">
        <f t="shared" si="20"/>
        <v>5.17</v>
      </c>
      <c r="AG56">
        <f t="shared" si="21"/>
        <v>4.93</v>
      </c>
      <c r="AH56">
        <f t="shared" si="22"/>
        <v>3.12</v>
      </c>
      <c r="AI56">
        <f t="shared" si="23"/>
        <v>5.55</v>
      </c>
      <c r="AJ56">
        <f t="shared" si="24"/>
        <v>5.33</v>
      </c>
      <c r="AK56">
        <f t="shared" si="25"/>
        <v>4.1100000000000003</v>
      </c>
    </row>
    <row r="57" spans="1:37" ht="17.25" customHeight="1" x14ac:dyDescent="0.2">
      <c r="A57">
        <v>0</v>
      </c>
      <c r="B57" s="2">
        <v>70</v>
      </c>
      <c r="C57" s="2" t="s">
        <v>9</v>
      </c>
      <c r="D57" s="2" t="s">
        <v>8</v>
      </c>
      <c r="E57" s="2">
        <v>152</v>
      </c>
      <c r="F57" s="2">
        <v>51</v>
      </c>
      <c r="G57" s="4">
        <f t="shared" si="13"/>
        <v>22.07409972299169</v>
      </c>
      <c r="H57" s="2">
        <v>0.9</v>
      </c>
      <c r="I57" s="2">
        <v>0.2</v>
      </c>
      <c r="J57" s="2">
        <v>82</v>
      </c>
      <c r="K57" s="2">
        <v>98</v>
      </c>
      <c r="L57" s="2">
        <v>78</v>
      </c>
      <c r="M57" s="4">
        <v>9.8000000000000007</v>
      </c>
      <c r="N57" s="2" t="s">
        <v>11</v>
      </c>
      <c r="O57" s="5" t="s">
        <v>14</v>
      </c>
      <c r="P57" s="2">
        <v>4.3</v>
      </c>
      <c r="Q57" s="2">
        <v>87</v>
      </c>
      <c r="R57" s="2">
        <v>0.63</v>
      </c>
      <c r="S57" s="2">
        <v>81.099999999999994</v>
      </c>
      <c r="T57" s="3">
        <v>237</v>
      </c>
      <c r="U57" s="3">
        <v>36</v>
      </c>
      <c r="V57" s="3">
        <v>165</v>
      </c>
      <c r="W57" s="3">
        <v>781</v>
      </c>
      <c r="X57" s="3">
        <v>671</v>
      </c>
      <c r="Y57" s="3">
        <v>509</v>
      </c>
      <c r="Z57">
        <f t="shared" si="14"/>
        <v>1018</v>
      </c>
      <c r="AA57">
        <f t="shared" si="15"/>
        <v>707</v>
      </c>
      <c r="AB57">
        <f t="shared" si="16"/>
        <v>674</v>
      </c>
      <c r="AC57">
        <f t="shared" si="17"/>
        <v>2.37</v>
      </c>
      <c r="AD57">
        <f t="shared" si="18"/>
        <v>0.36</v>
      </c>
      <c r="AE57">
        <f t="shared" si="19"/>
        <v>1.65</v>
      </c>
      <c r="AF57">
        <f t="shared" si="20"/>
        <v>7.81</v>
      </c>
      <c r="AG57">
        <f t="shared" si="21"/>
        <v>6.71</v>
      </c>
      <c r="AH57">
        <f t="shared" si="22"/>
        <v>5.09</v>
      </c>
      <c r="AI57">
        <f t="shared" si="23"/>
        <v>10.18</v>
      </c>
      <c r="AJ57">
        <f t="shared" si="24"/>
        <v>7.07</v>
      </c>
      <c r="AK57">
        <f t="shared" si="25"/>
        <v>6.74</v>
      </c>
    </row>
    <row r="58" spans="1:37" x14ac:dyDescent="0.2">
      <c r="A58">
        <v>0</v>
      </c>
      <c r="B58" s="2">
        <v>80</v>
      </c>
      <c r="C58" s="2" t="s">
        <v>6</v>
      </c>
      <c r="D58" s="2" t="s">
        <v>7</v>
      </c>
      <c r="E58" s="2">
        <v>159</v>
      </c>
      <c r="F58" s="2">
        <v>52</v>
      </c>
      <c r="G58" s="4">
        <f t="shared" si="13"/>
        <v>20.568806613662431</v>
      </c>
      <c r="H58" s="2">
        <v>1.1000000000000001</v>
      </c>
      <c r="I58" s="2">
        <v>0.4</v>
      </c>
      <c r="J58" s="2">
        <v>100</v>
      </c>
      <c r="K58" s="2">
        <v>100</v>
      </c>
      <c r="L58" s="2">
        <v>93</v>
      </c>
      <c r="M58" s="4">
        <v>9.1</v>
      </c>
      <c r="N58" s="2" t="s">
        <v>11</v>
      </c>
      <c r="O58" s="5" t="s">
        <v>14</v>
      </c>
      <c r="P58" s="2">
        <v>4.4000000000000004</v>
      </c>
      <c r="Q58" s="2">
        <v>84.4</v>
      </c>
      <c r="R58" s="2">
        <v>1.2</v>
      </c>
      <c r="S58" s="2">
        <v>75.2</v>
      </c>
      <c r="T58" s="3">
        <v>80</v>
      </c>
      <c r="U58" s="3">
        <v>98</v>
      </c>
      <c r="V58" s="3">
        <v>24</v>
      </c>
      <c r="W58" s="3">
        <v>619</v>
      </c>
      <c r="X58" s="3">
        <v>453</v>
      </c>
      <c r="Y58" s="3">
        <v>631</v>
      </c>
      <c r="Z58">
        <f t="shared" si="14"/>
        <v>699</v>
      </c>
      <c r="AA58">
        <f t="shared" si="15"/>
        <v>551</v>
      </c>
      <c r="AB58">
        <f t="shared" si="16"/>
        <v>655</v>
      </c>
      <c r="AC58">
        <f t="shared" si="17"/>
        <v>0.8</v>
      </c>
      <c r="AD58">
        <f t="shared" si="18"/>
        <v>0.98</v>
      </c>
      <c r="AE58">
        <f t="shared" si="19"/>
        <v>0.24</v>
      </c>
      <c r="AF58">
        <f t="shared" si="20"/>
        <v>6.19</v>
      </c>
      <c r="AG58">
        <f t="shared" si="21"/>
        <v>4.53</v>
      </c>
      <c r="AH58">
        <f t="shared" si="22"/>
        <v>6.31</v>
      </c>
      <c r="AI58">
        <f t="shared" si="23"/>
        <v>6.99</v>
      </c>
      <c r="AJ58">
        <f t="shared" si="24"/>
        <v>5.51</v>
      </c>
      <c r="AK58">
        <f t="shared" si="25"/>
        <v>6.55</v>
      </c>
    </row>
    <row r="59" spans="1:37" x14ac:dyDescent="0.2">
      <c r="A59">
        <v>0</v>
      </c>
      <c r="B59" s="2">
        <v>68</v>
      </c>
      <c r="C59" s="2" t="s">
        <v>6</v>
      </c>
      <c r="D59" s="2" t="s">
        <v>7</v>
      </c>
      <c r="E59" s="2">
        <v>185</v>
      </c>
      <c r="F59" s="2">
        <v>74</v>
      </c>
      <c r="G59" s="4">
        <f t="shared" si="13"/>
        <v>21.621621621621621</v>
      </c>
      <c r="H59" s="2">
        <v>1.6</v>
      </c>
      <c r="I59" s="2">
        <v>0.6</v>
      </c>
      <c r="J59" s="2">
        <v>93</v>
      </c>
      <c r="K59" s="2">
        <v>100</v>
      </c>
      <c r="L59" s="2">
        <v>95</v>
      </c>
      <c r="M59" s="4">
        <v>7.7</v>
      </c>
      <c r="N59" s="2" t="s">
        <v>11</v>
      </c>
      <c r="O59" s="5" t="s">
        <v>14</v>
      </c>
      <c r="P59" s="2">
        <v>-1.5</v>
      </c>
      <c r="Q59" s="2">
        <v>86</v>
      </c>
      <c r="R59" s="2">
        <v>2</v>
      </c>
      <c r="S59" s="2">
        <v>74.7</v>
      </c>
      <c r="T59" s="3">
        <v>19</v>
      </c>
      <c r="U59" s="3">
        <v>1</v>
      </c>
      <c r="V59" s="3">
        <v>26</v>
      </c>
      <c r="W59" s="3">
        <v>478</v>
      </c>
      <c r="X59" s="3">
        <v>211</v>
      </c>
      <c r="Y59" s="3">
        <v>325</v>
      </c>
      <c r="Z59">
        <f t="shared" si="14"/>
        <v>497</v>
      </c>
      <c r="AA59">
        <f t="shared" si="15"/>
        <v>212</v>
      </c>
      <c r="AB59">
        <f t="shared" si="16"/>
        <v>351</v>
      </c>
      <c r="AC59">
        <f t="shared" si="17"/>
        <v>0.19</v>
      </c>
      <c r="AD59">
        <f t="shared" si="18"/>
        <v>0.01</v>
      </c>
      <c r="AE59">
        <f t="shared" si="19"/>
        <v>0.26</v>
      </c>
      <c r="AF59">
        <f t="shared" si="20"/>
        <v>4.78</v>
      </c>
      <c r="AG59">
        <f t="shared" si="21"/>
        <v>2.11</v>
      </c>
      <c r="AH59">
        <f t="shared" si="22"/>
        <v>3.25</v>
      </c>
      <c r="AI59">
        <f t="shared" si="23"/>
        <v>4.9700000000000006</v>
      </c>
      <c r="AJ59">
        <f t="shared" si="24"/>
        <v>2.1199999999999997</v>
      </c>
      <c r="AK59">
        <f t="shared" si="25"/>
        <v>3.51</v>
      </c>
    </row>
    <row r="60" spans="1:37" x14ac:dyDescent="0.2">
      <c r="A60">
        <v>0</v>
      </c>
      <c r="B60" s="2">
        <v>75</v>
      </c>
      <c r="C60" s="2" t="s">
        <v>6</v>
      </c>
      <c r="D60" s="2" t="s">
        <v>7</v>
      </c>
      <c r="E60" s="2">
        <v>155</v>
      </c>
      <c r="F60" s="2">
        <v>62</v>
      </c>
      <c r="G60" s="4">
        <f t="shared" si="13"/>
        <v>25.806451612903224</v>
      </c>
      <c r="H60" s="2">
        <v>0.6</v>
      </c>
      <c r="I60" s="2">
        <v>0.3</v>
      </c>
      <c r="J60" s="2">
        <v>96</v>
      </c>
      <c r="K60" s="2">
        <v>100</v>
      </c>
      <c r="L60" s="2">
        <v>84</v>
      </c>
      <c r="M60" s="4">
        <v>8.3000000000000007</v>
      </c>
      <c r="N60" s="2" t="s">
        <v>11</v>
      </c>
      <c r="O60" s="5" t="s">
        <v>14</v>
      </c>
      <c r="P60" s="2">
        <v>6.9</v>
      </c>
      <c r="Q60" s="2">
        <v>87.1</v>
      </c>
      <c r="R60" s="2">
        <v>3.11</v>
      </c>
      <c r="S60" s="2">
        <v>76.8</v>
      </c>
      <c r="T60" s="3">
        <v>67</v>
      </c>
      <c r="U60" s="3">
        <v>9</v>
      </c>
      <c r="V60" s="3">
        <v>32</v>
      </c>
      <c r="W60" s="3">
        <v>561</v>
      </c>
      <c r="X60" s="3">
        <v>556</v>
      </c>
      <c r="Y60" s="3">
        <v>424</v>
      </c>
      <c r="Z60">
        <f t="shared" si="14"/>
        <v>628</v>
      </c>
      <c r="AA60">
        <f t="shared" si="15"/>
        <v>565</v>
      </c>
      <c r="AB60">
        <f t="shared" si="16"/>
        <v>456</v>
      </c>
      <c r="AC60">
        <f t="shared" si="17"/>
        <v>0.67</v>
      </c>
      <c r="AD60">
        <f t="shared" si="18"/>
        <v>0.09</v>
      </c>
      <c r="AE60">
        <f t="shared" si="19"/>
        <v>0.32</v>
      </c>
      <c r="AF60">
        <f t="shared" si="20"/>
        <v>5.61</v>
      </c>
      <c r="AG60">
        <f t="shared" si="21"/>
        <v>5.56</v>
      </c>
      <c r="AH60">
        <f t="shared" si="22"/>
        <v>4.24</v>
      </c>
      <c r="AI60">
        <f t="shared" si="23"/>
        <v>6.28</v>
      </c>
      <c r="AJ60">
        <f t="shared" si="24"/>
        <v>5.6499999999999995</v>
      </c>
      <c r="AK60">
        <f t="shared" si="25"/>
        <v>4.5600000000000005</v>
      </c>
    </row>
    <row r="61" spans="1:37" x14ac:dyDescent="0.2">
      <c r="A61">
        <v>0</v>
      </c>
      <c r="B61" s="2">
        <v>70</v>
      </c>
      <c r="C61" s="2" t="s">
        <v>6</v>
      </c>
      <c r="D61" s="2" t="s">
        <v>8</v>
      </c>
      <c r="E61" s="2">
        <v>156</v>
      </c>
      <c r="F61" s="2">
        <v>57</v>
      </c>
      <c r="G61" s="4">
        <f t="shared" si="13"/>
        <v>23.422090729783037</v>
      </c>
      <c r="H61" s="2">
        <v>1</v>
      </c>
      <c r="I61" s="2">
        <v>0.4</v>
      </c>
      <c r="J61" s="2">
        <v>100</v>
      </c>
      <c r="K61" s="2">
        <v>100</v>
      </c>
      <c r="L61" s="2">
        <v>100</v>
      </c>
      <c r="M61" s="4">
        <v>9.1</v>
      </c>
      <c r="N61" s="2" t="s">
        <v>11</v>
      </c>
      <c r="O61" s="5" t="s">
        <v>14</v>
      </c>
      <c r="P61" s="2">
        <v>11.2</v>
      </c>
      <c r="Q61" s="2">
        <v>84.2</v>
      </c>
      <c r="R61" s="2">
        <v>1.61</v>
      </c>
      <c r="S61" s="2">
        <v>78.599999999999994</v>
      </c>
      <c r="T61" s="3">
        <v>18</v>
      </c>
      <c r="U61" s="3">
        <v>28</v>
      </c>
      <c r="V61" s="3">
        <v>6</v>
      </c>
      <c r="W61" s="3">
        <v>529</v>
      </c>
      <c r="X61" s="3">
        <v>754</v>
      </c>
      <c r="Y61" s="3">
        <v>424</v>
      </c>
      <c r="Z61">
        <f t="shared" si="14"/>
        <v>547</v>
      </c>
      <c r="AA61">
        <f t="shared" si="15"/>
        <v>782</v>
      </c>
      <c r="AB61">
        <f t="shared" si="16"/>
        <v>430</v>
      </c>
      <c r="AC61">
        <f t="shared" si="17"/>
        <v>0.18</v>
      </c>
      <c r="AD61">
        <f t="shared" si="18"/>
        <v>0.28000000000000003</v>
      </c>
      <c r="AE61">
        <f t="shared" si="19"/>
        <v>0.06</v>
      </c>
      <c r="AF61">
        <f t="shared" si="20"/>
        <v>5.29</v>
      </c>
      <c r="AG61">
        <f t="shared" si="21"/>
        <v>7.54</v>
      </c>
      <c r="AH61">
        <f t="shared" si="22"/>
        <v>4.24</v>
      </c>
      <c r="AI61">
        <f t="shared" si="23"/>
        <v>5.47</v>
      </c>
      <c r="AJ61">
        <f t="shared" si="24"/>
        <v>7.82</v>
      </c>
      <c r="AK61">
        <f t="shared" si="25"/>
        <v>4.3</v>
      </c>
    </row>
    <row r="62" spans="1:37" x14ac:dyDescent="0.2">
      <c r="A62">
        <v>0</v>
      </c>
      <c r="B62" s="2">
        <v>68</v>
      </c>
      <c r="C62" s="2" t="s">
        <v>9</v>
      </c>
      <c r="D62" s="2" t="s">
        <v>7</v>
      </c>
      <c r="E62" s="2">
        <v>160</v>
      </c>
      <c r="F62" s="2">
        <v>67</v>
      </c>
      <c r="G62" s="4">
        <f t="shared" si="13"/>
        <v>26.171874999999996</v>
      </c>
      <c r="H62" s="2">
        <v>1.1000000000000001</v>
      </c>
      <c r="I62" s="2">
        <v>0.7</v>
      </c>
      <c r="J62" s="2">
        <v>100</v>
      </c>
      <c r="K62" s="2">
        <v>100</v>
      </c>
      <c r="L62" s="2">
        <v>68</v>
      </c>
      <c r="M62" s="4">
        <v>7.7</v>
      </c>
      <c r="N62" s="2" t="s">
        <v>11</v>
      </c>
      <c r="O62" s="5" t="s">
        <v>14</v>
      </c>
      <c r="P62" s="2">
        <v>7.8</v>
      </c>
      <c r="Q62" s="2">
        <v>87.4</v>
      </c>
      <c r="R62" s="2">
        <v>2.16</v>
      </c>
      <c r="S62" s="2">
        <v>78.5</v>
      </c>
      <c r="T62">
        <v>177</v>
      </c>
      <c r="U62">
        <v>86</v>
      </c>
      <c r="V62">
        <v>8</v>
      </c>
      <c r="W62">
        <v>1166</v>
      </c>
      <c r="X62">
        <v>602</v>
      </c>
      <c r="Y62">
        <v>683</v>
      </c>
      <c r="Z62">
        <f t="shared" si="14"/>
        <v>1343</v>
      </c>
      <c r="AA62">
        <f t="shared" si="15"/>
        <v>688</v>
      </c>
      <c r="AB62">
        <f t="shared" si="16"/>
        <v>691</v>
      </c>
      <c r="AC62">
        <f t="shared" si="17"/>
        <v>1.77</v>
      </c>
      <c r="AD62">
        <f t="shared" si="18"/>
        <v>0.86</v>
      </c>
      <c r="AE62">
        <f t="shared" si="19"/>
        <v>0.08</v>
      </c>
      <c r="AF62">
        <f t="shared" si="20"/>
        <v>11.66</v>
      </c>
      <c r="AG62">
        <f t="shared" si="21"/>
        <v>6.02</v>
      </c>
      <c r="AH62">
        <f t="shared" si="22"/>
        <v>6.83</v>
      </c>
      <c r="AI62">
        <f t="shared" si="23"/>
        <v>13.43</v>
      </c>
      <c r="AJ62">
        <f t="shared" si="24"/>
        <v>6.88</v>
      </c>
      <c r="AK62">
        <f t="shared" si="25"/>
        <v>6.91</v>
      </c>
    </row>
    <row r="63" spans="1:37" x14ac:dyDescent="0.2">
      <c r="A63">
        <v>0</v>
      </c>
      <c r="B63" s="2">
        <v>70</v>
      </c>
      <c r="C63" s="2" t="s">
        <v>6</v>
      </c>
      <c r="D63" s="2" t="s">
        <v>7</v>
      </c>
      <c r="E63" s="2">
        <v>167</v>
      </c>
      <c r="F63" s="2">
        <v>70</v>
      </c>
      <c r="G63" s="4">
        <f t="shared" si="13"/>
        <v>25.099501595611173</v>
      </c>
      <c r="H63" s="2">
        <v>0.6</v>
      </c>
      <c r="I63" s="2">
        <v>0.4</v>
      </c>
      <c r="J63" s="2">
        <v>100</v>
      </c>
      <c r="K63" s="2">
        <v>94</v>
      </c>
      <c r="L63" s="2">
        <v>64</v>
      </c>
      <c r="M63" s="4">
        <v>7.1</v>
      </c>
      <c r="N63" s="2" t="s">
        <v>11</v>
      </c>
      <c r="O63" s="5" t="s">
        <v>14</v>
      </c>
      <c r="P63" s="2">
        <v>7</v>
      </c>
      <c r="Q63" s="2">
        <v>85.1</v>
      </c>
      <c r="R63" s="2">
        <v>1.87</v>
      </c>
      <c r="S63" s="2">
        <v>78.8</v>
      </c>
      <c r="T63">
        <v>132</v>
      </c>
      <c r="U63">
        <v>109</v>
      </c>
      <c r="V63">
        <v>77</v>
      </c>
      <c r="W63">
        <v>581</v>
      </c>
      <c r="X63">
        <v>565</v>
      </c>
      <c r="Y63">
        <v>760</v>
      </c>
      <c r="Z63">
        <f t="shared" si="14"/>
        <v>713</v>
      </c>
      <c r="AA63">
        <f t="shared" si="15"/>
        <v>674</v>
      </c>
      <c r="AB63">
        <f t="shared" si="16"/>
        <v>837</v>
      </c>
      <c r="AC63">
        <f t="shared" si="17"/>
        <v>1.32</v>
      </c>
      <c r="AD63">
        <f t="shared" si="18"/>
        <v>1.0900000000000001</v>
      </c>
      <c r="AE63">
        <f t="shared" si="19"/>
        <v>0.77</v>
      </c>
      <c r="AF63">
        <f t="shared" si="20"/>
        <v>5.81</v>
      </c>
      <c r="AG63">
        <f t="shared" si="21"/>
        <v>5.65</v>
      </c>
      <c r="AH63">
        <f t="shared" si="22"/>
        <v>7.6</v>
      </c>
      <c r="AI63">
        <f t="shared" si="23"/>
        <v>7.13</v>
      </c>
      <c r="AJ63">
        <f t="shared" si="24"/>
        <v>6.74</v>
      </c>
      <c r="AK63">
        <f t="shared" si="25"/>
        <v>8.3699999999999992</v>
      </c>
    </row>
    <row r="64" spans="1:37" ht="12.65" customHeight="1" x14ac:dyDescent="0.2">
      <c r="A64">
        <v>0</v>
      </c>
      <c r="B64" s="2">
        <v>64</v>
      </c>
      <c r="C64" s="2" t="s">
        <v>6</v>
      </c>
      <c r="D64" s="2" t="s">
        <v>8</v>
      </c>
      <c r="E64" s="2">
        <v>142</v>
      </c>
      <c r="F64" s="2">
        <v>44</v>
      </c>
      <c r="G64" s="4">
        <f t="shared" si="13"/>
        <v>21.821067248561793</v>
      </c>
      <c r="H64" s="2">
        <v>0.9</v>
      </c>
      <c r="I64" s="2">
        <v>0.4</v>
      </c>
      <c r="J64" s="2">
        <v>100</v>
      </c>
      <c r="K64" s="2">
        <v>100</v>
      </c>
      <c r="L64" s="2">
        <v>100</v>
      </c>
      <c r="M64" s="4">
        <v>10.3</v>
      </c>
      <c r="N64" s="2" t="s">
        <v>11</v>
      </c>
      <c r="O64" s="5" t="s">
        <v>14</v>
      </c>
      <c r="P64" s="2">
        <v>3.9</v>
      </c>
      <c r="Q64" s="2">
        <v>88.3</v>
      </c>
      <c r="R64" s="2">
        <v>1.62</v>
      </c>
      <c r="S64" s="2">
        <v>76.400000000000006</v>
      </c>
      <c r="T64">
        <v>138</v>
      </c>
      <c r="U64">
        <v>175</v>
      </c>
      <c r="V64">
        <v>73</v>
      </c>
      <c r="W64">
        <v>660</v>
      </c>
      <c r="X64">
        <v>656</v>
      </c>
      <c r="Y64">
        <v>401</v>
      </c>
      <c r="Z64">
        <f t="shared" si="14"/>
        <v>798</v>
      </c>
      <c r="AA64">
        <f t="shared" si="15"/>
        <v>831</v>
      </c>
      <c r="AB64">
        <f t="shared" si="16"/>
        <v>474</v>
      </c>
      <c r="AC64">
        <f t="shared" si="17"/>
        <v>1.38</v>
      </c>
      <c r="AD64">
        <f t="shared" si="18"/>
        <v>1.75</v>
      </c>
      <c r="AE64">
        <f t="shared" si="19"/>
        <v>0.73</v>
      </c>
      <c r="AF64">
        <f t="shared" si="20"/>
        <v>6.6</v>
      </c>
      <c r="AG64">
        <f t="shared" si="21"/>
        <v>6.56</v>
      </c>
      <c r="AH64">
        <f t="shared" si="22"/>
        <v>4.01</v>
      </c>
      <c r="AI64">
        <f t="shared" si="23"/>
        <v>7.9799999999999995</v>
      </c>
      <c r="AJ64">
        <f t="shared" si="24"/>
        <v>8.3099999999999987</v>
      </c>
      <c r="AK64">
        <f t="shared" si="25"/>
        <v>4.74</v>
      </c>
    </row>
    <row r="65" spans="1:37" x14ac:dyDescent="0.2">
      <c r="A65">
        <v>0</v>
      </c>
      <c r="B65" s="2">
        <v>72</v>
      </c>
      <c r="C65" s="2" t="s">
        <v>9</v>
      </c>
      <c r="D65" s="2" t="s">
        <v>8</v>
      </c>
      <c r="E65" s="2">
        <v>155</v>
      </c>
      <c r="F65" s="2">
        <v>61</v>
      </c>
      <c r="G65" s="4">
        <f t="shared" si="13"/>
        <v>25.390218522372525</v>
      </c>
      <c r="H65" s="2">
        <v>0.9</v>
      </c>
      <c r="I65" s="2">
        <v>0.5</v>
      </c>
      <c r="J65" s="2">
        <v>100</v>
      </c>
      <c r="K65" s="2">
        <v>100</v>
      </c>
      <c r="L65" s="2">
        <v>93</v>
      </c>
      <c r="M65" s="4">
        <v>8.3000000000000007</v>
      </c>
      <c r="N65" s="2" t="s">
        <v>11</v>
      </c>
      <c r="O65" s="5" t="s">
        <v>14</v>
      </c>
      <c r="P65" s="2">
        <v>4.2</v>
      </c>
      <c r="Q65" s="2">
        <v>88.2</v>
      </c>
      <c r="R65" s="2">
        <v>2.1</v>
      </c>
      <c r="S65" s="2">
        <v>79.900000000000006</v>
      </c>
      <c r="T65" s="3">
        <v>180</v>
      </c>
      <c r="U65" s="3">
        <v>184</v>
      </c>
      <c r="V65" s="3">
        <v>120</v>
      </c>
      <c r="W65" s="3">
        <v>794</v>
      </c>
      <c r="X65" s="3">
        <v>894</v>
      </c>
      <c r="Y65" s="3">
        <v>451</v>
      </c>
      <c r="Z65">
        <f t="shared" si="14"/>
        <v>974</v>
      </c>
      <c r="AA65">
        <f t="shared" si="15"/>
        <v>1078</v>
      </c>
      <c r="AB65">
        <f t="shared" si="16"/>
        <v>571</v>
      </c>
      <c r="AC65">
        <f t="shared" si="17"/>
        <v>1.8</v>
      </c>
      <c r="AD65">
        <f t="shared" si="18"/>
        <v>1.84</v>
      </c>
      <c r="AE65">
        <f t="shared" si="19"/>
        <v>1.2</v>
      </c>
      <c r="AF65">
        <f t="shared" si="20"/>
        <v>7.94</v>
      </c>
      <c r="AG65">
        <f t="shared" si="21"/>
        <v>8.94</v>
      </c>
      <c r="AH65">
        <f t="shared" si="22"/>
        <v>4.51</v>
      </c>
      <c r="AI65">
        <f t="shared" si="23"/>
        <v>9.74</v>
      </c>
      <c r="AJ65">
        <f t="shared" si="24"/>
        <v>10.78</v>
      </c>
      <c r="AK65">
        <f t="shared" si="25"/>
        <v>5.71</v>
      </c>
    </row>
    <row r="66" spans="1:37" x14ac:dyDescent="0.2">
      <c r="A66">
        <v>0</v>
      </c>
      <c r="B66" s="2">
        <v>66</v>
      </c>
      <c r="C66" s="2" t="s">
        <v>9</v>
      </c>
      <c r="D66" s="2" t="s">
        <v>8</v>
      </c>
      <c r="E66" s="2">
        <v>158</v>
      </c>
      <c r="F66" s="2">
        <v>50</v>
      </c>
      <c r="G66" s="4">
        <f t="shared" ref="G66:G97" si="26">F66/(E66/100)^2</f>
        <v>20.028841531805796</v>
      </c>
      <c r="H66" s="2">
        <v>1.3</v>
      </c>
      <c r="I66" s="2">
        <v>0.5</v>
      </c>
      <c r="J66" s="2">
        <v>96</v>
      </c>
      <c r="K66" s="2">
        <v>100</v>
      </c>
      <c r="L66" s="2">
        <v>98</v>
      </c>
      <c r="M66" s="4">
        <v>9.5</v>
      </c>
      <c r="N66" s="2" t="s">
        <v>11</v>
      </c>
      <c r="O66" s="5" t="s">
        <v>14</v>
      </c>
      <c r="P66" s="2">
        <v>2.2000000000000002</v>
      </c>
      <c r="Q66" s="2">
        <v>87.5</v>
      </c>
      <c r="R66" s="2">
        <v>0.47</v>
      </c>
      <c r="S66" s="2">
        <v>76</v>
      </c>
      <c r="T66" s="3">
        <v>118</v>
      </c>
      <c r="U66" s="3">
        <v>34</v>
      </c>
      <c r="V66" s="3">
        <v>24</v>
      </c>
      <c r="W66" s="3">
        <v>667</v>
      </c>
      <c r="X66" s="3">
        <v>751</v>
      </c>
      <c r="Y66" s="3">
        <v>602</v>
      </c>
      <c r="Z66">
        <f t="shared" ref="Z66:Z97" si="27">T66+W66</f>
        <v>785</v>
      </c>
      <c r="AA66">
        <f t="shared" ref="AA66:AA97" si="28">U66+X66</f>
        <v>785</v>
      </c>
      <c r="AB66">
        <f t="shared" ref="AB66:AB97" si="29">V66+Y66</f>
        <v>626</v>
      </c>
      <c r="AC66">
        <f t="shared" ref="AC66:AC97" si="30">T66/100</f>
        <v>1.18</v>
      </c>
      <c r="AD66">
        <f t="shared" ref="AD66:AD97" si="31">U66/100</f>
        <v>0.34</v>
      </c>
      <c r="AE66">
        <f t="shared" ref="AE66:AE97" si="32">V66/100</f>
        <v>0.24</v>
      </c>
      <c r="AF66">
        <f t="shared" ref="AF66:AF97" si="33">W66/100</f>
        <v>6.67</v>
      </c>
      <c r="AG66">
        <f t="shared" ref="AG66:AG97" si="34">X66/100</f>
        <v>7.51</v>
      </c>
      <c r="AH66">
        <f t="shared" ref="AH66:AH97" si="35">Y66/100</f>
        <v>6.02</v>
      </c>
      <c r="AI66">
        <f t="shared" ref="AI66:AI97" si="36">AC66+AF66</f>
        <v>7.85</v>
      </c>
      <c r="AJ66">
        <f t="shared" ref="AJ66:AJ97" si="37">AD66+AG66</f>
        <v>7.85</v>
      </c>
      <c r="AK66">
        <f t="shared" ref="AK66:AK97" si="38">AE66+AH66</f>
        <v>6.26</v>
      </c>
    </row>
    <row r="67" spans="1:37" x14ac:dyDescent="0.2">
      <c r="A67">
        <v>0</v>
      </c>
      <c r="B67" s="2">
        <v>66</v>
      </c>
      <c r="C67" s="2" t="s">
        <v>6</v>
      </c>
      <c r="D67" s="2" t="s">
        <v>8</v>
      </c>
      <c r="E67" s="2">
        <v>155</v>
      </c>
      <c r="F67" s="2">
        <v>48</v>
      </c>
      <c r="G67" s="4">
        <f t="shared" si="26"/>
        <v>19.979188345473464</v>
      </c>
      <c r="H67" s="2">
        <v>1.1000000000000001</v>
      </c>
      <c r="I67" s="2">
        <v>0.5</v>
      </c>
      <c r="J67" s="2">
        <v>96</v>
      </c>
      <c r="K67" s="2">
        <v>100</v>
      </c>
      <c r="L67" s="2">
        <v>98</v>
      </c>
      <c r="M67" s="4">
        <v>9.4</v>
      </c>
      <c r="N67" s="2" t="s">
        <v>11</v>
      </c>
      <c r="O67" s="5" t="s">
        <v>14</v>
      </c>
      <c r="P67" s="2">
        <v>4.2</v>
      </c>
      <c r="Q67" s="2">
        <v>87</v>
      </c>
      <c r="R67" s="2"/>
      <c r="S67" s="2">
        <v>73.599999999999994</v>
      </c>
      <c r="T67" s="3">
        <v>42</v>
      </c>
      <c r="U67" s="3">
        <v>16</v>
      </c>
      <c r="V67" s="3">
        <v>29</v>
      </c>
      <c r="W67" s="3">
        <v>897</v>
      </c>
      <c r="X67" s="3">
        <v>708</v>
      </c>
      <c r="Y67" s="3">
        <v>445</v>
      </c>
      <c r="Z67">
        <f t="shared" si="27"/>
        <v>939</v>
      </c>
      <c r="AA67">
        <f t="shared" si="28"/>
        <v>724</v>
      </c>
      <c r="AB67">
        <f t="shared" si="29"/>
        <v>474</v>
      </c>
      <c r="AC67">
        <f t="shared" si="30"/>
        <v>0.42</v>
      </c>
      <c r="AD67">
        <f t="shared" si="31"/>
        <v>0.16</v>
      </c>
      <c r="AE67">
        <f t="shared" si="32"/>
        <v>0.28999999999999998</v>
      </c>
      <c r="AF67">
        <f t="shared" si="33"/>
        <v>8.9700000000000006</v>
      </c>
      <c r="AG67">
        <f t="shared" si="34"/>
        <v>7.08</v>
      </c>
      <c r="AH67">
        <f t="shared" si="35"/>
        <v>4.45</v>
      </c>
      <c r="AI67">
        <f t="shared" si="36"/>
        <v>9.39</v>
      </c>
      <c r="AJ67">
        <f t="shared" si="37"/>
        <v>7.24</v>
      </c>
      <c r="AK67">
        <f t="shared" si="38"/>
        <v>4.74</v>
      </c>
    </row>
    <row r="68" spans="1:37" x14ac:dyDescent="0.2">
      <c r="A68">
        <v>0</v>
      </c>
      <c r="B68" s="2">
        <v>75</v>
      </c>
      <c r="C68" s="2" t="s">
        <v>9</v>
      </c>
      <c r="D68" s="2" t="s">
        <v>8</v>
      </c>
      <c r="E68" s="2">
        <v>153</v>
      </c>
      <c r="F68" s="2">
        <v>62</v>
      </c>
      <c r="G68" s="4">
        <f t="shared" si="26"/>
        <v>26.485539749668931</v>
      </c>
      <c r="H68" s="2">
        <v>0.8</v>
      </c>
      <c r="I68" s="2">
        <v>0.7</v>
      </c>
      <c r="J68" s="2">
        <v>100</v>
      </c>
      <c r="K68" s="2">
        <v>100</v>
      </c>
      <c r="L68" s="2">
        <v>90</v>
      </c>
      <c r="M68" s="4">
        <v>4.3</v>
      </c>
      <c r="N68" s="2" t="s">
        <v>11</v>
      </c>
      <c r="O68" s="5" t="s">
        <v>14</v>
      </c>
      <c r="P68" s="2">
        <v>2.6</v>
      </c>
      <c r="Q68" s="2">
        <v>84.7</v>
      </c>
      <c r="R68" s="2">
        <v>0.81</v>
      </c>
      <c r="S68" s="2">
        <v>78.7</v>
      </c>
      <c r="T68">
        <v>14</v>
      </c>
      <c r="U68">
        <v>42</v>
      </c>
      <c r="V68">
        <v>2</v>
      </c>
      <c r="W68">
        <v>475</v>
      </c>
      <c r="X68">
        <v>557</v>
      </c>
      <c r="Y68">
        <v>396</v>
      </c>
      <c r="Z68">
        <f t="shared" si="27"/>
        <v>489</v>
      </c>
      <c r="AA68">
        <f t="shared" si="28"/>
        <v>599</v>
      </c>
      <c r="AB68">
        <f t="shared" si="29"/>
        <v>398</v>
      </c>
      <c r="AC68">
        <f t="shared" si="30"/>
        <v>0.14000000000000001</v>
      </c>
      <c r="AD68">
        <f t="shared" si="31"/>
        <v>0.42</v>
      </c>
      <c r="AE68">
        <f t="shared" si="32"/>
        <v>0.02</v>
      </c>
      <c r="AF68">
        <f t="shared" si="33"/>
        <v>4.75</v>
      </c>
      <c r="AG68">
        <f t="shared" si="34"/>
        <v>5.57</v>
      </c>
      <c r="AH68">
        <f t="shared" si="35"/>
        <v>3.96</v>
      </c>
      <c r="AI68">
        <f t="shared" si="36"/>
        <v>4.8899999999999997</v>
      </c>
      <c r="AJ68">
        <f t="shared" si="37"/>
        <v>5.99</v>
      </c>
      <c r="AK68">
        <f t="shared" si="38"/>
        <v>3.98</v>
      </c>
    </row>
    <row r="69" spans="1:37" ht="13.5" thickBot="1" x14ac:dyDescent="0.25">
      <c r="A69" s="12">
        <v>0</v>
      </c>
      <c r="B69" s="13">
        <v>83</v>
      </c>
      <c r="C69" s="13" t="s">
        <v>9</v>
      </c>
      <c r="D69" s="13" t="s">
        <v>8</v>
      </c>
      <c r="E69" s="13">
        <v>153</v>
      </c>
      <c r="F69" s="13">
        <v>41</v>
      </c>
      <c r="G69" s="14">
        <f t="shared" si="26"/>
        <v>17.514631124781069</v>
      </c>
      <c r="H69" s="13">
        <v>0.8</v>
      </c>
      <c r="I69" s="13">
        <v>0.5</v>
      </c>
      <c r="J69" s="13">
        <v>93</v>
      </c>
      <c r="K69" s="13">
        <v>81</v>
      </c>
      <c r="L69" s="13">
        <v>87</v>
      </c>
      <c r="M69" s="14">
        <v>6.3</v>
      </c>
      <c r="N69" s="13" t="s">
        <v>11</v>
      </c>
      <c r="O69" s="15" t="s">
        <v>14</v>
      </c>
      <c r="P69" s="13">
        <v>1.8</v>
      </c>
      <c r="Q69" s="13">
        <v>90</v>
      </c>
      <c r="R69" s="13">
        <v>5.2</v>
      </c>
      <c r="S69" s="13">
        <v>77.7</v>
      </c>
      <c r="T69" s="12">
        <v>333</v>
      </c>
      <c r="U69" s="12">
        <v>580</v>
      </c>
      <c r="V69" s="12">
        <v>52</v>
      </c>
      <c r="W69" s="12">
        <v>456</v>
      </c>
      <c r="X69" s="12">
        <v>491</v>
      </c>
      <c r="Y69" s="12">
        <v>323</v>
      </c>
      <c r="Z69" s="12">
        <f t="shared" si="27"/>
        <v>789</v>
      </c>
      <c r="AA69" s="12">
        <f t="shared" si="28"/>
        <v>1071</v>
      </c>
      <c r="AB69" s="12">
        <f t="shared" si="29"/>
        <v>375</v>
      </c>
      <c r="AC69" s="12">
        <f t="shared" si="30"/>
        <v>3.33</v>
      </c>
      <c r="AD69" s="12">
        <f t="shared" si="31"/>
        <v>5.8</v>
      </c>
      <c r="AE69" s="12">
        <f t="shared" si="32"/>
        <v>0.52</v>
      </c>
      <c r="AF69" s="12">
        <f t="shared" si="33"/>
        <v>4.5599999999999996</v>
      </c>
      <c r="AG69" s="12">
        <f t="shared" si="34"/>
        <v>4.91</v>
      </c>
      <c r="AH69" s="12">
        <f t="shared" si="35"/>
        <v>3.23</v>
      </c>
      <c r="AI69" s="12">
        <f t="shared" si="36"/>
        <v>7.89</v>
      </c>
      <c r="AJ69" s="12">
        <f t="shared" si="37"/>
        <v>10.71</v>
      </c>
      <c r="AK69" s="12">
        <f t="shared" si="38"/>
        <v>3.75</v>
      </c>
    </row>
    <row r="70" spans="1:37" x14ac:dyDescent="0.2">
      <c r="A70">
        <v>1</v>
      </c>
      <c r="B70" s="2">
        <v>60</v>
      </c>
      <c r="C70" s="2" t="s">
        <v>6</v>
      </c>
      <c r="D70" s="2" t="s">
        <v>8</v>
      </c>
      <c r="E70" s="2">
        <v>153</v>
      </c>
      <c r="F70" s="2">
        <v>78</v>
      </c>
      <c r="G70" s="4">
        <f t="shared" si="26"/>
        <v>33.320517749583495</v>
      </c>
      <c r="H70" s="2">
        <v>0.7</v>
      </c>
      <c r="I70" s="2">
        <v>0.5</v>
      </c>
      <c r="J70" s="2">
        <v>89</v>
      </c>
      <c r="K70" s="2">
        <v>78</v>
      </c>
      <c r="L70" s="2">
        <v>85</v>
      </c>
      <c r="M70" s="4">
        <v>5.3</v>
      </c>
      <c r="N70" s="2" t="s">
        <v>12</v>
      </c>
      <c r="O70" s="11" t="s">
        <v>15</v>
      </c>
      <c r="P70" s="2">
        <v>4.7</v>
      </c>
      <c r="Q70" s="2">
        <v>86.9</v>
      </c>
      <c r="R70" s="2">
        <v>2.08</v>
      </c>
      <c r="S70" s="2">
        <v>76.7</v>
      </c>
      <c r="T70">
        <v>99</v>
      </c>
      <c r="U70">
        <v>468</v>
      </c>
      <c r="V70">
        <v>91</v>
      </c>
      <c r="W70">
        <v>453</v>
      </c>
      <c r="X70">
        <v>631</v>
      </c>
      <c r="Y70">
        <v>266</v>
      </c>
      <c r="Z70">
        <f t="shared" si="27"/>
        <v>552</v>
      </c>
      <c r="AA70">
        <f t="shared" si="28"/>
        <v>1099</v>
      </c>
      <c r="AB70">
        <f t="shared" si="29"/>
        <v>357</v>
      </c>
      <c r="AC70">
        <f t="shared" si="30"/>
        <v>0.99</v>
      </c>
      <c r="AD70">
        <f t="shared" si="31"/>
        <v>4.68</v>
      </c>
      <c r="AE70">
        <f t="shared" si="32"/>
        <v>0.91</v>
      </c>
      <c r="AF70">
        <f t="shared" si="33"/>
        <v>4.53</v>
      </c>
      <c r="AG70">
        <f t="shared" si="34"/>
        <v>6.31</v>
      </c>
      <c r="AH70">
        <f t="shared" si="35"/>
        <v>2.66</v>
      </c>
      <c r="AI70">
        <f t="shared" si="36"/>
        <v>5.5200000000000005</v>
      </c>
      <c r="AJ70">
        <f t="shared" si="37"/>
        <v>10.989999999999998</v>
      </c>
      <c r="AK70">
        <f t="shared" si="38"/>
        <v>3.5700000000000003</v>
      </c>
    </row>
    <row r="71" spans="1:37" x14ac:dyDescent="0.2">
      <c r="A71">
        <v>1</v>
      </c>
      <c r="B71" s="2">
        <v>65</v>
      </c>
      <c r="C71" s="2" t="s">
        <v>9</v>
      </c>
      <c r="D71" s="2" t="s">
        <v>8</v>
      </c>
      <c r="E71" s="2">
        <v>160</v>
      </c>
      <c r="F71" s="2">
        <v>64</v>
      </c>
      <c r="G71" s="4">
        <f t="shared" si="26"/>
        <v>24.999999999999996</v>
      </c>
      <c r="H71" s="2">
        <v>0.7</v>
      </c>
      <c r="I71" s="2">
        <v>0.3</v>
      </c>
      <c r="J71" s="2">
        <v>86</v>
      </c>
      <c r="K71" s="2">
        <v>94</v>
      </c>
      <c r="L71" s="2">
        <v>96</v>
      </c>
      <c r="M71" s="4">
        <v>8</v>
      </c>
      <c r="N71" s="2" t="s">
        <v>12</v>
      </c>
      <c r="O71" s="5" t="s">
        <v>15</v>
      </c>
      <c r="P71" s="2">
        <v>3.1</v>
      </c>
      <c r="Q71" s="2">
        <v>88.7</v>
      </c>
      <c r="R71" s="2">
        <v>3.61</v>
      </c>
      <c r="S71" s="2">
        <v>76.2</v>
      </c>
      <c r="T71">
        <v>18</v>
      </c>
      <c r="U71">
        <v>88</v>
      </c>
      <c r="V71">
        <v>45</v>
      </c>
      <c r="W71">
        <v>819</v>
      </c>
      <c r="X71">
        <v>778</v>
      </c>
      <c r="Y71">
        <v>384</v>
      </c>
      <c r="Z71">
        <f t="shared" si="27"/>
        <v>837</v>
      </c>
      <c r="AA71">
        <f t="shared" si="28"/>
        <v>866</v>
      </c>
      <c r="AB71">
        <f t="shared" si="29"/>
        <v>429</v>
      </c>
      <c r="AC71">
        <f t="shared" si="30"/>
        <v>0.18</v>
      </c>
      <c r="AD71">
        <f t="shared" si="31"/>
        <v>0.88</v>
      </c>
      <c r="AE71">
        <f t="shared" si="32"/>
        <v>0.45</v>
      </c>
      <c r="AF71">
        <f t="shared" si="33"/>
        <v>8.19</v>
      </c>
      <c r="AG71">
        <f t="shared" si="34"/>
        <v>7.78</v>
      </c>
      <c r="AH71">
        <f t="shared" si="35"/>
        <v>3.84</v>
      </c>
      <c r="AI71">
        <f t="shared" si="36"/>
        <v>8.3699999999999992</v>
      </c>
      <c r="AJ71">
        <f t="shared" si="37"/>
        <v>8.66</v>
      </c>
      <c r="AK71">
        <f t="shared" si="38"/>
        <v>4.29</v>
      </c>
    </row>
    <row r="72" spans="1:37" x14ac:dyDescent="0.2">
      <c r="A72">
        <v>1</v>
      </c>
      <c r="B72" s="2">
        <v>84</v>
      </c>
      <c r="C72" s="2" t="s">
        <v>6</v>
      </c>
      <c r="D72" s="2" t="s">
        <v>7</v>
      </c>
      <c r="E72" s="2">
        <v>150</v>
      </c>
      <c r="F72" s="2">
        <v>50</v>
      </c>
      <c r="G72" s="4">
        <f t="shared" si="26"/>
        <v>22.222222222222221</v>
      </c>
      <c r="H72" s="2">
        <v>0.8</v>
      </c>
      <c r="I72" s="2">
        <v>0.1</v>
      </c>
      <c r="J72" s="2">
        <v>80</v>
      </c>
      <c r="K72" s="2">
        <v>78</v>
      </c>
      <c r="L72" s="2">
        <v>74</v>
      </c>
      <c r="M72" s="4">
        <v>8.3000000000000007</v>
      </c>
      <c r="N72" s="2" t="s">
        <v>12</v>
      </c>
      <c r="O72" s="5" t="s">
        <v>15</v>
      </c>
      <c r="P72" s="2">
        <v>5.9</v>
      </c>
      <c r="Q72" s="2">
        <v>84</v>
      </c>
      <c r="R72" s="2">
        <v>2.14</v>
      </c>
      <c r="S72" s="2">
        <v>78.900000000000006</v>
      </c>
      <c r="T72" s="6">
        <v>49</v>
      </c>
      <c r="U72" s="6">
        <v>7</v>
      </c>
      <c r="V72" s="6">
        <v>56</v>
      </c>
      <c r="W72" s="6">
        <v>473</v>
      </c>
      <c r="X72" s="6">
        <v>318</v>
      </c>
      <c r="Y72" s="6">
        <v>373</v>
      </c>
      <c r="Z72">
        <f t="shared" si="27"/>
        <v>522</v>
      </c>
      <c r="AA72">
        <f t="shared" si="28"/>
        <v>325</v>
      </c>
      <c r="AB72">
        <f t="shared" si="29"/>
        <v>429</v>
      </c>
      <c r="AC72">
        <f t="shared" si="30"/>
        <v>0.49</v>
      </c>
      <c r="AD72">
        <f t="shared" si="31"/>
        <v>7.0000000000000007E-2</v>
      </c>
      <c r="AE72">
        <f t="shared" si="32"/>
        <v>0.56000000000000005</v>
      </c>
      <c r="AF72">
        <f t="shared" si="33"/>
        <v>4.7300000000000004</v>
      </c>
      <c r="AG72">
        <f t="shared" si="34"/>
        <v>3.18</v>
      </c>
      <c r="AH72">
        <f t="shared" si="35"/>
        <v>3.73</v>
      </c>
      <c r="AI72">
        <f t="shared" si="36"/>
        <v>5.2200000000000006</v>
      </c>
      <c r="AJ72">
        <f t="shared" si="37"/>
        <v>3.25</v>
      </c>
      <c r="AK72">
        <f t="shared" si="38"/>
        <v>4.29</v>
      </c>
    </row>
    <row r="73" spans="1:37" x14ac:dyDescent="0.2">
      <c r="A73">
        <v>1</v>
      </c>
      <c r="B73" s="2">
        <v>77</v>
      </c>
      <c r="C73" s="2" t="s">
        <v>6</v>
      </c>
      <c r="D73" s="2" t="s">
        <v>7</v>
      </c>
      <c r="E73" s="2">
        <v>164</v>
      </c>
      <c r="F73" s="2">
        <v>65</v>
      </c>
      <c r="G73" s="4">
        <f t="shared" si="26"/>
        <v>24.167162403331353</v>
      </c>
      <c r="H73" s="2">
        <v>0.5</v>
      </c>
      <c r="I73" s="2">
        <v>0.3</v>
      </c>
      <c r="J73" s="2">
        <v>79</v>
      </c>
      <c r="K73" s="2">
        <v>72</v>
      </c>
      <c r="L73" s="2">
        <v>76</v>
      </c>
      <c r="M73" s="4">
        <v>7.7</v>
      </c>
      <c r="N73" s="2" t="s">
        <v>12</v>
      </c>
      <c r="O73" s="5" t="s">
        <v>15</v>
      </c>
      <c r="P73" s="2">
        <v>4.0999999999999996</v>
      </c>
      <c r="Q73" s="2">
        <v>85.4</v>
      </c>
      <c r="R73" s="2">
        <v>1.18</v>
      </c>
      <c r="S73" s="2">
        <v>85.2</v>
      </c>
      <c r="T73" s="3">
        <v>4</v>
      </c>
      <c r="U73" s="3">
        <v>7</v>
      </c>
      <c r="V73" s="3">
        <v>63</v>
      </c>
      <c r="W73" s="3">
        <v>538</v>
      </c>
      <c r="X73" s="3">
        <v>270</v>
      </c>
      <c r="Y73" s="3">
        <v>601</v>
      </c>
      <c r="Z73">
        <f t="shared" si="27"/>
        <v>542</v>
      </c>
      <c r="AA73">
        <f t="shared" si="28"/>
        <v>277</v>
      </c>
      <c r="AB73">
        <f t="shared" si="29"/>
        <v>664</v>
      </c>
      <c r="AC73">
        <f t="shared" si="30"/>
        <v>0.04</v>
      </c>
      <c r="AD73">
        <f t="shared" si="31"/>
        <v>7.0000000000000007E-2</v>
      </c>
      <c r="AE73">
        <f t="shared" si="32"/>
        <v>0.63</v>
      </c>
      <c r="AF73">
        <f t="shared" si="33"/>
        <v>5.38</v>
      </c>
      <c r="AG73">
        <f t="shared" si="34"/>
        <v>2.7</v>
      </c>
      <c r="AH73">
        <f t="shared" si="35"/>
        <v>6.01</v>
      </c>
      <c r="AI73">
        <f t="shared" si="36"/>
        <v>5.42</v>
      </c>
      <c r="AJ73">
        <f t="shared" si="37"/>
        <v>2.77</v>
      </c>
      <c r="AK73">
        <f t="shared" si="38"/>
        <v>6.64</v>
      </c>
    </row>
    <row r="74" spans="1:37" x14ac:dyDescent="0.2">
      <c r="A74">
        <v>1</v>
      </c>
      <c r="B74" s="2">
        <v>68</v>
      </c>
      <c r="C74" s="2" t="s">
        <v>9</v>
      </c>
      <c r="D74" s="2" t="s">
        <v>7</v>
      </c>
      <c r="E74" s="2">
        <v>161</v>
      </c>
      <c r="F74" s="2">
        <v>60</v>
      </c>
      <c r="G74" s="4">
        <f t="shared" si="26"/>
        <v>23.147255121330193</v>
      </c>
      <c r="H74" s="2">
        <v>0.6</v>
      </c>
      <c r="I74" s="2">
        <v>0.4</v>
      </c>
      <c r="J74" s="2">
        <v>68</v>
      </c>
      <c r="K74" s="2">
        <v>78</v>
      </c>
      <c r="L74" s="2">
        <v>87</v>
      </c>
      <c r="M74" s="4">
        <v>5.5</v>
      </c>
      <c r="N74" s="2" t="s">
        <v>12</v>
      </c>
      <c r="O74" s="5" t="s">
        <v>15</v>
      </c>
      <c r="P74" s="2">
        <v>4.5</v>
      </c>
      <c r="Q74" s="2">
        <v>87.4</v>
      </c>
      <c r="R74" s="2">
        <v>3.36</v>
      </c>
      <c r="S74" s="2">
        <v>77.7</v>
      </c>
      <c r="T74">
        <v>55</v>
      </c>
      <c r="U74">
        <v>102</v>
      </c>
      <c r="V74">
        <v>104</v>
      </c>
      <c r="W74">
        <v>406</v>
      </c>
      <c r="X74">
        <v>343</v>
      </c>
      <c r="Y74">
        <v>239</v>
      </c>
      <c r="Z74">
        <f t="shared" si="27"/>
        <v>461</v>
      </c>
      <c r="AA74">
        <f t="shared" si="28"/>
        <v>445</v>
      </c>
      <c r="AB74">
        <f t="shared" si="29"/>
        <v>343</v>
      </c>
      <c r="AC74">
        <f t="shared" si="30"/>
        <v>0.55000000000000004</v>
      </c>
      <c r="AD74">
        <f t="shared" si="31"/>
        <v>1.02</v>
      </c>
      <c r="AE74">
        <f t="shared" si="32"/>
        <v>1.04</v>
      </c>
      <c r="AF74">
        <f t="shared" si="33"/>
        <v>4.0599999999999996</v>
      </c>
      <c r="AG74">
        <f t="shared" si="34"/>
        <v>3.43</v>
      </c>
      <c r="AH74">
        <f t="shared" si="35"/>
        <v>2.39</v>
      </c>
      <c r="AI74">
        <f t="shared" si="36"/>
        <v>4.6099999999999994</v>
      </c>
      <c r="AJ74">
        <f t="shared" si="37"/>
        <v>4.45</v>
      </c>
      <c r="AK74">
        <f t="shared" si="38"/>
        <v>3.43</v>
      </c>
    </row>
    <row r="75" spans="1:37" x14ac:dyDescent="0.2">
      <c r="A75">
        <v>1</v>
      </c>
      <c r="B75" s="2">
        <v>66</v>
      </c>
      <c r="C75" s="2" t="s">
        <v>9</v>
      </c>
      <c r="D75" s="2" t="s">
        <v>8</v>
      </c>
      <c r="E75" s="2">
        <v>160</v>
      </c>
      <c r="F75" s="2">
        <v>58</v>
      </c>
      <c r="G75" s="4">
        <f t="shared" si="26"/>
        <v>22.656249999999996</v>
      </c>
      <c r="H75" s="2">
        <v>0.4</v>
      </c>
      <c r="I75" s="2">
        <v>0.3</v>
      </c>
      <c r="J75" s="2">
        <v>75</v>
      </c>
      <c r="K75" s="2">
        <v>56</v>
      </c>
      <c r="L75" s="2">
        <v>79</v>
      </c>
      <c r="M75" s="4">
        <v>6.7</v>
      </c>
      <c r="N75" s="2" t="s">
        <v>12</v>
      </c>
      <c r="O75" s="5" t="s">
        <v>15</v>
      </c>
      <c r="P75" s="2">
        <v>7.4</v>
      </c>
      <c r="Q75" s="2">
        <v>86.8</v>
      </c>
      <c r="R75" s="2">
        <v>2.17</v>
      </c>
      <c r="S75" s="2">
        <v>75.8</v>
      </c>
      <c r="T75">
        <v>173</v>
      </c>
      <c r="U75">
        <v>146</v>
      </c>
      <c r="V75">
        <v>145</v>
      </c>
      <c r="W75">
        <v>394</v>
      </c>
      <c r="X75">
        <v>687</v>
      </c>
      <c r="Y75">
        <v>291</v>
      </c>
      <c r="Z75">
        <f t="shared" si="27"/>
        <v>567</v>
      </c>
      <c r="AA75">
        <f t="shared" si="28"/>
        <v>833</v>
      </c>
      <c r="AB75">
        <f t="shared" si="29"/>
        <v>436</v>
      </c>
      <c r="AC75">
        <f t="shared" si="30"/>
        <v>1.73</v>
      </c>
      <c r="AD75">
        <f t="shared" si="31"/>
        <v>1.46</v>
      </c>
      <c r="AE75">
        <f t="shared" si="32"/>
        <v>1.45</v>
      </c>
      <c r="AF75">
        <f t="shared" si="33"/>
        <v>3.94</v>
      </c>
      <c r="AG75">
        <f t="shared" si="34"/>
        <v>6.87</v>
      </c>
      <c r="AH75">
        <f t="shared" si="35"/>
        <v>2.91</v>
      </c>
      <c r="AI75">
        <f t="shared" si="36"/>
        <v>5.67</v>
      </c>
      <c r="AJ75">
        <f t="shared" si="37"/>
        <v>8.33</v>
      </c>
      <c r="AK75">
        <f t="shared" si="38"/>
        <v>4.3600000000000003</v>
      </c>
    </row>
    <row r="76" spans="1:37" ht="12.65" customHeight="1" x14ac:dyDescent="0.2">
      <c r="A76">
        <v>1</v>
      </c>
      <c r="B76" s="2">
        <v>64</v>
      </c>
      <c r="C76" s="2" t="s">
        <v>9</v>
      </c>
      <c r="D76" s="2" t="s">
        <v>7</v>
      </c>
      <c r="E76" s="2">
        <v>165</v>
      </c>
      <c r="F76" s="2">
        <v>55</v>
      </c>
      <c r="G76" s="4">
        <f t="shared" si="26"/>
        <v>20.202020202020204</v>
      </c>
      <c r="H76" s="2">
        <v>1.1000000000000001</v>
      </c>
      <c r="I76" s="2">
        <v>0.6</v>
      </c>
      <c r="J76" s="2">
        <v>61</v>
      </c>
      <c r="K76" s="2">
        <v>81</v>
      </c>
      <c r="L76" s="2">
        <v>85</v>
      </c>
      <c r="M76" s="4">
        <v>7.1</v>
      </c>
      <c r="N76" s="2" t="s">
        <v>12</v>
      </c>
      <c r="O76" s="5" t="s">
        <v>15</v>
      </c>
      <c r="P76" s="2">
        <v>2.2999999999999998</v>
      </c>
      <c r="Q76" s="2">
        <v>85.7</v>
      </c>
      <c r="R76" s="2">
        <v>1.2</v>
      </c>
      <c r="S76" s="2">
        <v>80</v>
      </c>
      <c r="T76">
        <v>139</v>
      </c>
      <c r="U76">
        <v>104</v>
      </c>
      <c r="V76">
        <v>131</v>
      </c>
      <c r="W76">
        <v>694</v>
      </c>
      <c r="X76">
        <v>728</v>
      </c>
      <c r="Y76">
        <v>416</v>
      </c>
      <c r="Z76">
        <f t="shared" si="27"/>
        <v>833</v>
      </c>
      <c r="AA76">
        <f t="shared" si="28"/>
        <v>832</v>
      </c>
      <c r="AB76">
        <f t="shared" si="29"/>
        <v>547</v>
      </c>
      <c r="AC76">
        <f t="shared" si="30"/>
        <v>1.39</v>
      </c>
      <c r="AD76">
        <f t="shared" si="31"/>
        <v>1.04</v>
      </c>
      <c r="AE76">
        <f t="shared" si="32"/>
        <v>1.31</v>
      </c>
      <c r="AF76">
        <f t="shared" si="33"/>
        <v>6.94</v>
      </c>
      <c r="AG76">
        <f t="shared" si="34"/>
        <v>7.28</v>
      </c>
      <c r="AH76">
        <f t="shared" si="35"/>
        <v>4.16</v>
      </c>
      <c r="AI76">
        <f t="shared" si="36"/>
        <v>8.33</v>
      </c>
      <c r="AJ76">
        <f t="shared" si="37"/>
        <v>8.32</v>
      </c>
      <c r="AK76">
        <f t="shared" si="38"/>
        <v>5.4700000000000006</v>
      </c>
    </row>
    <row r="77" spans="1:37" x14ac:dyDescent="0.2">
      <c r="A77">
        <v>1</v>
      </c>
      <c r="B77" s="2">
        <v>52</v>
      </c>
      <c r="C77" s="2" t="s">
        <v>6</v>
      </c>
      <c r="D77" s="2" t="s">
        <v>8</v>
      </c>
      <c r="E77" s="2">
        <v>162</v>
      </c>
      <c r="F77" s="2">
        <v>54</v>
      </c>
      <c r="G77" s="4">
        <f t="shared" si="26"/>
        <v>20.576131687242793</v>
      </c>
      <c r="H77" s="2">
        <v>0.6</v>
      </c>
      <c r="I77" s="2">
        <v>0.4</v>
      </c>
      <c r="J77" s="2">
        <v>82</v>
      </c>
      <c r="K77" s="2">
        <v>61</v>
      </c>
      <c r="L77" s="2">
        <v>82</v>
      </c>
      <c r="M77" s="4">
        <v>6.3</v>
      </c>
      <c r="N77" s="2" t="s">
        <v>12</v>
      </c>
      <c r="O77" s="5" t="s">
        <v>15</v>
      </c>
      <c r="P77" s="2">
        <v>5.4</v>
      </c>
      <c r="Q77" s="2">
        <v>80.5</v>
      </c>
      <c r="R77" s="2">
        <v>3.09</v>
      </c>
      <c r="S77" s="2">
        <v>77.099999999999994</v>
      </c>
      <c r="T77">
        <v>378</v>
      </c>
      <c r="U77">
        <v>269</v>
      </c>
      <c r="V77">
        <v>230</v>
      </c>
      <c r="W77">
        <v>680</v>
      </c>
      <c r="X77">
        <v>415</v>
      </c>
      <c r="Y77">
        <v>522</v>
      </c>
      <c r="Z77">
        <f t="shared" si="27"/>
        <v>1058</v>
      </c>
      <c r="AA77">
        <f t="shared" si="28"/>
        <v>684</v>
      </c>
      <c r="AB77">
        <f t="shared" si="29"/>
        <v>752</v>
      </c>
      <c r="AC77">
        <f t="shared" si="30"/>
        <v>3.78</v>
      </c>
      <c r="AD77">
        <f t="shared" si="31"/>
        <v>2.69</v>
      </c>
      <c r="AE77">
        <f t="shared" si="32"/>
        <v>2.2999999999999998</v>
      </c>
      <c r="AF77">
        <f t="shared" si="33"/>
        <v>6.8</v>
      </c>
      <c r="AG77">
        <f t="shared" si="34"/>
        <v>4.1500000000000004</v>
      </c>
      <c r="AH77">
        <f t="shared" si="35"/>
        <v>5.22</v>
      </c>
      <c r="AI77">
        <f t="shared" si="36"/>
        <v>10.58</v>
      </c>
      <c r="AJ77">
        <f t="shared" si="37"/>
        <v>6.84</v>
      </c>
      <c r="AK77">
        <f t="shared" si="38"/>
        <v>7.52</v>
      </c>
    </row>
    <row r="78" spans="1:37" x14ac:dyDescent="0.2">
      <c r="A78">
        <v>1</v>
      </c>
      <c r="B78" s="2">
        <v>72</v>
      </c>
      <c r="C78" s="2" t="s">
        <v>9</v>
      </c>
      <c r="D78" s="2" t="s">
        <v>7</v>
      </c>
      <c r="E78" s="2">
        <v>158</v>
      </c>
      <c r="F78" s="2">
        <v>64</v>
      </c>
      <c r="G78" s="4">
        <f t="shared" si="26"/>
        <v>25.63691716071142</v>
      </c>
      <c r="H78" s="2">
        <v>1</v>
      </c>
      <c r="I78" s="2">
        <v>0.2</v>
      </c>
      <c r="J78" s="2">
        <v>75</v>
      </c>
      <c r="K78" s="2">
        <v>72</v>
      </c>
      <c r="L78" s="2">
        <v>81</v>
      </c>
      <c r="M78" s="4">
        <v>6.1</v>
      </c>
      <c r="N78" s="2" t="s">
        <v>12</v>
      </c>
      <c r="O78" s="5" t="s">
        <v>15</v>
      </c>
      <c r="P78" s="2">
        <v>3.9</v>
      </c>
      <c r="Q78" s="2">
        <v>86</v>
      </c>
      <c r="R78" s="2">
        <v>3.41</v>
      </c>
      <c r="S78" s="2">
        <v>74.400000000000006</v>
      </c>
      <c r="T78">
        <v>154</v>
      </c>
      <c r="U78">
        <v>156</v>
      </c>
      <c r="V78">
        <v>100</v>
      </c>
      <c r="W78">
        <v>536</v>
      </c>
      <c r="X78">
        <v>415</v>
      </c>
      <c r="Y78">
        <v>484</v>
      </c>
      <c r="Z78">
        <f t="shared" si="27"/>
        <v>690</v>
      </c>
      <c r="AA78">
        <f t="shared" si="28"/>
        <v>571</v>
      </c>
      <c r="AB78">
        <f t="shared" si="29"/>
        <v>584</v>
      </c>
      <c r="AC78">
        <f t="shared" si="30"/>
        <v>1.54</v>
      </c>
      <c r="AD78">
        <f t="shared" si="31"/>
        <v>1.56</v>
      </c>
      <c r="AE78">
        <f t="shared" si="32"/>
        <v>1</v>
      </c>
      <c r="AF78">
        <f t="shared" si="33"/>
        <v>5.36</v>
      </c>
      <c r="AG78">
        <f t="shared" si="34"/>
        <v>4.1500000000000004</v>
      </c>
      <c r="AH78">
        <f t="shared" si="35"/>
        <v>4.84</v>
      </c>
      <c r="AI78">
        <f t="shared" si="36"/>
        <v>6.9</v>
      </c>
      <c r="AJ78">
        <f t="shared" si="37"/>
        <v>5.7100000000000009</v>
      </c>
      <c r="AK78">
        <f t="shared" si="38"/>
        <v>5.84</v>
      </c>
    </row>
    <row r="79" spans="1:37" x14ac:dyDescent="0.2">
      <c r="A79">
        <v>1</v>
      </c>
      <c r="B79" s="2">
        <v>74</v>
      </c>
      <c r="C79" s="2" t="s">
        <v>6</v>
      </c>
      <c r="D79" s="2" t="s">
        <v>8</v>
      </c>
      <c r="E79" s="2">
        <v>144</v>
      </c>
      <c r="F79" s="2">
        <v>54</v>
      </c>
      <c r="G79" s="4">
        <f t="shared" si="26"/>
        <v>26.041666666666668</v>
      </c>
      <c r="H79" s="2">
        <v>0.7</v>
      </c>
      <c r="I79" s="2">
        <v>0.2</v>
      </c>
      <c r="J79" s="2">
        <v>71</v>
      </c>
      <c r="K79" s="2">
        <v>47</v>
      </c>
      <c r="L79" s="2">
        <v>62</v>
      </c>
      <c r="M79" s="4">
        <v>5.6</v>
      </c>
      <c r="N79" s="2" t="s">
        <v>12</v>
      </c>
      <c r="O79" s="5" t="s">
        <v>15</v>
      </c>
      <c r="P79" s="2">
        <v>7.5</v>
      </c>
      <c r="Q79" s="2">
        <v>86.4</v>
      </c>
      <c r="R79" s="2">
        <v>4.5199999999999996</v>
      </c>
      <c r="S79" s="2">
        <v>82.6</v>
      </c>
      <c r="T79">
        <v>123</v>
      </c>
      <c r="U79">
        <v>46</v>
      </c>
      <c r="V79">
        <v>85</v>
      </c>
      <c r="W79">
        <v>596</v>
      </c>
      <c r="X79">
        <v>536</v>
      </c>
      <c r="Y79">
        <v>596</v>
      </c>
      <c r="Z79">
        <f t="shared" si="27"/>
        <v>719</v>
      </c>
      <c r="AA79">
        <f t="shared" si="28"/>
        <v>582</v>
      </c>
      <c r="AB79">
        <f t="shared" si="29"/>
        <v>681</v>
      </c>
      <c r="AC79">
        <f t="shared" si="30"/>
        <v>1.23</v>
      </c>
      <c r="AD79">
        <f t="shared" si="31"/>
        <v>0.46</v>
      </c>
      <c r="AE79">
        <f t="shared" si="32"/>
        <v>0.85</v>
      </c>
      <c r="AF79">
        <f t="shared" si="33"/>
        <v>5.96</v>
      </c>
      <c r="AG79">
        <f t="shared" si="34"/>
        <v>5.36</v>
      </c>
      <c r="AH79">
        <f t="shared" si="35"/>
        <v>5.96</v>
      </c>
      <c r="AI79">
        <f t="shared" si="36"/>
        <v>7.1899999999999995</v>
      </c>
      <c r="AJ79">
        <f t="shared" si="37"/>
        <v>5.82</v>
      </c>
      <c r="AK79">
        <f t="shared" si="38"/>
        <v>6.81</v>
      </c>
    </row>
    <row r="80" spans="1:37" x14ac:dyDescent="0.2">
      <c r="A80">
        <v>1</v>
      </c>
      <c r="B80" s="2">
        <v>64</v>
      </c>
      <c r="C80" s="2" t="s">
        <v>9</v>
      </c>
      <c r="D80" s="2" t="s">
        <v>8</v>
      </c>
      <c r="E80" s="2">
        <v>160</v>
      </c>
      <c r="F80" s="2">
        <v>56</v>
      </c>
      <c r="G80" s="4">
        <f t="shared" si="26"/>
        <v>21.874999999999996</v>
      </c>
      <c r="H80" s="2">
        <v>0.5</v>
      </c>
      <c r="I80" s="2">
        <v>0.4</v>
      </c>
      <c r="J80" s="2">
        <v>61</v>
      </c>
      <c r="K80" s="2">
        <v>56</v>
      </c>
      <c r="L80" s="2">
        <v>88</v>
      </c>
      <c r="M80" s="4">
        <v>5.6</v>
      </c>
      <c r="N80" s="2" t="s">
        <v>12</v>
      </c>
      <c r="O80" s="5" t="s">
        <v>15</v>
      </c>
      <c r="P80" s="2">
        <v>4.2</v>
      </c>
      <c r="Q80" s="2">
        <v>87.9</v>
      </c>
      <c r="R80" s="2">
        <v>2.71</v>
      </c>
      <c r="S80" s="2">
        <v>77.599999999999994</v>
      </c>
      <c r="T80">
        <v>95</v>
      </c>
      <c r="U80">
        <v>548</v>
      </c>
      <c r="V80">
        <v>96</v>
      </c>
      <c r="W80">
        <v>348</v>
      </c>
      <c r="X80">
        <v>547</v>
      </c>
      <c r="Y80">
        <v>272</v>
      </c>
      <c r="Z80">
        <f t="shared" si="27"/>
        <v>443</v>
      </c>
      <c r="AA80">
        <f t="shared" si="28"/>
        <v>1095</v>
      </c>
      <c r="AB80">
        <f t="shared" si="29"/>
        <v>368</v>
      </c>
      <c r="AC80">
        <f t="shared" si="30"/>
        <v>0.95</v>
      </c>
      <c r="AD80">
        <f t="shared" si="31"/>
        <v>5.48</v>
      </c>
      <c r="AE80">
        <f t="shared" si="32"/>
        <v>0.96</v>
      </c>
      <c r="AF80">
        <f t="shared" si="33"/>
        <v>3.48</v>
      </c>
      <c r="AG80">
        <f t="shared" si="34"/>
        <v>5.47</v>
      </c>
      <c r="AH80">
        <f t="shared" si="35"/>
        <v>2.72</v>
      </c>
      <c r="AI80">
        <f t="shared" si="36"/>
        <v>4.43</v>
      </c>
      <c r="AJ80">
        <f t="shared" si="37"/>
        <v>10.95</v>
      </c>
      <c r="AK80">
        <f t="shared" si="38"/>
        <v>3.68</v>
      </c>
    </row>
    <row r="81" spans="1:37" ht="12.65" customHeight="1" x14ac:dyDescent="0.2">
      <c r="A81">
        <v>1</v>
      </c>
      <c r="B81" s="2">
        <v>71</v>
      </c>
      <c r="C81" s="2" t="s">
        <v>9</v>
      </c>
      <c r="D81" s="2" t="s">
        <v>7</v>
      </c>
      <c r="E81" s="2">
        <v>162</v>
      </c>
      <c r="F81" s="2">
        <v>66</v>
      </c>
      <c r="G81" s="4">
        <f t="shared" si="26"/>
        <v>25.14860539551897</v>
      </c>
      <c r="H81" s="2">
        <v>0.5</v>
      </c>
      <c r="I81" s="2">
        <v>0.3</v>
      </c>
      <c r="J81" s="2">
        <v>68</v>
      </c>
      <c r="K81" s="2">
        <v>72</v>
      </c>
      <c r="L81" s="2">
        <v>79</v>
      </c>
      <c r="M81" s="4">
        <v>7.8</v>
      </c>
      <c r="N81" s="2" t="s">
        <v>12</v>
      </c>
      <c r="O81" s="5" t="s">
        <v>15</v>
      </c>
      <c r="P81" s="2">
        <v>5.9</v>
      </c>
      <c r="Q81" s="2">
        <v>89.1</v>
      </c>
      <c r="R81" s="2">
        <v>1.43</v>
      </c>
      <c r="S81" s="2">
        <v>78.599999999999994</v>
      </c>
      <c r="T81">
        <v>216</v>
      </c>
      <c r="U81">
        <v>339</v>
      </c>
      <c r="V81">
        <v>82</v>
      </c>
      <c r="W81">
        <v>812</v>
      </c>
      <c r="X81">
        <v>620</v>
      </c>
      <c r="Y81">
        <v>694</v>
      </c>
      <c r="Z81">
        <f t="shared" si="27"/>
        <v>1028</v>
      </c>
      <c r="AA81">
        <f t="shared" si="28"/>
        <v>959</v>
      </c>
      <c r="AB81">
        <f t="shared" si="29"/>
        <v>776</v>
      </c>
      <c r="AC81">
        <f t="shared" si="30"/>
        <v>2.16</v>
      </c>
      <c r="AD81">
        <f t="shared" si="31"/>
        <v>3.39</v>
      </c>
      <c r="AE81">
        <f t="shared" si="32"/>
        <v>0.82</v>
      </c>
      <c r="AF81">
        <f t="shared" si="33"/>
        <v>8.1199999999999992</v>
      </c>
      <c r="AG81">
        <f t="shared" si="34"/>
        <v>6.2</v>
      </c>
      <c r="AH81">
        <f t="shared" si="35"/>
        <v>6.94</v>
      </c>
      <c r="AI81">
        <f t="shared" si="36"/>
        <v>10.28</v>
      </c>
      <c r="AJ81">
        <f t="shared" si="37"/>
        <v>9.59</v>
      </c>
      <c r="AK81">
        <f t="shared" si="38"/>
        <v>7.7600000000000007</v>
      </c>
    </row>
    <row r="82" spans="1:37" x14ac:dyDescent="0.2">
      <c r="A82">
        <v>1</v>
      </c>
      <c r="B82" s="2">
        <v>72</v>
      </c>
      <c r="C82" s="2" t="s">
        <v>6</v>
      </c>
      <c r="D82" s="2" t="s">
        <v>8</v>
      </c>
      <c r="E82" s="2">
        <v>165</v>
      </c>
      <c r="F82" s="2">
        <v>72</v>
      </c>
      <c r="G82" s="4">
        <f t="shared" si="26"/>
        <v>26.446280991735541</v>
      </c>
      <c r="H82" s="2">
        <v>1.1000000000000001</v>
      </c>
      <c r="I82" s="2">
        <v>0.2</v>
      </c>
      <c r="J82" s="2">
        <v>50</v>
      </c>
      <c r="K82" s="2">
        <v>64</v>
      </c>
      <c r="L82" s="2">
        <v>63</v>
      </c>
      <c r="M82" s="4">
        <v>8</v>
      </c>
      <c r="N82" s="2" t="s">
        <v>12</v>
      </c>
      <c r="O82" s="5" t="s">
        <v>15</v>
      </c>
      <c r="P82" s="2">
        <v>3.2</v>
      </c>
      <c r="Q82" s="2">
        <v>84.8</v>
      </c>
      <c r="R82" s="2">
        <v>3.33</v>
      </c>
      <c r="S82" s="2">
        <v>79.8</v>
      </c>
      <c r="T82">
        <v>1117</v>
      </c>
      <c r="U82">
        <v>751</v>
      </c>
      <c r="V82">
        <v>603</v>
      </c>
      <c r="W82">
        <v>1043</v>
      </c>
      <c r="X82">
        <v>762</v>
      </c>
      <c r="Y82">
        <v>840</v>
      </c>
      <c r="Z82">
        <f t="shared" si="27"/>
        <v>2160</v>
      </c>
      <c r="AA82">
        <f t="shared" si="28"/>
        <v>1513</v>
      </c>
      <c r="AB82">
        <f t="shared" si="29"/>
        <v>1443</v>
      </c>
      <c r="AC82">
        <f t="shared" si="30"/>
        <v>11.17</v>
      </c>
      <c r="AD82">
        <f t="shared" si="31"/>
        <v>7.51</v>
      </c>
      <c r="AE82">
        <f t="shared" si="32"/>
        <v>6.03</v>
      </c>
      <c r="AF82">
        <f t="shared" si="33"/>
        <v>10.43</v>
      </c>
      <c r="AG82">
        <f t="shared" si="34"/>
        <v>7.62</v>
      </c>
      <c r="AH82">
        <f t="shared" si="35"/>
        <v>8.4</v>
      </c>
      <c r="AI82">
        <f t="shared" si="36"/>
        <v>21.6</v>
      </c>
      <c r="AJ82">
        <f t="shared" si="37"/>
        <v>15.129999999999999</v>
      </c>
      <c r="AK82">
        <f t="shared" si="38"/>
        <v>14.43</v>
      </c>
    </row>
    <row r="83" spans="1:37" x14ac:dyDescent="0.2">
      <c r="A83">
        <v>1</v>
      </c>
      <c r="B83" s="2">
        <v>73</v>
      </c>
      <c r="C83" s="2" t="s">
        <v>6</v>
      </c>
      <c r="D83" s="2" t="s">
        <v>8</v>
      </c>
      <c r="E83" s="2">
        <v>147</v>
      </c>
      <c r="F83" s="2">
        <v>57</v>
      </c>
      <c r="G83" s="4">
        <f t="shared" si="26"/>
        <v>26.377898098014718</v>
      </c>
      <c r="H83" s="2">
        <v>0.4</v>
      </c>
      <c r="I83" s="2">
        <v>0.3</v>
      </c>
      <c r="J83" s="2">
        <v>50</v>
      </c>
      <c r="K83" s="2">
        <v>64</v>
      </c>
      <c r="L83" s="2">
        <v>72</v>
      </c>
      <c r="M83" s="4">
        <v>13</v>
      </c>
      <c r="N83" s="2" t="s">
        <v>12</v>
      </c>
      <c r="O83" s="5" t="s">
        <v>15</v>
      </c>
      <c r="P83" s="2">
        <v>4.3</v>
      </c>
      <c r="Q83" s="2">
        <v>84.2</v>
      </c>
      <c r="R83" s="2">
        <v>1.98</v>
      </c>
      <c r="S83" s="2">
        <v>75.8</v>
      </c>
      <c r="T83">
        <v>200</v>
      </c>
      <c r="U83">
        <v>143</v>
      </c>
      <c r="V83">
        <v>103</v>
      </c>
      <c r="W83">
        <v>425</v>
      </c>
      <c r="X83">
        <v>615</v>
      </c>
      <c r="Y83">
        <v>448</v>
      </c>
      <c r="Z83">
        <f t="shared" si="27"/>
        <v>625</v>
      </c>
      <c r="AA83">
        <f t="shared" si="28"/>
        <v>758</v>
      </c>
      <c r="AB83">
        <f t="shared" si="29"/>
        <v>551</v>
      </c>
      <c r="AC83">
        <f t="shared" si="30"/>
        <v>2</v>
      </c>
      <c r="AD83">
        <f t="shared" si="31"/>
        <v>1.43</v>
      </c>
      <c r="AE83">
        <f t="shared" si="32"/>
        <v>1.03</v>
      </c>
      <c r="AF83">
        <f t="shared" si="33"/>
        <v>4.25</v>
      </c>
      <c r="AG83">
        <f t="shared" si="34"/>
        <v>6.15</v>
      </c>
      <c r="AH83">
        <f t="shared" si="35"/>
        <v>4.4800000000000004</v>
      </c>
      <c r="AI83">
        <f t="shared" si="36"/>
        <v>6.25</v>
      </c>
      <c r="AJ83">
        <f t="shared" si="37"/>
        <v>7.58</v>
      </c>
      <c r="AK83">
        <f t="shared" si="38"/>
        <v>5.5100000000000007</v>
      </c>
    </row>
    <row r="84" spans="1:37" x14ac:dyDescent="0.2">
      <c r="A84">
        <v>1</v>
      </c>
      <c r="B84" s="2">
        <v>52</v>
      </c>
      <c r="C84" s="2" t="s">
        <v>9</v>
      </c>
      <c r="D84" s="2" t="s">
        <v>8</v>
      </c>
      <c r="E84" s="2">
        <v>158</v>
      </c>
      <c r="F84" s="2">
        <v>60</v>
      </c>
      <c r="G84" s="4">
        <f t="shared" si="26"/>
        <v>24.034609838166958</v>
      </c>
      <c r="H84" s="2">
        <v>0.6</v>
      </c>
      <c r="I84" s="2">
        <v>0.2</v>
      </c>
      <c r="J84" s="2">
        <v>75</v>
      </c>
      <c r="K84" s="2">
        <v>81</v>
      </c>
      <c r="L84" s="2">
        <v>85</v>
      </c>
      <c r="M84" s="4">
        <v>9.1</v>
      </c>
      <c r="N84" s="2" t="s">
        <v>12</v>
      </c>
      <c r="O84" s="5" t="s">
        <v>15</v>
      </c>
      <c r="P84" s="2">
        <v>7.1</v>
      </c>
      <c r="Q84" s="2">
        <v>85.4</v>
      </c>
      <c r="R84" s="2">
        <v>2.02</v>
      </c>
      <c r="S84" s="2">
        <v>79.7</v>
      </c>
      <c r="T84">
        <v>121</v>
      </c>
      <c r="U84">
        <v>155</v>
      </c>
      <c r="V84">
        <v>109</v>
      </c>
      <c r="W84">
        <v>576</v>
      </c>
      <c r="X84">
        <v>798</v>
      </c>
      <c r="Y84">
        <v>400</v>
      </c>
      <c r="Z84">
        <f t="shared" si="27"/>
        <v>697</v>
      </c>
      <c r="AA84">
        <f t="shared" si="28"/>
        <v>953</v>
      </c>
      <c r="AB84">
        <f t="shared" si="29"/>
        <v>509</v>
      </c>
      <c r="AC84">
        <f t="shared" si="30"/>
        <v>1.21</v>
      </c>
      <c r="AD84">
        <f t="shared" si="31"/>
        <v>1.55</v>
      </c>
      <c r="AE84">
        <f t="shared" si="32"/>
        <v>1.0900000000000001</v>
      </c>
      <c r="AF84">
        <f t="shared" si="33"/>
        <v>5.76</v>
      </c>
      <c r="AG84">
        <f t="shared" si="34"/>
        <v>7.98</v>
      </c>
      <c r="AH84">
        <f t="shared" si="35"/>
        <v>4</v>
      </c>
      <c r="AI84">
        <f t="shared" si="36"/>
        <v>6.97</v>
      </c>
      <c r="AJ84">
        <f t="shared" si="37"/>
        <v>9.5300000000000011</v>
      </c>
      <c r="AK84">
        <f t="shared" si="38"/>
        <v>5.09</v>
      </c>
    </row>
    <row r="85" spans="1:37" x14ac:dyDescent="0.2">
      <c r="A85">
        <v>1</v>
      </c>
      <c r="B85" s="2">
        <v>71</v>
      </c>
      <c r="C85" s="2" t="s">
        <v>9</v>
      </c>
      <c r="D85" s="2" t="s">
        <v>8</v>
      </c>
      <c r="E85" s="2">
        <v>157</v>
      </c>
      <c r="F85" s="2">
        <v>64</v>
      </c>
      <c r="G85" s="4">
        <f t="shared" si="26"/>
        <v>25.96454217209623</v>
      </c>
      <c r="H85" s="2">
        <v>0.9</v>
      </c>
      <c r="I85" s="2">
        <v>0.4</v>
      </c>
      <c r="J85" s="2">
        <v>71</v>
      </c>
      <c r="K85" s="2">
        <v>83</v>
      </c>
      <c r="L85" s="2">
        <v>87</v>
      </c>
      <c r="M85" s="4">
        <v>8</v>
      </c>
      <c r="N85" s="2" t="s">
        <v>12</v>
      </c>
      <c r="O85" s="5" t="s">
        <v>15</v>
      </c>
      <c r="P85" s="2">
        <v>3.9</v>
      </c>
      <c r="Q85" s="2">
        <v>86.9</v>
      </c>
      <c r="R85" s="2">
        <v>2.0699999999999998</v>
      </c>
      <c r="S85" s="2">
        <v>79.599999999999994</v>
      </c>
      <c r="T85">
        <v>60</v>
      </c>
      <c r="U85">
        <v>18</v>
      </c>
      <c r="V85">
        <v>126</v>
      </c>
      <c r="W85">
        <v>609</v>
      </c>
      <c r="X85">
        <v>524</v>
      </c>
      <c r="Y85">
        <v>379</v>
      </c>
      <c r="Z85">
        <f t="shared" si="27"/>
        <v>669</v>
      </c>
      <c r="AA85">
        <f t="shared" si="28"/>
        <v>542</v>
      </c>
      <c r="AB85">
        <f t="shared" si="29"/>
        <v>505</v>
      </c>
      <c r="AC85">
        <f t="shared" si="30"/>
        <v>0.6</v>
      </c>
      <c r="AD85">
        <f t="shared" si="31"/>
        <v>0.18</v>
      </c>
      <c r="AE85">
        <f t="shared" si="32"/>
        <v>1.26</v>
      </c>
      <c r="AF85">
        <f t="shared" si="33"/>
        <v>6.09</v>
      </c>
      <c r="AG85">
        <f t="shared" si="34"/>
        <v>5.24</v>
      </c>
      <c r="AH85">
        <f t="shared" si="35"/>
        <v>3.79</v>
      </c>
      <c r="AI85">
        <f t="shared" si="36"/>
        <v>6.6899999999999995</v>
      </c>
      <c r="AJ85">
        <f t="shared" si="37"/>
        <v>5.42</v>
      </c>
      <c r="AK85">
        <f t="shared" si="38"/>
        <v>5.05</v>
      </c>
    </row>
    <row r="86" spans="1:37" x14ac:dyDescent="0.2">
      <c r="A86">
        <v>1</v>
      </c>
      <c r="B86" s="2">
        <v>62</v>
      </c>
      <c r="C86" s="2" t="s">
        <v>6</v>
      </c>
      <c r="D86" s="2" t="s">
        <v>7</v>
      </c>
      <c r="E86" s="2">
        <v>168</v>
      </c>
      <c r="F86" s="2">
        <v>76</v>
      </c>
      <c r="G86" s="4">
        <f t="shared" si="26"/>
        <v>26.927437641723358</v>
      </c>
      <c r="H86" s="2">
        <v>1.4</v>
      </c>
      <c r="I86" s="2">
        <v>0.7</v>
      </c>
      <c r="J86" s="2">
        <v>75</v>
      </c>
      <c r="K86" s="2">
        <v>86</v>
      </c>
      <c r="L86" s="2">
        <v>93</v>
      </c>
      <c r="M86" s="4">
        <v>7.4</v>
      </c>
      <c r="N86" s="2" t="s">
        <v>12</v>
      </c>
      <c r="O86" s="5" t="s">
        <v>15</v>
      </c>
      <c r="P86" s="2">
        <v>3.6</v>
      </c>
      <c r="Q86" s="2">
        <v>85.5</v>
      </c>
      <c r="R86" s="2">
        <v>1.94</v>
      </c>
      <c r="S86" s="2">
        <v>78.3</v>
      </c>
      <c r="T86">
        <v>157</v>
      </c>
      <c r="U86">
        <v>60</v>
      </c>
      <c r="V86">
        <v>33</v>
      </c>
      <c r="W86">
        <v>619</v>
      </c>
      <c r="X86">
        <v>777</v>
      </c>
      <c r="Y86">
        <v>495</v>
      </c>
      <c r="Z86">
        <f t="shared" si="27"/>
        <v>776</v>
      </c>
      <c r="AA86">
        <f t="shared" si="28"/>
        <v>837</v>
      </c>
      <c r="AB86">
        <f t="shared" si="29"/>
        <v>528</v>
      </c>
      <c r="AC86">
        <f t="shared" si="30"/>
        <v>1.57</v>
      </c>
      <c r="AD86">
        <f t="shared" si="31"/>
        <v>0.6</v>
      </c>
      <c r="AE86">
        <f t="shared" si="32"/>
        <v>0.33</v>
      </c>
      <c r="AF86">
        <f t="shared" si="33"/>
        <v>6.19</v>
      </c>
      <c r="AG86">
        <f t="shared" si="34"/>
        <v>7.77</v>
      </c>
      <c r="AH86">
        <f t="shared" si="35"/>
        <v>4.95</v>
      </c>
      <c r="AI86">
        <f t="shared" si="36"/>
        <v>7.7600000000000007</v>
      </c>
      <c r="AJ86">
        <f t="shared" si="37"/>
        <v>8.3699999999999992</v>
      </c>
      <c r="AK86">
        <f t="shared" si="38"/>
        <v>5.28</v>
      </c>
    </row>
    <row r="87" spans="1:37" x14ac:dyDescent="0.2">
      <c r="A87">
        <v>1</v>
      </c>
      <c r="B87" s="2">
        <v>70</v>
      </c>
      <c r="C87" s="2" t="s">
        <v>6</v>
      </c>
      <c r="D87" s="2" t="s">
        <v>7</v>
      </c>
      <c r="E87" s="2">
        <v>165</v>
      </c>
      <c r="F87" s="2">
        <v>62</v>
      </c>
      <c r="G87" s="4">
        <f t="shared" si="26"/>
        <v>22.77318640955005</v>
      </c>
      <c r="H87" s="2">
        <v>0.5</v>
      </c>
      <c r="I87" s="2">
        <v>0.5</v>
      </c>
      <c r="J87" s="2">
        <v>79</v>
      </c>
      <c r="K87" s="2">
        <v>97</v>
      </c>
      <c r="L87" s="2">
        <v>95</v>
      </c>
      <c r="M87" s="4">
        <v>8.3000000000000007</v>
      </c>
      <c r="N87" s="2" t="s">
        <v>12</v>
      </c>
      <c r="O87" s="5" t="s">
        <v>15</v>
      </c>
      <c r="P87" s="2">
        <v>4.5999999999999996</v>
      </c>
      <c r="Q87" s="2">
        <v>87.5</v>
      </c>
      <c r="R87" s="2">
        <v>3.75</v>
      </c>
      <c r="S87" s="2">
        <v>73.7</v>
      </c>
      <c r="T87">
        <v>50</v>
      </c>
      <c r="U87">
        <v>30</v>
      </c>
      <c r="V87">
        <v>93</v>
      </c>
      <c r="W87">
        <v>1235</v>
      </c>
      <c r="X87">
        <v>736</v>
      </c>
      <c r="Y87">
        <v>738</v>
      </c>
      <c r="Z87">
        <f t="shared" si="27"/>
        <v>1285</v>
      </c>
      <c r="AA87">
        <f t="shared" si="28"/>
        <v>766</v>
      </c>
      <c r="AB87">
        <f t="shared" si="29"/>
        <v>831</v>
      </c>
      <c r="AC87">
        <f t="shared" si="30"/>
        <v>0.5</v>
      </c>
      <c r="AD87">
        <f t="shared" si="31"/>
        <v>0.3</v>
      </c>
      <c r="AE87">
        <f t="shared" si="32"/>
        <v>0.93</v>
      </c>
      <c r="AF87">
        <f t="shared" si="33"/>
        <v>12.35</v>
      </c>
      <c r="AG87">
        <f t="shared" si="34"/>
        <v>7.36</v>
      </c>
      <c r="AH87">
        <f t="shared" si="35"/>
        <v>7.38</v>
      </c>
      <c r="AI87">
        <f t="shared" si="36"/>
        <v>12.85</v>
      </c>
      <c r="AJ87">
        <f t="shared" si="37"/>
        <v>7.66</v>
      </c>
      <c r="AK87">
        <f t="shared" si="38"/>
        <v>8.31</v>
      </c>
    </row>
    <row r="88" spans="1:37" x14ac:dyDescent="0.2">
      <c r="A88">
        <v>1</v>
      </c>
      <c r="B88" s="2">
        <v>54</v>
      </c>
      <c r="C88" s="2" t="s">
        <v>9</v>
      </c>
      <c r="D88" s="2" t="s">
        <v>8</v>
      </c>
      <c r="E88" s="2">
        <v>164</v>
      </c>
      <c r="F88" s="2">
        <v>77</v>
      </c>
      <c r="G88" s="4">
        <f t="shared" si="26"/>
        <v>28.628792385484836</v>
      </c>
      <c r="H88" s="2">
        <v>1.3</v>
      </c>
      <c r="I88" s="2">
        <v>0.5</v>
      </c>
      <c r="J88" s="2">
        <v>100</v>
      </c>
      <c r="K88" s="2">
        <v>67</v>
      </c>
      <c r="L88" s="2">
        <v>81</v>
      </c>
      <c r="M88" s="4">
        <v>8.1999999999999993</v>
      </c>
      <c r="N88" s="2" t="s">
        <v>12</v>
      </c>
      <c r="O88" s="5" t="s">
        <v>15</v>
      </c>
      <c r="P88" s="2">
        <v>5.5</v>
      </c>
      <c r="Q88" s="2">
        <v>89.5</v>
      </c>
      <c r="R88" s="2">
        <v>1.86</v>
      </c>
      <c r="S88" s="2">
        <v>76.7</v>
      </c>
      <c r="T88">
        <v>240</v>
      </c>
      <c r="U88">
        <v>125</v>
      </c>
      <c r="V88">
        <v>198</v>
      </c>
      <c r="W88">
        <v>912</v>
      </c>
      <c r="X88">
        <v>867</v>
      </c>
      <c r="Y88">
        <v>731</v>
      </c>
      <c r="Z88">
        <f t="shared" si="27"/>
        <v>1152</v>
      </c>
      <c r="AA88">
        <f t="shared" si="28"/>
        <v>992</v>
      </c>
      <c r="AB88">
        <f t="shared" si="29"/>
        <v>929</v>
      </c>
      <c r="AC88">
        <f t="shared" si="30"/>
        <v>2.4</v>
      </c>
      <c r="AD88">
        <f t="shared" si="31"/>
        <v>1.25</v>
      </c>
      <c r="AE88">
        <f t="shared" si="32"/>
        <v>1.98</v>
      </c>
      <c r="AF88">
        <f t="shared" si="33"/>
        <v>9.1199999999999992</v>
      </c>
      <c r="AG88">
        <f t="shared" si="34"/>
        <v>8.67</v>
      </c>
      <c r="AH88">
        <f t="shared" si="35"/>
        <v>7.31</v>
      </c>
      <c r="AI88">
        <f t="shared" si="36"/>
        <v>11.52</v>
      </c>
      <c r="AJ88">
        <f t="shared" si="37"/>
        <v>9.92</v>
      </c>
      <c r="AK88">
        <f t="shared" si="38"/>
        <v>9.2899999999999991</v>
      </c>
    </row>
    <row r="89" spans="1:37" x14ac:dyDescent="0.2">
      <c r="A89">
        <v>1</v>
      </c>
      <c r="B89" s="2">
        <v>67</v>
      </c>
      <c r="C89" s="2" t="s">
        <v>6</v>
      </c>
      <c r="D89" s="2" t="s">
        <v>8</v>
      </c>
      <c r="E89" s="2">
        <v>152</v>
      </c>
      <c r="F89" s="2">
        <v>54</v>
      </c>
      <c r="G89" s="4">
        <f t="shared" si="26"/>
        <v>23.372576177285318</v>
      </c>
      <c r="H89" s="2">
        <v>0.6</v>
      </c>
      <c r="I89" s="2">
        <v>0.2</v>
      </c>
      <c r="J89" s="2">
        <v>75</v>
      </c>
      <c r="K89" s="2">
        <v>75</v>
      </c>
      <c r="L89" s="2">
        <v>84</v>
      </c>
      <c r="M89" s="4">
        <v>8.6999999999999993</v>
      </c>
      <c r="N89" s="2" t="s">
        <v>12</v>
      </c>
      <c r="O89" s="5" t="s">
        <v>15</v>
      </c>
      <c r="P89" s="2">
        <v>7.5</v>
      </c>
      <c r="Q89" s="2">
        <v>85.1</v>
      </c>
      <c r="R89" s="2">
        <v>2.16</v>
      </c>
      <c r="S89" s="2">
        <v>78.900000000000006</v>
      </c>
      <c r="T89">
        <v>184</v>
      </c>
      <c r="U89">
        <v>171</v>
      </c>
      <c r="V89">
        <v>119</v>
      </c>
      <c r="W89">
        <v>868</v>
      </c>
      <c r="X89">
        <v>927</v>
      </c>
      <c r="Y89">
        <v>810</v>
      </c>
      <c r="Z89">
        <f t="shared" si="27"/>
        <v>1052</v>
      </c>
      <c r="AA89">
        <f t="shared" si="28"/>
        <v>1098</v>
      </c>
      <c r="AB89">
        <f t="shared" si="29"/>
        <v>929</v>
      </c>
      <c r="AC89">
        <f t="shared" si="30"/>
        <v>1.84</v>
      </c>
      <c r="AD89">
        <f t="shared" si="31"/>
        <v>1.71</v>
      </c>
      <c r="AE89">
        <f t="shared" si="32"/>
        <v>1.19</v>
      </c>
      <c r="AF89">
        <f t="shared" si="33"/>
        <v>8.68</v>
      </c>
      <c r="AG89">
        <f t="shared" si="34"/>
        <v>9.27</v>
      </c>
      <c r="AH89">
        <f t="shared" si="35"/>
        <v>8.1</v>
      </c>
      <c r="AI89">
        <f t="shared" si="36"/>
        <v>10.52</v>
      </c>
      <c r="AJ89">
        <f t="shared" si="37"/>
        <v>10.98</v>
      </c>
      <c r="AK89">
        <f t="shared" si="38"/>
        <v>9.2899999999999991</v>
      </c>
    </row>
    <row r="90" spans="1:37" x14ac:dyDescent="0.2">
      <c r="A90">
        <v>1</v>
      </c>
      <c r="B90" s="2">
        <v>78</v>
      </c>
      <c r="C90" s="2" t="s">
        <v>6</v>
      </c>
      <c r="D90" s="2" t="s">
        <v>8</v>
      </c>
      <c r="E90" s="2">
        <v>162</v>
      </c>
      <c r="F90" s="2">
        <v>54</v>
      </c>
      <c r="G90" s="4">
        <f t="shared" si="26"/>
        <v>20.576131687242793</v>
      </c>
      <c r="H90" s="2">
        <v>0.6</v>
      </c>
      <c r="I90" s="2">
        <v>0.4</v>
      </c>
      <c r="J90" s="2">
        <v>68</v>
      </c>
      <c r="K90" s="2">
        <v>64</v>
      </c>
      <c r="L90" s="2">
        <v>79</v>
      </c>
      <c r="M90" s="4">
        <v>9</v>
      </c>
      <c r="N90" s="2" t="s">
        <v>12</v>
      </c>
      <c r="O90" s="5" t="s">
        <v>15</v>
      </c>
      <c r="P90" s="2">
        <v>2.2000000000000002</v>
      </c>
      <c r="Q90" s="2">
        <v>83.8</v>
      </c>
      <c r="R90" s="2">
        <v>3.3</v>
      </c>
      <c r="S90" s="2">
        <v>77.099999999999994</v>
      </c>
      <c r="T90">
        <v>37</v>
      </c>
      <c r="U90">
        <v>1</v>
      </c>
      <c r="V90">
        <v>160</v>
      </c>
      <c r="W90">
        <v>857</v>
      </c>
      <c r="X90">
        <v>646</v>
      </c>
      <c r="Y90">
        <v>446</v>
      </c>
      <c r="Z90">
        <f t="shared" si="27"/>
        <v>894</v>
      </c>
      <c r="AA90">
        <f t="shared" si="28"/>
        <v>647</v>
      </c>
      <c r="AB90">
        <f t="shared" si="29"/>
        <v>606</v>
      </c>
      <c r="AC90">
        <f t="shared" si="30"/>
        <v>0.37</v>
      </c>
      <c r="AD90">
        <f t="shared" si="31"/>
        <v>0.01</v>
      </c>
      <c r="AE90">
        <f t="shared" si="32"/>
        <v>1.6</v>
      </c>
      <c r="AF90">
        <f t="shared" si="33"/>
        <v>8.57</v>
      </c>
      <c r="AG90">
        <f t="shared" si="34"/>
        <v>6.46</v>
      </c>
      <c r="AH90">
        <f t="shared" si="35"/>
        <v>4.46</v>
      </c>
      <c r="AI90">
        <f t="shared" si="36"/>
        <v>8.94</v>
      </c>
      <c r="AJ90">
        <f t="shared" si="37"/>
        <v>6.47</v>
      </c>
      <c r="AK90">
        <f t="shared" si="38"/>
        <v>6.0600000000000005</v>
      </c>
    </row>
    <row r="91" spans="1:37" x14ac:dyDescent="0.2">
      <c r="A91">
        <v>1</v>
      </c>
      <c r="B91" s="2">
        <v>74</v>
      </c>
      <c r="C91" s="2" t="s">
        <v>9</v>
      </c>
      <c r="D91" s="2" t="s">
        <v>8</v>
      </c>
      <c r="E91" s="2">
        <v>147</v>
      </c>
      <c r="F91" s="2">
        <v>57</v>
      </c>
      <c r="G91" s="4">
        <f t="shared" si="26"/>
        <v>26.377898098014718</v>
      </c>
      <c r="H91" s="2">
        <v>0.7</v>
      </c>
      <c r="I91" s="2">
        <v>0.4</v>
      </c>
      <c r="J91" s="2">
        <v>89</v>
      </c>
      <c r="K91" s="2">
        <v>100</v>
      </c>
      <c r="L91" s="2">
        <v>95</v>
      </c>
      <c r="M91" s="4">
        <v>9.9</v>
      </c>
      <c r="N91" s="2" t="s">
        <v>12</v>
      </c>
      <c r="O91" s="5" t="s">
        <v>15</v>
      </c>
      <c r="P91" s="2">
        <v>8.1</v>
      </c>
      <c r="Q91" s="2">
        <v>85.2</v>
      </c>
      <c r="R91" s="2">
        <v>2.0699999999999998</v>
      </c>
      <c r="S91" s="2">
        <v>79.3</v>
      </c>
      <c r="T91">
        <v>351</v>
      </c>
      <c r="U91">
        <v>175</v>
      </c>
      <c r="V91">
        <v>180</v>
      </c>
      <c r="W91">
        <v>799</v>
      </c>
      <c r="X91">
        <v>884</v>
      </c>
      <c r="Y91">
        <v>503</v>
      </c>
      <c r="Z91">
        <f t="shared" si="27"/>
        <v>1150</v>
      </c>
      <c r="AA91">
        <f t="shared" si="28"/>
        <v>1059</v>
      </c>
      <c r="AB91">
        <f t="shared" si="29"/>
        <v>683</v>
      </c>
      <c r="AC91">
        <f t="shared" si="30"/>
        <v>3.51</v>
      </c>
      <c r="AD91">
        <f t="shared" si="31"/>
        <v>1.75</v>
      </c>
      <c r="AE91">
        <f t="shared" si="32"/>
        <v>1.8</v>
      </c>
      <c r="AF91">
        <f t="shared" si="33"/>
        <v>7.99</v>
      </c>
      <c r="AG91">
        <f t="shared" si="34"/>
        <v>8.84</v>
      </c>
      <c r="AH91">
        <f t="shared" si="35"/>
        <v>5.03</v>
      </c>
      <c r="AI91">
        <f t="shared" si="36"/>
        <v>11.5</v>
      </c>
      <c r="AJ91">
        <f t="shared" si="37"/>
        <v>10.59</v>
      </c>
      <c r="AK91">
        <f t="shared" si="38"/>
        <v>6.83</v>
      </c>
    </row>
    <row r="92" spans="1:37" x14ac:dyDescent="0.2">
      <c r="A92">
        <v>1</v>
      </c>
      <c r="B92" s="2">
        <v>75</v>
      </c>
      <c r="C92" s="2" t="s">
        <v>9</v>
      </c>
      <c r="D92" s="2" t="s">
        <v>7</v>
      </c>
      <c r="E92" s="2">
        <v>163</v>
      </c>
      <c r="F92" s="2">
        <v>60</v>
      </c>
      <c r="G92" s="4">
        <f t="shared" si="26"/>
        <v>22.582709172343712</v>
      </c>
      <c r="H92" s="2">
        <v>0.7</v>
      </c>
      <c r="I92" s="2">
        <v>0.5</v>
      </c>
      <c r="J92" s="2">
        <v>68</v>
      </c>
      <c r="K92" s="2">
        <v>78</v>
      </c>
      <c r="L92" s="2">
        <v>79</v>
      </c>
      <c r="M92" s="4">
        <v>6.7</v>
      </c>
      <c r="N92" s="2" t="s">
        <v>12</v>
      </c>
      <c r="O92" s="5" t="s">
        <v>15</v>
      </c>
      <c r="P92" s="2">
        <v>4</v>
      </c>
      <c r="Q92" s="2">
        <v>83.5</v>
      </c>
      <c r="R92" s="2">
        <v>0.61</v>
      </c>
      <c r="S92" s="2">
        <v>78.8</v>
      </c>
      <c r="T92" s="3">
        <v>44</v>
      </c>
      <c r="U92" s="3">
        <v>82</v>
      </c>
      <c r="V92" s="3">
        <v>45</v>
      </c>
      <c r="W92" s="3">
        <v>754</v>
      </c>
      <c r="X92" s="3">
        <v>554</v>
      </c>
      <c r="Y92" s="3">
        <v>499</v>
      </c>
      <c r="Z92">
        <f t="shared" si="27"/>
        <v>798</v>
      </c>
      <c r="AA92">
        <f t="shared" si="28"/>
        <v>636</v>
      </c>
      <c r="AB92">
        <f t="shared" si="29"/>
        <v>544</v>
      </c>
      <c r="AC92">
        <f t="shared" si="30"/>
        <v>0.44</v>
      </c>
      <c r="AD92">
        <f t="shared" si="31"/>
        <v>0.82</v>
      </c>
      <c r="AE92">
        <f t="shared" si="32"/>
        <v>0.45</v>
      </c>
      <c r="AF92">
        <f t="shared" si="33"/>
        <v>7.54</v>
      </c>
      <c r="AG92">
        <f t="shared" si="34"/>
        <v>5.54</v>
      </c>
      <c r="AH92">
        <f t="shared" si="35"/>
        <v>4.99</v>
      </c>
      <c r="AI92">
        <f t="shared" si="36"/>
        <v>7.98</v>
      </c>
      <c r="AJ92">
        <f t="shared" si="37"/>
        <v>6.36</v>
      </c>
      <c r="AK92">
        <f t="shared" si="38"/>
        <v>5.44</v>
      </c>
    </row>
    <row r="93" spans="1:37" x14ac:dyDescent="0.2">
      <c r="A93">
        <v>1</v>
      </c>
      <c r="B93" s="2">
        <v>63</v>
      </c>
      <c r="C93" s="2" t="s">
        <v>6</v>
      </c>
      <c r="D93" s="2" t="s">
        <v>8</v>
      </c>
      <c r="E93" s="2">
        <v>162</v>
      </c>
      <c r="F93" s="2">
        <v>61</v>
      </c>
      <c r="G93" s="4">
        <f t="shared" si="26"/>
        <v>23.243408017070564</v>
      </c>
      <c r="H93" s="2">
        <v>0.6</v>
      </c>
      <c r="I93" s="2">
        <v>0.4</v>
      </c>
      <c r="J93" s="2">
        <v>57</v>
      </c>
      <c r="K93" s="2">
        <v>69</v>
      </c>
      <c r="L93" s="2">
        <v>84</v>
      </c>
      <c r="M93" s="4">
        <v>7.4</v>
      </c>
      <c r="N93" s="2" t="s">
        <v>12</v>
      </c>
      <c r="O93" s="5" t="s">
        <v>15</v>
      </c>
      <c r="P93" s="2">
        <v>4.5999999999999996</v>
      </c>
      <c r="Q93" s="2">
        <v>85.4</v>
      </c>
      <c r="R93" s="2">
        <v>3.9</v>
      </c>
      <c r="S93" s="2">
        <v>79</v>
      </c>
      <c r="T93" s="3">
        <v>63</v>
      </c>
      <c r="U93" s="3">
        <v>49</v>
      </c>
      <c r="V93" s="3">
        <v>164</v>
      </c>
      <c r="W93" s="3">
        <v>431</v>
      </c>
      <c r="X93" s="3">
        <v>534</v>
      </c>
      <c r="Y93" s="3">
        <v>424</v>
      </c>
      <c r="Z93">
        <f t="shared" si="27"/>
        <v>494</v>
      </c>
      <c r="AA93">
        <f t="shared" si="28"/>
        <v>583</v>
      </c>
      <c r="AB93">
        <f t="shared" si="29"/>
        <v>588</v>
      </c>
      <c r="AC93">
        <f t="shared" si="30"/>
        <v>0.63</v>
      </c>
      <c r="AD93">
        <f t="shared" si="31"/>
        <v>0.49</v>
      </c>
      <c r="AE93">
        <f t="shared" si="32"/>
        <v>1.64</v>
      </c>
      <c r="AF93">
        <f t="shared" si="33"/>
        <v>4.3099999999999996</v>
      </c>
      <c r="AG93">
        <f t="shared" si="34"/>
        <v>5.34</v>
      </c>
      <c r="AH93">
        <f t="shared" si="35"/>
        <v>4.24</v>
      </c>
      <c r="AI93">
        <f t="shared" si="36"/>
        <v>4.9399999999999995</v>
      </c>
      <c r="AJ93">
        <f t="shared" si="37"/>
        <v>5.83</v>
      </c>
      <c r="AK93">
        <f t="shared" si="38"/>
        <v>5.88</v>
      </c>
    </row>
    <row r="94" spans="1:37" x14ac:dyDescent="0.2">
      <c r="A94">
        <v>1</v>
      </c>
      <c r="B94" s="2">
        <v>71</v>
      </c>
      <c r="C94" s="2" t="s">
        <v>9</v>
      </c>
      <c r="D94" s="2" t="s">
        <v>8</v>
      </c>
      <c r="E94" s="2">
        <v>156</v>
      </c>
      <c r="F94" s="2">
        <v>56</v>
      </c>
      <c r="G94" s="4">
        <f t="shared" si="26"/>
        <v>23.011176857330703</v>
      </c>
      <c r="H94" s="2">
        <v>1.2</v>
      </c>
      <c r="I94" s="2">
        <v>0.4</v>
      </c>
      <c r="J94" s="2">
        <v>100</v>
      </c>
      <c r="K94" s="2">
        <v>100</v>
      </c>
      <c r="L94" s="2">
        <v>93</v>
      </c>
      <c r="M94" s="4">
        <v>8.3000000000000007</v>
      </c>
      <c r="N94" s="2" t="s">
        <v>12</v>
      </c>
      <c r="O94" s="5" t="s">
        <v>15</v>
      </c>
      <c r="P94" s="2">
        <v>8.3000000000000007</v>
      </c>
      <c r="Q94" s="2">
        <v>85.1</v>
      </c>
      <c r="R94" s="2">
        <v>2.99</v>
      </c>
      <c r="S94" s="2">
        <v>77.7</v>
      </c>
      <c r="T94" s="3">
        <v>221</v>
      </c>
      <c r="U94" s="3">
        <v>338</v>
      </c>
      <c r="V94" s="3">
        <v>132</v>
      </c>
      <c r="W94" s="3">
        <v>473</v>
      </c>
      <c r="X94" s="3">
        <v>565</v>
      </c>
      <c r="Y94" s="3">
        <v>427</v>
      </c>
      <c r="Z94">
        <f t="shared" si="27"/>
        <v>694</v>
      </c>
      <c r="AA94">
        <f t="shared" si="28"/>
        <v>903</v>
      </c>
      <c r="AB94">
        <f t="shared" si="29"/>
        <v>559</v>
      </c>
      <c r="AC94">
        <f t="shared" si="30"/>
        <v>2.21</v>
      </c>
      <c r="AD94">
        <f t="shared" si="31"/>
        <v>3.38</v>
      </c>
      <c r="AE94">
        <f t="shared" si="32"/>
        <v>1.32</v>
      </c>
      <c r="AF94">
        <f t="shared" si="33"/>
        <v>4.7300000000000004</v>
      </c>
      <c r="AG94">
        <f t="shared" si="34"/>
        <v>5.65</v>
      </c>
      <c r="AH94">
        <f t="shared" si="35"/>
        <v>4.2699999999999996</v>
      </c>
      <c r="AI94">
        <f t="shared" si="36"/>
        <v>6.94</v>
      </c>
      <c r="AJ94">
        <f t="shared" si="37"/>
        <v>9.0300000000000011</v>
      </c>
      <c r="AK94">
        <f t="shared" si="38"/>
        <v>5.59</v>
      </c>
    </row>
    <row r="95" spans="1:37" ht="12" customHeight="1" x14ac:dyDescent="0.2">
      <c r="A95">
        <v>1</v>
      </c>
      <c r="B95" s="2">
        <v>60</v>
      </c>
      <c r="C95" s="2" t="s">
        <v>9</v>
      </c>
      <c r="D95" s="2" t="s">
        <v>8</v>
      </c>
      <c r="E95" s="2">
        <v>155</v>
      </c>
      <c r="F95" s="2">
        <v>52</v>
      </c>
      <c r="G95" s="4">
        <f t="shared" si="26"/>
        <v>21.644120707596251</v>
      </c>
      <c r="H95" s="2">
        <v>1.5</v>
      </c>
      <c r="I95" s="2">
        <v>0.8</v>
      </c>
      <c r="J95" s="2">
        <v>97</v>
      </c>
      <c r="K95" s="2">
        <v>90</v>
      </c>
      <c r="L95" s="2">
        <v>86</v>
      </c>
      <c r="M95" s="4">
        <v>9.1</v>
      </c>
      <c r="N95" s="2" t="s">
        <v>12</v>
      </c>
      <c r="O95" s="5" t="s">
        <v>15</v>
      </c>
      <c r="P95" s="2">
        <v>9.1</v>
      </c>
      <c r="Q95" s="2">
        <v>84.9</v>
      </c>
      <c r="R95" s="2">
        <v>2.2200000000000002</v>
      </c>
      <c r="S95" s="2">
        <v>73.8</v>
      </c>
      <c r="T95" s="3">
        <v>132</v>
      </c>
      <c r="U95" s="3">
        <v>52</v>
      </c>
      <c r="V95" s="3">
        <v>195</v>
      </c>
      <c r="W95" s="3">
        <v>829</v>
      </c>
      <c r="X95" s="3">
        <v>896</v>
      </c>
      <c r="Y95" s="3">
        <v>585</v>
      </c>
      <c r="Z95">
        <f t="shared" si="27"/>
        <v>961</v>
      </c>
      <c r="AA95">
        <f t="shared" si="28"/>
        <v>948</v>
      </c>
      <c r="AB95">
        <f t="shared" si="29"/>
        <v>780</v>
      </c>
      <c r="AC95">
        <f t="shared" si="30"/>
        <v>1.32</v>
      </c>
      <c r="AD95">
        <f t="shared" si="31"/>
        <v>0.52</v>
      </c>
      <c r="AE95">
        <f t="shared" si="32"/>
        <v>1.95</v>
      </c>
      <c r="AF95">
        <f t="shared" si="33"/>
        <v>8.2899999999999991</v>
      </c>
      <c r="AG95">
        <f t="shared" si="34"/>
        <v>8.9600000000000009</v>
      </c>
      <c r="AH95">
        <f t="shared" si="35"/>
        <v>5.85</v>
      </c>
      <c r="AI95">
        <f t="shared" si="36"/>
        <v>9.61</v>
      </c>
      <c r="AJ95">
        <f t="shared" si="37"/>
        <v>9.48</v>
      </c>
      <c r="AK95">
        <f t="shared" si="38"/>
        <v>7.8</v>
      </c>
    </row>
    <row r="96" spans="1:37" ht="12" customHeight="1" thickBot="1" x14ac:dyDescent="0.25">
      <c r="A96" s="23">
        <v>1</v>
      </c>
      <c r="B96" s="24">
        <v>70</v>
      </c>
      <c r="C96" s="24" t="s">
        <v>6</v>
      </c>
      <c r="D96" s="24" t="s">
        <v>7</v>
      </c>
      <c r="E96" s="24">
        <v>173</v>
      </c>
      <c r="F96" s="24">
        <v>82</v>
      </c>
      <c r="G96" s="25">
        <f t="shared" si="26"/>
        <v>27.398175682448461</v>
      </c>
      <c r="H96" s="24">
        <v>0.8</v>
      </c>
      <c r="I96" s="24">
        <v>0.3</v>
      </c>
      <c r="J96" s="24">
        <v>64</v>
      </c>
      <c r="K96" s="24">
        <v>72</v>
      </c>
      <c r="L96" s="24">
        <v>66</v>
      </c>
      <c r="M96" s="25">
        <v>7.1</v>
      </c>
      <c r="N96" s="24" t="s">
        <v>12</v>
      </c>
      <c r="O96" s="28" t="s">
        <v>15</v>
      </c>
      <c r="P96" s="24">
        <v>4.8</v>
      </c>
      <c r="Q96" s="24">
        <v>85.6</v>
      </c>
      <c r="R96" s="24">
        <v>3.46</v>
      </c>
      <c r="S96" s="24">
        <v>76.099999999999994</v>
      </c>
      <c r="T96" s="23">
        <v>7</v>
      </c>
      <c r="U96" s="23">
        <v>12</v>
      </c>
      <c r="V96" s="23">
        <v>41</v>
      </c>
      <c r="W96" s="23">
        <v>613</v>
      </c>
      <c r="X96" s="23">
        <v>652</v>
      </c>
      <c r="Y96" s="23">
        <v>435</v>
      </c>
      <c r="Z96" s="23">
        <f t="shared" si="27"/>
        <v>620</v>
      </c>
      <c r="AA96" s="23">
        <f t="shared" si="28"/>
        <v>664</v>
      </c>
      <c r="AB96" s="23">
        <f t="shared" si="29"/>
        <v>476</v>
      </c>
      <c r="AC96" s="23">
        <f t="shared" si="30"/>
        <v>7.0000000000000007E-2</v>
      </c>
      <c r="AD96" s="23">
        <f t="shared" si="31"/>
        <v>0.12</v>
      </c>
      <c r="AE96" s="23">
        <f t="shared" si="32"/>
        <v>0.41</v>
      </c>
      <c r="AF96" s="23">
        <f t="shared" si="33"/>
        <v>6.13</v>
      </c>
      <c r="AG96" s="23">
        <f t="shared" si="34"/>
        <v>6.52</v>
      </c>
      <c r="AH96" s="23">
        <f t="shared" si="35"/>
        <v>4.3499999999999996</v>
      </c>
      <c r="AI96" s="23">
        <f t="shared" si="36"/>
        <v>6.2</v>
      </c>
      <c r="AJ96" s="23">
        <f t="shared" si="37"/>
        <v>6.64</v>
      </c>
      <c r="AK96" s="23">
        <f t="shared" si="38"/>
        <v>4.76</v>
      </c>
    </row>
    <row r="97" spans="1:37" x14ac:dyDescent="0.2">
      <c r="A97">
        <v>1</v>
      </c>
      <c r="B97" s="2">
        <v>71</v>
      </c>
      <c r="C97" s="2" t="s">
        <v>6</v>
      </c>
      <c r="D97" s="2" t="s">
        <v>7</v>
      </c>
      <c r="E97" s="2">
        <v>165</v>
      </c>
      <c r="F97" s="2">
        <v>72</v>
      </c>
      <c r="G97" s="4">
        <f t="shared" si="26"/>
        <v>26.446280991735541</v>
      </c>
      <c r="H97" s="2">
        <v>0.5</v>
      </c>
      <c r="I97" s="2">
        <v>0.4</v>
      </c>
      <c r="J97" s="2">
        <v>75</v>
      </c>
      <c r="K97" s="2">
        <v>69</v>
      </c>
      <c r="L97" s="2">
        <v>79</v>
      </c>
      <c r="M97" s="4">
        <v>5</v>
      </c>
      <c r="N97" s="2" t="s">
        <v>12</v>
      </c>
      <c r="O97" s="11" t="s">
        <v>16</v>
      </c>
      <c r="P97" s="2">
        <v>4.0999999999999996</v>
      </c>
      <c r="Q97" s="2">
        <v>85.7</v>
      </c>
      <c r="R97" s="2">
        <v>2.15</v>
      </c>
      <c r="S97" s="2">
        <v>85.2</v>
      </c>
      <c r="T97" s="3">
        <v>103</v>
      </c>
      <c r="U97" s="3">
        <v>44</v>
      </c>
      <c r="V97" s="3">
        <v>26</v>
      </c>
      <c r="W97" s="3">
        <v>495</v>
      </c>
      <c r="X97" s="3">
        <v>439</v>
      </c>
      <c r="Y97" s="3">
        <v>412</v>
      </c>
      <c r="Z97">
        <f t="shared" si="27"/>
        <v>598</v>
      </c>
      <c r="AA97">
        <f t="shared" si="28"/>
        <v>483</v>
      </c>
      <c r="AB97">
        <f t="shared" si="29"/>
        <v>438</v>
      </c>
      <c r="AC97">
        <f t="shared" si="30"/>
        <v>1.03</v>
      </c>
      <c r="AD97">
        <f t="shared" si="31"/>
        <v>0.44</v>
      </c>
      <c r="AE97">
        <f t="shared" si="32"/>
        <v>0.26</v>
      </c>
      <c r="AF97">
        <f t="shared" si="33"/>
        <v>4.95</v>
      </c>
      <c r="AG97">
        <f t="shared" si="34"/>
        <v>4.3899999999999997</v>
      </c>
      <c r="AH97">
        <f t="shared" si="35"/>
        <v>4.12</v>
      </c>
      <c r="AI97">
        <f t="shared" si="36"/>
        <v>5.98</v>
      </c>
      <c r="AJ97">
        <f t="shared" si="37"/>
        <v>4.83</v>
      </c>
      <c r="AK97">
        <f t="shared" si="38"/>
        <v>4.38</v>
      </c>
    </row>
    <row r="98" spans="1:37" x14ac:dyDescent="0.2">
      <c r="A98">
        <v>1</v>
      </c>
      <c r="B98" s="2">
        <v>76</v>
      </c>
      <c r="C98" s="2" t="s">
        <v>9</v>
      </c>
      <c r="D98" s="2" t="s">
        <v>7</v>
      </c>
      <c r="E98" s="2">
        <v>158</v>
      </c>
      <c r="F98" s="2">
        <v>76</v>
      </c>
      <c r="G98" s="4">
        <f t="shared" ref="G98:G129" si="39">F98/(E98/100)^2</f>
        <v>30.443839128344813</v>
      </c>
      <c r="H98" s="2">
        <v>1</v>
      </c>
      <c r="I98" s="2">
        <v>0.4</v>
      </c>
      <c r="J98" s="2">
        <v>75</v>
      </c>
      <c r="K98" s="2">
        <v>92</v>
      </c>
      <c r="L98" s="2">
        <v>78</v>
      </c>
      <c r="M98" s="4">
        <v>6.7</v>
      </c>
      <c r="N98" s="2" t="s">
        <v>12</v>
      </c>
      <c r="O98" s="5" t="s">
        <v>16</v>
      </c>
      <c r="P98" s="2">
        <v>10.3</v>
      </c>
      <c r="Q98" s="2">
        <v>82.2</v>
      </c>
      <c r="R98" s="2">
        <v>2.77</v>
      </c>
      <c r="S98" s="2">
        <v>79.2</v>
      </c>
      <c r="T98">
        <v>300</v>
      </c>
      <c r="U98">
        <v>184</v>
      </c>
      <c r="V98">
        <v>303</v>
      </c>
      <c r="W98">
        <v>378</v>
      </c>
      <c r="X98">
        <v>549</v>
      </c>
      <c r="Y98">
        <v>415</v>
      </c>
      <c r="Z98">
        <f t="shared" ref="Z98:Z129" si="40">T98+W98</f>
        <v>678</v>
      </c>
      <c r="AA98">
        <f t="shared" ref="AA98:AA129" si="41">U98+X98</f>
        <v>733</v>
      </c>
      <c r="AB98">
        <f t="shared" ref="AB98:AB129" si="42">V98+Y98</f>
        <v>718</v>
      </c>
      <c r="AC98">
        <f t="shared" ref="AC98:AC129" si="43">T98/100</f>
        <v>3</v>
      </c>
      <c r="AD98">
        <f t="shared" ref="AD98:AD129" si="44">U98/100</f>
        <v>1.84</v>
      </c>
      <c r="AE98">
        <f t="shared" ref="AE98:AE129" si="45">V98/100</f>
        <v>3.03</v>
      </c>
      <c r="AF98">
        <f t="shared" ref="AF98:AF129" si="46">W98/100</f>
        <v>3.78</v>
      </c>
      <c r="AG98">
        <f t="shared" ref="AG98:AG129" si="47">X98/100</f>
        <v>5.49</v>
      </c>
      <c r="AH98">
        <f t="shared" ref="AH98:AH129" si="48">Y98/100</f>
        <v>4.1500000000000004</v>
      </c>
      <c r="AI98">
        <f t="shared" ref="AI98:AI129" si="49">AC98+AF98</f>
        <v>6.7799999999999994</v>
      </c>
      <c r="AJ98">
        <f t="shared" ref="AJ98:AJ129" si="50">AD98+AG98</f>
        <v>7.33</v>
      </c>
      <c r="AK98">
        <f t="shared" ref="AK98:AK129" si="51">AE98+AH98</f>
        <v>7.18</v>
      </c>
    </row>
    <row r="99" spans="1:37" x14ac:dyDescent="0.2">
      <c r="A99">
        <v>1</v>
      </c>
      <c r="B99" s="2">
        <v>65</v>
      </c>
      <c r="C99" s="2" t="s">
        <v>6</v>
      </c>
      <c r="D99" s="2" t="s">
        <v>7</v>
      </c>
      <c r="E99" s="2">
        <v>156</v>
      </c>
      <c r="F99" s="2">
        <v>65</v>
      </c>
      <c r="G99" s="4">
        <f t="shared" si="39"/>
        <v>26.709401709401707</v>
      </c>
      <c r="H99" s="2">
        <v>0.7</v>
      </c>
      <c r="I99" s="2">
        <v>0.4</v>
      </c>
      <c r="J99" s="2">
        <v>64</v>
      </c>
      <c r="K99" s="2">
        <v>67</v>
      </c>
      <c r="L99" s="2">
        <v>87</v>
      </c>
      <c r="M99" s="4">
        <v>5.6</v>
      </c>
      <c r="N99" s="2" t="s">
        <v>12</v>
      </c>
      <c r="O99" s="5" t="s">
        <v>16</v>
      </c>
      <c r="P99" s="2">
        <v>11.1</v>
      </c>
      <c r="Q99" s="2">
        <v>84.2</v>
      </c>
      <c r="R99" s="2">
        <v>3.91</v>
      </c>
      <c r="S99" s="2">
        <v>72.599999999999994</v>
      </c>
      <c r="T99">
        <v>128</v>
      </c>
      <c r="U99">
        <v>100</v>
      </c>
      <c r="V99">
        <v>134</v>
      </c>
      <c r="W99">
        <v>372</v>
      </c>
      <c r="X99">
        <v>155</v>
      </c>
      <c r="Y99">
        <v>323</v>
      </c>
      <c r="Z99">
        <f t="shared" si="40"/>
        <v>500</v>
      </c>
      <c r="AA99">
        <f t="shared" si="41"/>
        <v>255</v>
      </c>
      <c r="AB99">
        <f t="shared" si="42"/>
        <v>457</v>
      </c>
      <c r="AC99">
        <f t="shared" si="43"/>
        <v>1.28</v>
      </c>
      <c r="AD99">
        <f t="shared" si="44"/>
        <v>1</v>
      </c>
      <c r="AE99">
        <f t="shared" si="45"/>
        <v>1.34</v>
      </c>
      <c r="AF99">
        <f t="shared" si="46"/>
        <v>3.72</v>
      </c>
      <c r="AG99">
        <f t="shared" si="47"/>
        <v>1.55</v>
      </c>
      <c r="AH99">
        <f t="shared" si="48"/>
        <v>3.23</v>
      </c>
      <c r="AI99">
        <f t="shared" si="49"/>
        <v>5</v>
      </c>
      <c r="AJ99">
        <f t="shared" si="50"/>
        <v>2.5499999999999998</v>
      </c>
      <c r="AK99">
        <f t="shared" si="51"/>
        <v>4.57</v>
      </c>
    </row>
    <row r="100" spans="1:37" ht="12.65" customHeight="1" x14ac:dyDescent="0.2">
      <c r="A100">
        <v>1</v>
      </c>
      <c r="B100" s="2">
        <v>63</v>
      </c>
      <c r="C100" s="2" t="s">
        <v>6</v>
      </c>
      <c r="D100" s="2" t="s">
        <v>7</v>
      </c>
      <c r="E100" s="2">
        <v>161</v>
      </c>
      <c r="F100" s="2">
        <v>60</v>
      </c>
      <c r="G100" s="4">
        <f t="shared" si="39"/>
        <v>23.147255121330193</v>
      </c>
      <c r="H100" s="2">
        <v>0.9</v>
      </c>
      <c r="I100" s="2">
        <v>0.7</v>
      </c>
      <c r="J100" s="2">
        <v>79</v>
      </c>
      <c r="K100" s="2">
        <v>86</v>
      </c>
      <c r="L100" s="2">
        <v>84</v>
      </c>
      <c r="M100" s="4">
        <v>7</v>
      </c>
      <c r="N100" s="2" t="s">
        <v>12</v>
      </c>
      <c r="O100" s="5" t="s">
        <v>16</v>
      </c>
      <c r="P100" s="2">
        <v>10.1</v>
      </c>
      <c r="Q100" s="2">
        <v>81.900000000000006</v>
      </c>
      <c r="R100" s="2">
        <v>3.16</v>
      </c>
      <c r="S100" s="2">
        <v>73.400000000000006</v>
      </c>
      <c r="T100">
        <v>111</v>
      </c>
      <c r="U100">
        <v>80</v>
      </c>
      <c r="V100">
        <v>29</v>
      </c>
      <c r="W100">
        <v>1103</v>
      </c>
      <c r="X100">
        <v>878</v>
      </c>
      <c r="Y100">
        <v>443</v>
      </c>
      <c r="Z100">
        <f t="shared" si="40"/>
        <v>1214</v>
      </c>
      <c r="AA100">
        <f t="shared" si="41"/>
        <v>958</v>
      </c>
      <c r="AB100">
        <f t="shared" si="42"/>
        <v>472</v>
      </c>
      <c r="AC100">
        <f t="shared" si="43"/>
        <v>1.1100000000000001</v>
      </c>
      <c r="AD100">
        <f t="shared" si="44"/>
        <v>0.8</v>
      </c>
      <c r="AE100">
        <f t="shared" si="45"/>
        <v>0.28999999999999998</v>
      </c>
      <c r="AF100">
        <f t="shared" si="46"/>
        <v>11.03</v>
      </c>
      <c r="AG100">
        <f t="shared" si="47"/>
        <v>8.7799999999999994</v>
      </c>
      <c r="AH100">
        <f t="shared" si="48"/>
        <v>4.43</v>
      </c>
      <c r="AI100">
        <f t="shared" si="49"/>
        <v>12.139999999999999</v>
      </c>
      <c r="AJ100">
        <f t="shared" si="50"/>
        <v>9.58</v>
      </c>
      <c r="AK100">
        <f t="shared" si="51"/>
        <v>4.72</v>
      </c>
    </row>
    <row r="101" spans="1:37" x14ac:dyDescent="0.2">
      <c r="A101">
        <v>1</v>
      </c>
      <c r="B101" s="2">
        <v>64</v>
      </c>
      <c r="C101" s="2" t="s">
        <v>9</v>
      </c>
      <c r="D101" s="2" t="s">
        <v>8</v>
      </c>
      <c r="E101" s="2">
        <v>152</v>
      </c>
      <c r="F101" s="2">
        <v>62</v>
      </c>
      <c r="G101" s="4">
        <f t="shared" si="39"/>
        <v>26.835180055401661</v>
      </c>
      <c r="H101" s="2">
        <v>1</v>
      </c>
      <c r="I101" s="2">
        <v>0.3</v>
      </c>
      <c r="J101" s="2">
        <v>72</v>
      </c>
      <c r="K101" s="2">
        <v>69</v>
      </c>
      <c r="L101" s="2">
        <v>81</v>
      </c>
      <c r="M101" s="4">
        <v>7.5</v>
      </c>
      <c r="N101" s="2" t="s">
        <v>12</v>
      </c>
      <c r="O101" s="5" t="s">
        <v>16</v>
      </c>
      <c r="P101" s="2">
        <v>10.6</v>
      </c>
      <c r="Q101" s="2">
        <v>85.4</v>
      </c>
      <c r="R101" s="2">
        <v>1.53</v>
      </c>
      <c r="S101" s="2">
        <v>77.3</v>
      </c>
      <c r="T101">
        <v>215</v>
      </c>
      <c r="U101">
        <v>130</v>
      </c>
      <c r="V101">
        <v>138</v>
      </c>
      <c r="W101">
        <v>375</v>
      </c>
      <c r="X101">
        <v>593</v>
      </c>
      <c r="Y101">
        <v>460</v>
      </c>
      <c r="Z101">
        <f t="shared" si="40"/>
        <v>590</v>
      </c>
      <c r="AA101">
        <f t="shared" si="41"/>
        <v>723</v>
      </c>
      <c r="AB101">
        <f t="shared" si="42"/>
        <v>598</v>
      </c>
      <c r="AC101">
        <f t="shared" si="43"/>
        <v>2.15</v>
      </c>
      <c r="AD101">
        <f t="shared" si="44"/>
        <v>1.3</v>
      </c>
      <c r="AE101">
        <f t="shared" si="45"/>
        <v>1.38</v>
      </c>
      <c r="AF101">
        <f t="shared" si="46"/>
        <v>3.75</v>
      </c>
      <c r="AG101">
        <f t="shared" si="47"/>
        <v>5.93</v>
      </c>
      <c r="AH101">
        <f t="shared" si="48"/>
        <v>4.5999999999999996</v>
      </c>
      <c r="AI101">
        <f t="shared" si="49"/>
        <v>5.9</v>
      </c>
      <c r="AJ101">
        <f t="shared" si="50"/>
        <v>7.2299999999999995</v>
      </c>
      <c r="AK101">
        <f t="shared" si="51"/>
        <v>5.9799999999999995</v>
      </c>
    </row>
    <row r="102" spans="1:37" ht="12.65" customHeight="1" x14ac:dyDescent="0.2">
      <c r="A102">
        <v>1</v>
      </c>
      <c r="B102" s="2">
        <v>75</v>
      </c>
      <c r="C102" s="2" t="s">
        <v>6</v>
      </c>
      <c r="D102" s="2" t="s">
        <v>8</v>
      </c>
      <c r="E102" s="2">
        <v>151</v>
      </c>
      <c r="F102" s="2">
        <v>58</v>
      </c>
      <c r="G102" s="4">
        <f t="shared" si="39"/>
        <v>25.437480812245077</v>
      </c>
      <c r="H102" s="2">
        <v>0.5</v>
      </c>
      <c r="I102" s="2">
        <v>0.7</v>
      </c>
      <c r="J102" s="2">
        <v>61</v>
      </c>
      <c r="K102" s="2">
        <v>56</v>
      </c>
      <c r="L102" s="2">
        <v>65</v>
      </c>
      <c r="M102" s="4">
        <v>4.2</v>
      </c>
      <c r="N102" s="2" t="s">
        <v>12</v>
      </c>
      <c r="O102" s="5" t="s">
        <v>16</v>
      </c>
      <c r="P102" s="2">
        <v>5.5</v>
      </c>
      <c r="Q102" s="2">
        <v>84.7</v>
      </c>
      <c r="R102" s="2">
        <v>4.6900000000000004</v>
      </c>
      <c r="S102" s="2">
        <v>78.099999999999994</v>
      </c>
      <c r="T102">
        <v>440</v>
      </c>
      <c r="U102">
        <v>239</v>
      </c>
      <c r="V102">
        <v>485</v>
      </c>
      <c r="W102">
        <v>582</v>
      </c>
      <c r="X102">
        <v>522</v>
      </c>
      <c r="Y102">
        <v>687</v>
      </c>
      <c r="Z102">
        <f t="shared" si="40"/>
        <v>1022</v>
      </c>
      <c r="AA102">
        <f t="shared" si="41"/>
        <v>761</v>
      </c>
      <c r="AB102">
        <f t="shared" si="42"/>
        <v>1172</v>
      </c>
      <c r="AC102">
        <f t="shared" si="43"/>
        <v>4.4000000000000004</v>
      </c>
      <c r="AD102">
        <f t="shared" si="44"/>
        <v>2.39</v>
      </c>
      <c r="AE102">
        <f t="shared" si="45"/>
        <v>4.8499999999999996</v>
      </c>
      <c r="AF102">
        <f t="shared" si="46"/>
        <v>5.82</v>
      </c>
      <c r="AG102">
        <f t="shared" si="47"/>
        <v>5.22</v>
      </c>
      <c r="AH102">
        <f t="shared" si="48"/>
        <v>6.87</v>
      </c>
      <c r="AI102">
        <f t="shared" si="49"/>
        <v>10.220000000000001</v>
      </c>
      <c r="AJ102">
        <f t="shared" si="50"/>
        <v>7.6099999999999994</v>
      </c>
      <c r="AK102">
        <f t="shared" si="51"/>
        <v>11.719999999999999</v>
      </c>
    </row>
    <row r="103" spans="1:37" x14ac:dyDescent="0.2">
      <c r="A103">
        <v>1</v>
      </c>
      <c r="B103" s="2">
        <v>50</v>
      </c>
      <c r="C103" s="2" t="s">
        <v>9</v>
      </c>
      <c r="D103" s="2" t="s">
        <v>7</v>
      </c>
      <c r="E103" s="2">
        <v>176</v>
      </c>
      <c r="F103" s="2">
        <v>91</v>
      </c>
      <c r="G103" s="4">
        <f t="shared" si="39"/>
        <v>29.377582644628099</v>
      </c>
      <c r="H103" s="2">
        <v>1.6</v>
      </c>
      <c r="I103" s="2">
        <v>1.3</v>
      </c>
      <c r="J103" s="2">
        <v>87</v>
      </c>
      <c r="K103" s="2">
        <v>86</v>
      </c>
      <c r="L103" s="2">
        <v>76</v>
      </c>
      <c r="M103" s="4">
        <v>6.3</v>
      </c>
      <c r="N103" s="2" t="s">
        <v>12</v>
      </c>
      <c r="O103" s="5" t="s">
        <v>16</v>
      </c>
      <c r="P103" s="2">
        <v>6.6</v>
      </c>
      <c r="Q103" s="2">
        <v>86.7</v>
      </c>
      <c r="R103" s="2">
        <v>4.8099999999999996</v>
      </c>
      <c r="S103" s="2">
        <v>78.8</v>
      </c>
      <c r="T103">
        <v>90</v>
      </c>
      <c r="U103">
        <v>182</v>
      </c>
      <c r="V103">
        <v>93</v>
      </c>
      <c r="W103">
        <v>1100</v>
      </c>
      <c r="X103">
        <v>919</v>
      </c>
      <c r="Y103">
        <v>916</v>
      </c>
      <c r="Z103">
        <f t="shared" si="40"/>
        <v>1190</v>
      </c>
      <c r="AA103">
        <f t="shared" si="41"/>
        <v>1101</v>
      </c>
      <c r="AB103">
        <f t="shared" si="42"/>
        <v>1009</v>
      </c>
      <c r="AC103">
        <f t="shared" si="43"/>
        <v>0.9</v>
      </c>
      <c r="AD103">
        <f t="shared" si="44"/>
        <v>1.82</v>
      </c>
      <c r="AE103">
        <f t="shared" si="45"/>
        <v>0.93</v>
      </c>
      <c r="AF103">
        <f t="shared" si="46"/>
        <v>11</v>
      </c>
      <c r="AG103">
        <f t="shared" si="47"/>
        <v>9.19</v>
      </c>
      <c r="AH103">
        <f t="shared" si="48"/>
        <v>9.16</v>
      </c>
      <c r="AI103">
        <f t="shared" si="49"/>
        <v>11.9</v>
      </c>
      <c r="AJ103">
        <f t="shared" si="50"/>
        <v>11.01</v>
      </c>
      <c r="AK103">
        <f t="shared" si="51"/>
        <v>10.09</v>
      </c>
    </row>
    <row r="104" spans="1:37" x14ac:dyDescent="0.2">
      <c r="A104">
        <v>1</v>
      </c>
      <c r="B104" s="2">
        <v>63</v>
      </c>
      <c r="C104" s="2" t="s">
        <v>9</v>
      </c>
      <c r="D104" s="2" t="s">
        <v>7</v>
      </c>
      <c r="E104" s="2">
        <v>160</v>
      </c>
      <c r="F104" s="2">
        <v>75</v>
      </c>
      <c r="G104" s="4">
        <f t="shared" si="39"/>
        <v>29.296874999999993</v>
      </c>
      <c r="H104" s="2">
        <v>1.1000000000000001</v>
      </c>
      <c r="I104" s="2">
        <v>0.7</v>
      </c>
      <c r="J104" s="2">
        <v>100</v>
      </c>
      <c r="K104" s="2">
        <v>94</v>
      </c>
      <c r="L104" s="2">
        <v>94</v>
      </c>
      <c r="M104" s="4">
        <v>7</v>
      </c>
      <c r="N104" s="2" t="s">
        <v>12</v>
      </c>
      <c r="O104" s="5" t="s">
        <v>16</v>
      </c>
      <c r="P104" s="2">
        <v>4.7</v>
      </c>
      <c r="Q104" s="2">
        <v>87</v>
      </c>
      <c r="R104" s="2">
        <v>4.34</v>
      </c>
      <c r="S104" s="2">
        <v>77.7</v>
      </c>
      <c r="T104">
        <v>223</v>
      </c>
      <c r="U104">
        <v>285</v>
      </c>
      <c r="V104">
        <v>271</v>
      </c>
      <c r="W104">
        <v>560</v>
      </c>
      <c r="X104">
        <v>622</v>
      </c>
      <c r="Y104">
        <v>711</v>
      </c>
      <c r="Z104">
        <f t="shared" si="40"/>
        <v>783</v>
      </c>
      <c r="AA104">
        <f t="shared" si="41"/>
        <v>907</v>
      </c>
      <c r="AB104">
        <f t="shared" si="42"/>
        <v>982</v>
      </c>
      <c r="AC104">
        <f t="shared" si="43"/>
        <v>2.23</v>
      </c>
      <c r="AD104">
        <f t="shared" si="44"/>
        <v>2.85</v>
      </c>
      <c r="AE104">
        <f t="shared" si="45"/>
        <v>2.71</v>
      </c>
      <c r="AF104">
        <f t="shared" si="46"/>
        <v>5.6</v>
      </c>
      <c r="AG104">
        <f t="shared" si="47"/>
        <v>6.22</v>
      </c>
      <c r="AH104">
        <f t="shared" si="48"/>
        <v>7.11</v>
      </c>
      <c r="AI104">
        <f t="shared" si="49"/>
        <v>7.83</v>
      </c>
      <c r="AJ104">
        <f t="shared" si="50"/>
        <v>9.07</v>
      </c>
      <c r="AK104">
        <f t="shared" si="51"/>
        <v>9.82</v>
      </c>
    </row>
    <row r="105" spans="1:37" x14ac:dyDescent="0.2">
      <c r="A105">
        <v>1</v>
      </c>
      <c r="B105" s="2">
        <v>74</v>
      </c>
      <c r="C105" s="2" t="s">
        <v>9</v>
      </c>
      <c r="D105" s="2" t="s">
        <v>8</v>
      </c>
      <c r="E105" s="2">
        <v>156</v>
      </c>
      <c r="F105" s="2">
        <v>54</v>
      </c>
      <c r="G105" s="4">
        <f t="shared" si="39"/>
        <v>22.189349112426033</v>
      </c>
      <c r="H105" s="2">
        <v>0.3</v>
      </c>
      <c r="I105" s="2">
        <v>0.1</v>
      </c>
      <c r="J105" s="2">
        <v>72</v>
      </c>
      <c r="K105" s="2">
        <v>67</v>
      </c>
      <c r="L105" s="2">
        <v>69</v>
      </c>
      <c r="M105" s="4">
        <v>7.1</v>
      </c>
      <c r="N105" s="2" t="s">
        <v>12</v>
      </c>
      <c r="O105" s="5" t="s">
        <v>16</v>
      </c>
      <c r="P105" s="2">
        <v>6.7</v>
      </c>
      <c r="Q105" s="2">
        <v>82.4</v>
      </c>
      <c r="R105" s="2">
        <v>3.95</v>
      </c>
      <c r="S105" s="2">
        <v>77.5</v>
      </c>
      <c r="T105">
        <v>251</v>
      </c>
      <c r="U105">
        <v>196</v>
      </c>
      <c r="V105">
        <v>215</v>
      </c>
      <c r="W105">
        <v>1276</v>
      </c>
      <c r="X105">
        <v>1025</v>
      </c>
      <c r="Y105">
        <v>874</v>
      </c>
      <c r="Z105">
        <f t="shared" si="40"/>
        <v>1527</v>
      </c>
      <c r="AA105">
        <f t="shared" si="41"/>
        <v>1221</v>
      </c>
      <c r="AB105">
        <f t="shared" si="42"/>
        <v>1089</v>
      </c>
      <c r="AC105">
        <f t="shared" si="43"/>
        <v>2.5099999999999998</v>
      </c>
      <c r="AD105">
        <f t="shared" si="44"/>
        <v>1.96</v>
      </c>
      <c r="AE105">
        <f t="shared" si="45"/>
        <v>2.15</v>
      </c>
      <c r="AF105">
        <f t="shared" si="46"/>
        <v>12.76</v>
      </c>
      <c r="AG105">
        <f t="shared" si="47"/>
        <v>10.25</v>
      </c>
      <c r="AH105">
        <f t="shared" si="48"/>
        <v>8.74</v>
      </c>
      <c r="AI105">
        <f t="shared" si="49"/>
        <v>15.27</v>
      </c>
      <c r="AJ105">
        <f t="shared" si="50"/>
        <v>12.21</v>
      </c>
      <c r="AK105">
        <f t="shared" si="51"/>
        <v>10.89</v>
      </c>
    </row>
    <row r="106" spans="1:37" x14ac:dyDescent="0.2">
      <c r="A106">
        <v>1</v>
      </c>
      <c r="B106" s="2">
        <v>66</v>
      </c>
      <c r="C106" s="2" t="s">
        <v>9</v>
      </c>
      <c r="D106" s="2" t="s">
        <v>8</v>
      </c>
      <c r="E106" s="2">
        <v>151</v>
      </c>
      <c r="F106" s="2">
        <v>56</v>
      </c>
      <c r="G106" s="4">
        <f t="shared" si="39"/>
        <v>24.560326301478007</v>
      </c>
      <c r="H106" s="2">
        <v>1</v>
      </c>
      <c r="I106" s="2">
        <v>0.5</v>
      </c>
      <c r="J106" s="2">
        <v>75</v>
      </c>
      <c r="K106" s="2">
        <v>81</v>
      </c>
      <c r="L106" s="2">
        <v>81</v>
      </c>
      <c r="M106" s="4">
        <v>7</v>
      </c>
      <c r="N106" s="2" t="s">
        <v>12</v>
      </c>
      <c r="O106" s="5" t="s">
        <v>16</v>
      </c>
      <c r="P106" s="2">
        <v>7.7</v>
      </c>
      <c r="Q106" s="2">
        <v>85.1</v>
      </c>
      <c r="R106" s="2">
        <v>4.5599999999999996</v>
      </c>
      <c r="S106" s="2">
        <v>79.3</v>
      </c>
      <c r="T106">
        <v>398</v>
      </c>
      <c r="U106">
        <v>271</v>
      </c>
      <c r="V106">
        <v>193</v>
      </c>
      <c r="W106">
        <v>1033</v>
      </c>
      <c r="X106">
        <v>658</v>
      </c>
      <c r="Y106">
        <v>941</v>
      </c>
      <c r="Z106">
        <f t="shared" si="40"/>
        <v>1431</v>
      </c>
      <c r="AA106">
        <f t="shared" si="41"/>
        <v>929</v>
      </c>
      <c r="AB106">
        <f t="shared" si="42"/>
        <v>1134</v>
      </c>
      <c r="AC106">
        <f t="shared" si="43"/>
        <v>3.98</v>
      </c>
      <c r="AD106">
        <f t="shared" si="44"/>
        <v>2.71</v>
      </c>
      <c r="AE106">
        <f t="shared" si="45"/>
        <v>1.93</v>
      </c>
      <c r="AF106">
        <f t="shared" si="46"/>
        <v>10.33</v>
      </c>
      <c r="AG106">
        <f t="shared" si="47"/>
        <v>6.58</v>
      </c>
      <c r="AH106">
        <f t="shared" si="48"/>
        <v>9.41</v>
      </c>
      <c r="AI106">
        <f t="shared" si="49"/>
        <v>14.31</v>
      </c>
      <c r="AJ106">
        <f t="shared" si="50"/>
        <v>9.2899999999999991</v>
      </c>
      <c r="AK106">
        <f t="shared" si="51"/>
        <v>11.34</v>
      </c>
    </row>
    <row r="107" spans="1:37" x14ac:dyDescent="0.2">
      <c r="A107">
        <v>1</v>
      </c>
      <c r="B107" s="2">
        <v>71</v>
      </c>
      <c r="C107" s="2" t="s">
        <v>6</v>
      </c>
      <c r="D107" s="2" t="s">
        <v>7</v>
      </c>
      <c r="E107" s="2">
        <v>162</v>
      </c>
      <c r="F107" s="2">
        <v>66</v>
      </c>
      <c r="G107" s="4">
        <f t="shared" si="39"/>
        <v>25.14860539551897</v>
      </c>
      <c r="H107" s="2">
        <v>0.3</v>
      </c>
      <c r="I107" s="2">
        <v>0.1</v>
      </c>
      <c r="J107" s="2">
        <v>57</v>
      </c>
      <c r="K107" s="2">
        <v>67</v>
      </c>
      <c r="L107" s="2">
        <v>68</v>
      </c>
      <c r="M107" s="4">
        <v>7.7</v>
      </c>
      <c r="N107" s="2" t="s">
        <v>12</v>
      </c>
      <c r="O107" s="5" t="s">
        <v>16</v>
      </c>
      <c r="P107" s="2">
        <v>9.8000000000000007</v>
      </c>
      <c r="Q107" s="2">
        <v>85.3</v>
      </c>
      <c r="R107" s="2">
        <v>5.0599999999999996</v>
      </c>
      <c r="S107" s="2">
        <v>81.099999999999994</v>
      </c>
      <c r="T107">
        <v>429</v>
      </c>
      <c r="U107">
        <v>376</v>
      </c>
      <c r="V107">
        <v>281</v>
      </c>
      <c r="W107">
        <v>1288</v>
      </c>
      <c r="X107">
        <v>1041</v>
      </c>
      <c r="Y107">
        <v>975</v>
      </c>
      <c r="Z107">
        <f t="shared" si="40"/>
        <v>1717</v>
      </c>
      <c r="AA107">
        <f t="shared" si="41"/>
        <v>1417</v>
      </c>
      <c r="AB107">
        <f t="shared" si="42"/>
        <v>1256</v>
      </c>
      <c r="AC107">
        <f t="shared" si="43"/>
        <v>4.29</v>
      </c>
      <c r="AD107">
        <f t="shared" si="44"/>
        <v>3.76</v>
      </c>
      <c r="AE107">
        <f t="shared" si="45"/>
        <v>2.81</v>
      </c>
      <c r="AF107">
        <f t="shared" si="46"/>
        <v>12.88</v>
      </c>
      <c r="AG107">
        <f t="shared" si="47"/>
        <v>10.41</v>
      </c>
      <c r="AH107">
        <f t="shared" si="48"/>
        <v>9.75</v>
      </c>
      <c r="AI107">
        <f t="shared" si="49"/>
        <v>17.170000000000002</v>
      </c>
      <c r="AJ107">
        <f t="shared" si="50"/>
        <v>14.17</v>
      </c>
      <c r="AK107">
        <f t="shared" si="51"/>
        <v>12.56</v>
      </c>
    </row>
    <row r="108" spans="1:37" ht="12.65" customHeight="1" x14ac:dyDescent="0.2">
      <c r="A108">
        <v>1</v>
      </c>
      <c r="B108" s="2">
        <v>65</v>
      </c>
      <c r="C108" s="2" t="s">
        <v>6</v>
      </c>
      <c r="D108" s="2" t="s">
        <v>8</v>
      </c>
      <c r="E108" s="2">
        <v>159</v>
      </c>
      <c r="F108" s="2">
        <v>67</v>
      </c>
      <c r="G108" s="4">
        <f t="shared" si="39"/>
        <v>26.502116213757365</v>
      </c>
      <c r="H108" s="2">
        <v>1</v>
      </c>
      <c r="I108" s="2">
        <v>0.6</v>
      </c>
      <c r="J108" s="2">
        <v>79</v>
      </c>
      <c r="K108" s="2">
        <v>81</v>
      </c>
      <c r="L108" s="2">
        <v>84</v>
      </c>
      <c r="M108" s="4">
        <v>6.5</v>
      </c>
      <c r="N108" s="2" t="s">
        <v>12</v>
      </c>
      <c r="O108" s="5" t="s">
        <v>16</v>
      </c>
      <c r="P108" s="2">
        <v>3.7</v>
      </c>
      <c r="Q108" s="2">
        <v>86.3</v>
      </c>
      <c r="R108" s="2">
        <v>3.08</v>
      </c>
      <c r="S108" s="2">
        <v>73.599999999999994</v>
      </c>
      <c r="T108">
        <v>288</v>
      </c>
      <c r="U108">
        <v>153</v>
      </c>
      <c r="V108">
        <v>164</v>
      </c>
      <c r="W108">
        <v>378</v>
      </c>
      <c r="X108">
        <v>482</v>
      </c>
      <c r="Y108">
        <v>335</v>
      </c>
      <c r="Z108">
        <f t="shared" si="40"/>
        <v>666</v>
      </c>
      <c r="AA108">
        <f t="shared" si="41"/>
        <v>635</v>
      </c>
      <c r="AB108">
        <f t="shared" si="42"/>
        <v>499</v>
      </c>
      <c r="AC108">
        <f t="shared" si="43"/>
        <v>2.88</v>
      </c>
      <c r="AD108">
        <f t="shared" si="44"/>
        <v>1.53</v>
      </c>
      <c r="AE108">
        <f t="shared" si="45"/>
        <v>1.64</v>
      </c>
      <c r="AF108">
        <f t="shared" si="46"/>
        <v>3.78</v>
      </c>
      <c r="AG108">
        <f t="shared" si="47"/>
        <v>4.82</v>
      </c>
      <c r="AH108">
        <f t="shared" si="48"/>
        <v>3.35</v>
      </c>
      <c r="AI108">
        <f t="shared" si="49"/>
        <v>6.66</v>
      </c>
      <c r="AJ108">
        <f t="shared" si="50"/>
        <v>6.3500000000000005</v>
      </c>
      <c r="AK108">
        <f t="shared" si="51"/>
        <v>4.99</v>
      </c>
    </row>
    <row r="109" spans="1:37" x14ac:dyDescent="0.2">
      <c r="A109">
        <v>1</v>
      </c>
      <c r="B109" s="2">
        <v>56</v>
      </c>
      <c r="C109" s="2" t="s">
        <v>9</v>
      </c>
      <c r="D109" s="2" t="s">
        <v>8</v>
      </c>
      <c r="E109" s="2">
        <v>160</v>
      </c>
      <c r="F109" s="2">
        <v>75</v>
      </c>
      <c r="G109" s="4">
        <f t="shared" si="39"/>
        <v>29.296874999999993</v>
      </c>
      <c r="H109" s="2">
        <v>1</v>
      </c>
      <c r="I109" s="2">
        <v>0.4</v>
      </c>
      <c r="J109" s="2">
        <v>68</v>
      </c>
      <c r="K109" s="2">
        <v>64</v>
      </c>
      <c r="L109" s="2">
        <v>78</v>
      </c>
      <c r="M109" s="4">
        <v>8.9</v>
      </c>
      <c r="N109" s="2" t="s">
        <v>12</v>
      </c>
      <c r="O109" s="5" t="s">
        <v>16</v>
      </c>
      <c r="P109" s="2">
        <v>9.1999999999999993</v>
      </c>
      <c r="Q109" s="2">
        <v>86.5</v>
      </c>
      <c r="R109" s="2">
        <v>4.32</v>
      </c>
      <c r="S109" s="2">
        <v>75</v>
      </c>
      <c r="T109">
        <v>421</v>
      </c>
      <c r="U109">
        <v>212</v>
      </c>
      <c r="V109">
        <v>281</v>
      </c>
      <c r="W109">
        <v>1995</v>
      </c>
      <c r="X109">
        <v>1045</v>
      </c>
      <c r="Y109">
        <v>536</v>
      </c>
      <c r="Z109">
        <f t="shared" si="40"/>
        <v>2416</v>
      </c>
      <c r="AA109">
        <f t="shared" si="41"/>
        <v>1257</v>
      </c>
      <c r="AB109">
        <f t="shared" si="42"/>
        <v>817</v>
      </c>
      <c r="AC109">
        <f t="shared" si="43"/>
        <v>4.21</v>
      </c>
      <c r="AD109">
        <f t="shared" si="44"/>
        <v>2.12</v>
      </c>
      <c r="AE109">
        <f t="shared" si="45"/>
        <v>2.81</v>
      </c>
      <c r="AF109">
        <f t="shared" si="46"/>
        <v>19.95</v>
      </c>
      <c r="AG109">
        <f t="shared" si="47"/>
        <v>10.45</v>
      </c>
      <c r="AH109">
        <f t="shared" si="48"/>
        <v>5.36</v>
      </c>
      <c r="AI109">
        <f t="shared" si="49"/>
        <v>24.16</v>
      </c>
      <c r="AJ109">
        <f t="shared" si="50"/>
        <v>12.57</v>
      </c>
      <c r="AK109">
        <f t="shared" si="51"/>
        <v>8.17</v>
      </c>
    </row>
    <row r="110" spans="1:37" x14ac:dyDescent="0.2">
      <c r="A110">
        <v>1</v>
      </c>
      <c r="B110" s="2">
        <v>62</v>
      </c>
      <c r="C110" s="2" t="s">
        <v>9</v>
      </c>
      <c r="D110" s="2" t="s">
        <v>8</v>
      </c>
      <c r="E110" s="2">
        <v>149</v>
      </c>
      <c r="F110" s="2">
        <v>72</v>
      </c>
      <c r="G110" s="4">
        <f t="shared" si="39"/>
        <v>32.430971577856852</v>
      </c>
      <c r="H110" s="2">
        <v>0.6</v>
      </c>
      <c r="I110" s="2">
        <v>0.3</v>
      </c>
      <c r="J110" s="2">
        <v>50</v>
      </c>
      <c r="K110" s="2">
        <v>78</v>
      </c>
      <c r="L110" s="2">
        <v>57</v>
      </c>
      <c r="M110" s="4">
        <v>8</v>
      </c>
      <c r="N110" s="2" t="s">
        <v>12</v>
      </c>
      <c r="O110" s="5" t="s">
        <v>16</v>
      </c>
      <c r="P110" s="2">
        <v>5.4</v>
      </c>
      <c r="Q110" s="2">
        <v>85.4</v>
      </c>
      <c r="R110" s="2">
        <v>3.04</v>
      </c>
      <c r="S110" s="2">
        <v>83.7</v>
      </c>
      <c r="T110">
        <v>198</v>
      </c>
      <c r="U110">
        <v>122</v>
      </c>
      <c r="V110">
        <v>122</v>
      </c>
      <c r="W110">
        <v>900</v>
      </c>
      <c r="X110">
        <v>696</v>
      </c>
      <c r="Y110">
        <v>577</v>
      </c>
      <c r="Z110">
        <f t="shared" si="40"/>
        <v>1098</v>
      </c>
      <c r="AA110">
        <f t="shared" si="41"/>
        <v>818</v>
      </c>
      <c r="AB110">
        <f t="shared" si="42"/>
        <v>699</v>
      </c>
      <c r="AC110">
        <f t="shared" si="43"/>
        <v>1.98</v>
      </c>
      <c r="AD110">
        <f t="shared" si="44"/>
        <v>1.22</v>
      </c>
      <c r="AE110">
        <f t="shared" si="45"/>
        <v>1.22</v>
      </c>
      <c r="AF110">
        <f t="shared" si="46"/>
        <v>9</v>
      </c>
      <c r="AG110">
        <f t="shared" si="47"/>
        <v>6.96</v>
      </c>
      <c r="AH110">
        <f t="shared" si="48"/>
        <v>5.77</v>
      </c>
      <c r="AI110">
        <f t="shared" si="49"/>
        <v>10.98</v>
      </c>
      <c r="AJ110">
        <f t="shared" si="50"/>
        <v>8.18</v>
      </c>
      <c r="AK110">
        <f t="shared" si="51"/>
        <v>6.9899999999999993</v>
      </c>
    </row>
    <row r="111" spans="1:37" ht="13.5" thickBot="1" x14ac:dyDescent="0.25">
      <c r="A111" s="23">
        <v>1</v>
      </c>
      <c r="B111" s="24">
        <v>70</v>
      </c>
      <c r="C111" s="24" t="s">
        <v>6</v>
      </c>
      <c r="D111" s="24" t="s">
        <v>8</v>
      </c>
      <c r="E111" s="24">
        <v>145</v>
      </c>
      <c r="F111" s="24">
        <v>45</v>
      </c>
      <c r="G111" s="25">
        <f t="shared" si="39"/>
        <v>21.403091557669441</v>
      </c>
      <c r="H111" s="24">
        <v>1.3</v>
      </c>
      <c r="I111" s="24">
        <v>0.8</v>
      </c>
      <c r="J111" s="24">
        <v>100</v>
      </c>
      <c r="K111" s="24">
        <v>92</v>
      </c>
      <c r="L111" s="24">
        <v>90</v>
      </c>
      <c r="M111" s="25">
        <v>6.7</v>
      </c>
      <c r="N111" s="24" t="s">
        <v>12</v>
      </c>
      <c r="O111" s="28" t="s">
        <v>16</v>
      </c>
      <c r="P111" s="24">
        <v>7.7</v>
      </c>
      <c r="Q111" s="24">
        <v>81.5</v>
      </c>
      <c r="R111" s="24">
        <v>7.34</v>
      </c>
      <c r="S111" s="24">
        <v>73.8</v>
      </c>
      <c r="T111" s="27">
        <v>36</v>
      </c>
      <c r="U111" s="27">
        <v>6</v>
      </c>
      <c r="V111" s="27">
        <v>359</v>
      </c>
      <c r="W111" s="27">
        <v>919</v>
      </c>
      <c r="X111" s="27">
        <v>471</v>
      </c>
      <c r="Y111" s="27">
        <v>617</v>
      </c>
      <c r="Z111" s="23">
        <f t="shared" si="40"/>
        <v>955</v>
      </c>
      <c r="AA111" s="23">
        <f t="shared" si="41"/>
        <v>477</v>
      </c>
      <c r="AB111" s="23">
        <f t="shared" si="42"/>
        <v>976</v>
      </c>
      <c r="AC111" s="23">
        <f t="shared" si="43"/>
        <v>0.36</v>
      </c>
      <c r="AD111" s="23">
        <f t="shared" si="44"/>
        <v>0.06</v>
      </c>
      <c r="AE111" s="23">
        <f t="shared" si="45"/>
        <v>3.59</v>
      </c>
      <c r="AF111" s="23">
        <f t="shared" si="46"/>
        <v>9.19</v>
      </c>
      <c r="AG111" s="23">
        <f t="shared" si="47"/>
        <v>4.71</v>
      </c>
      <c r="AH111" s="23">
        <f t="shared" si="48"/>
        <v>6.17</v>
      </c>
      <c r="AI111" s="23">
        <f t="shared" si="49"/>
        <v>9.5499999999999989</v>
      </c>
      <c r="AJ111" s="23">
        <f t="shared" si="50"/>
        <v>4.7699999999999996</v>
      </c>
      <c r="AK111" s="23">
        <f t="shared" si="51"/>
        <v>9.76</v>
      </c>
    </row>
    <row r="112" spans="1:37" x14ac:dyDescent="0.2">
      <c r="A112">
        <v>1</v>
      </c>
      <c r="B112" s="2">
        <v>83</v>
      </c>
      <c r="C112" s="2" t="s">
        <v>9</v>
      </c>
      <c r="D112" s="2" t="s">
        <v>7</v>
      </c>
      <c r="E112" s="2">
        <v>152</v>
      </c>
      <c r="F112" s="2">
        <v>53</v>
      </c>
      <c r="G112" s="4">
        <f t="shared" si="39"/>
        <v>22.939750692520775</v>
      </c>
      <c r="H112" s="2">
        <v>1</v>
      </c>
      <c r="I112" s="2">
        <v>0.2</v>
      </c>
      <c r="J112" s="2">
        <v>72</v>
      </c>
      <c r="K112" s="2">
        <v>78</v>
      </c>
      <c r="L112" s="2">
        <v>75</v>
      </c>
      <c r="M112" s="4">
        <v>5.6</v>
      </c>
      <c r="N112" s="2" t="s">
        <v>12</v>
      </c>
      <c r="O112" s="11" t="s">
        <v>17</v>
      </c>
      <c r="P112" s="2">
        <v>3.4</v>
      </c>
      <c r="Q112" s="2">
        <v>86.1</v>
      </c>
      <c r="R112" s="2">
        <v>1.47</v>
      </c>
      <c r="S112" s="2">
        <v>78.599999999999994</v>
      </c>
      <c r="T112">
        <v>191</v>
      </c>
      <c r="U112">
        <v>137</v>
      </c>
      <c r="V112">
        <v>94</v>
      </c>
      <c r="W112">
        <v>474</v>
      </c>
      <c r="X112">
        <v>408</v>
      </c>
      <c r="Y112">
        <v>355</v>
      </c>
      <c r="Z112">
        <f t="shared" si="40"/>
        <v>665</v>
      </c>
      <c r="AA112">
        <f t="shared" si="41"/>
        <v>545</v>
      </c>
      <c r="AB112">
        <f t="shared" si="42"/>
        <v>449</v>
      </c>
      <c r="AC112">
        <f t="shared" si="43"/>
        <v>1.91</v>
      </c>
      <c r="AD112">
        <f t="shared" si="44"/>
        <v>1.37</v>
      </c>
      <c r="AE112">
        <f t="shared" si="45"/>
        <v>0.94</v>
      </c>
      <c r="AF112">
        <f t="shared" si="46"/>
        <v>4.74</v>
      </c>
      <c r="AG112">
        <f t="shared" si="47"/>
        <v>4.08</v>
      </c>
      <c r="AH112">
        <f t="shared" si="48"/>
        <v>3.55</v>
      </c>
      <c r="AI112">
        <f t="shared" si="49"/>
        <v>6.65</v>
      </c>
      <c r="AJ112">
        <f t="shared" si="50"/>
        <v>5.45</v>
      </c>
      <c r="AK112">
        <f t="shared" si="51"/>
        <v>4.49</v>
      </c>
    </row>
    <row r="113" spans="1:37" x14ac:dyDescent="0.2">
      <c r="A113">
        <v>1</v>
      </c>
      <c r="B113" s="2">
        <v>80</v>
      </c>
      <c r="C113" s="2" t="s">
        <v>6</v>
      </c>
      <c r="D113" s="2" t="s">
        <v>7</v>
      </c>
      <c r="E113" s="2">
        <v>165</v>
      </c>
      <c r="F113" s="2">
        <v>64</v>
      </c>
      <c r="G113" s="4">
        <f t="shared" si="39"/>
        <v>23.507805325987146</v>
      </c>
      <c r="H113" s="2">
        <v>0.7</v>
      </c>
      <c r="I113" s="2">
        <v>0.3</v>
      </c>
      <c r="J113" s="2">
        <v>39</v>
      </c>
      <c r="K113" s="2">
        <v>44</v>
      </c>
      <c r="L113" s="2">
        <v>65</v>
      </c>
      <c r="M113" s="4">
        <v>5.6</v>
      </c>
      <c r="N113" s="2" t="s">
        <v>12</v>
      </c>
      <c r="O113" s="5" t="s">
        <v>17</v>
      </c>
      <c r="P113" s="2">
        <v>11.1</v>
      </c>
      <c r="Q113" s="2">
        <v>84.2</v>
      </c>
      <c r="R113" s="2">
        <v>7.84</v>
      </c>
      <c r="S113" s="2">
        <v>72.599999999999994</v>
      </c>
      <c r="T113">
        <v>493</v>
      </c>
      <c r="U113">
        <v>100</v>
      </c>
      <c r="V113">
        <v>144</v>
      </c>
      <c r="W113">
        <v>469</v>
      </c>
      <c r="X113">
        <v>597</v>
      </c>
      <c r="Y113">
        <v>552</v>
      </c>
      <c r="Z113">
        <f t="shared" si="40"/>
        <v>962</v>
      </c>
      <c r="AA113">
        <f t="shared" si="41"/>
        <v>697</v>
      </c>
      <c r="AB113">
        <f t="shared" si="42"/>
        <v>696</v>
      </c>
      <c r="AC113">
        <f t="shared" si="43"/>
        <v>4.93</v>
      </c>
      <c r="AD113">
        <f t="shared" si="44"/>
        <v>1</v>
      </c>
      <c r="AE113">
        <f t="shared" si="45"/>
        <v>1.44</v>
      </c>
      <c r="AF113">
        <f t="shared" si="46"/>
        <v>4.6900000000000004</v>
      </c>
      <c r="AG113">
        <f t="shared" si="47"/>
        <v>5.97</v>
      </c>
      <c r="AH113">
        <f t="shared" si="48"/>
        <v>5.52</v>
      </c>
      <c r="AI113">
        <f t="shared" si="49"/>
        <v>9.620000000000001</v>
      </c>
      <c r="AJ113">
        <f t="shared" si="50"/>
        <v>6.97</v>
      </c>
      <c r="AK113">
        <f t="shared" si="51"/>
        <v>6.9599999999999991</v>
      </c>
    </row>
    <row r="114" spans="1:37" x14ac:dyDescent="0.2">
      <c r="A114">
        <v>1</v>
      </c>
      <c r="B114" s="2">
        <v>65</v>
      </c>
      <c r="C114" s="2" t="s">
        <v>9</v>
      </c>
      <c r="D114" s="2" t="s">
        <v>8</v>
      </c>
      <c r="E114" s="2">
        <v>156</v>
      </c>
      <c r="F114" s="2">
        <v>46</v>
      </c>
      <c r="G114" s="4">
        <f t="shared" si="39"/>
        <v>18.902038132807363</v>
      </c>
      <c r="H114" s="2">
        <v>0.5</v>
      </c>
      <c r="I114" s="2">
        <v>0.1</v>
      </c>
      <c r="J114" s="2">
        <v>54</v>
      </c>
      <c r="K114" s="2">
        <v>64</v>
      </c>
      <c r="L114" s="2">
        <v>78</v>
      </c>
      <c r="M114" s="4">
        <v>5.3</v>
      </c>
      <c r="N114" s="2" t="s">
        <v>12</v>
      </c>
      <c r="O114" s="5" t="s">
        <v>17</v>
      </c>
      <c r="P114" s="2">
        <v>8.8000000000000007</v>
      </c>
      <c r="Q114" s="2">
        <v>87.8</v>
      </c>
      <c r="R114" s="2">
        <v>2</v>
      </c>
      <c r="S114" s="2">
        <v>84</v>
      </c>
      <c r="T114">
        <v>347</v>
      </c>
      <c r="U114">
        <v>317</v>
      </c>
      <c r="V114">
        <v>117</v>
      </c>
      <c r="W114">
        <v>722</v>
      </c>
      <c r="X114">
        <v>578</v>
      </c>
      <c r="Y114">
        <v>664</v>
      </c>
      <c r="Z114">
        <f t="shared" si="40"/>
        <v>1069</v>
      </c>
      <c r="AA114">
        <f t="shared" si="41"/>
        <v>895</v>
      </c>
      <c r="AB114">
        <f t="shared" si="42"/>
        <v>781</v>
      </c>
      <c r="AC114">
        <f t="shared" si="43"/>
        <v>3.47</v>
      </c>
      <c r="AD114">
        <f t="shared" si="44"/>
        <v>3.17</v>
      </c>
      <c r="AE114">
        <f t="shared" si="45"/>
        <v>1.17</v>
      </c>
      <c r="AF114">
        <f t="shared" si="46"/>
        <v>7.22</v>
      </c>
      <c r="AG114">
        <f t="shared" si="47"/>
        <v>5.78</v>
      </c>
      <c r="AH114">
        <f t="shared" si="48"/>
        <v>6.64</v>
      </c>
      <c r="AI114">
        <f t="shared" si="49"/>
        <v>10.69</v>
      </c>
      <c r="AJ114">
        <f t="shared" si="50"/>
        <v>8.9499999999999993</v>
      </c>
      <c r="AK114">
        <f t="shared" si="51"/>
        <v>7.81</v>
      </c>
    </row>
    <row r="115" spans="1:37" x14ac:dyDescent="0.2">
      <c r="A115">
        <v>1</v>
      </c>
      <c r="B115" s="2">
        <v>77</v>
      </c>
      <c r="C115" s="2" t="s">
        <v>6</v>
      </c>
      <c r="D115" s="2" t="s">
        <v>7</v>
      </c>
      <c r="E115" s="2">
        <v>158</v>
      </c>
      <c r="F115" s="2">
        <v>76</v>
      </c>
      <c r="G115" s="4">
        <f t="shared" si="39"/>
        <v>30.443839128344813</v>
      </c>
      <c r="H115" s="2">
        <v>0.6</v>
      </c>
      <c r="I115" s="2">
        <v>0.5</v>
      </c>
      <c r="J115" s="2">
        <v>54</v>
      </c>
      <c r="K115" s="2">
        <v>61</v>
      </c>
      <c r="L115" s="2">
        <v>72</v>
      </c>
      <c r="M115" s="4">
        <v>5</v>
      </c>
      <c r="N115" s="2" t="s">
        <v>12</v>
      </c>
      <c r="O115" s="5" t="s">
        <v>17</v>
      </c>
      <c r="P115" s="2">
        <v>14.8</v>
      </c>
      <c r="Q115" s="2">
        <v>80.400000000000006</v>
      </c>
      <c r="R115" s="2">
        <v>3.2</v>
      </c>
      <c r="S115" s="2">
        <v>78.599999999999994</v>
      </c>
      <c r="T115">
        <v>48</v>
      </c>
      <c r="U115">
        <v>133</v>
      </c>
      <c r="V115">
        <v>102</v>
      </c>
      <c r="W115">
        <v>692</v>
      </c>
      <c r="X115">
        <v>914</v>
      </c>
      <c r="Y115">
        <v>609</v>
      </c>
      <c r="Z115">
        <f t="shared" si="40"/>
        <v>740</v>
      </c>
      <c r="AA115">
        <f t="shared" si="41"/>
        <v>1047</v>
      </c>
      <c r="AB115">
        <f t="shared" si="42"/>
        <v>711</v>
      </c>
      <c r="AC115">
        <f t="shared" si="43"/>
        <v>0.48</v>
      </c>
      <c r="AD115">
        <f t="shared" si="44"/>
        <v>1.33</v>
      </c>
      <c r="AE115">
        <f t="shared" si="45"/>
        <v>1.02</v>
      </c>
      <c r="AF115">
        <f t="shared" si="46"/>
        <v>6.92</v>
      </c>
      <c r="AG115">
        <f t="shared" si="47"/>
        <v>9.14</v>
      </c>
      <c r="AH115">
        <f t="shared" si="48"/>
        <v>6.09</v>
      </c>
      <c r="AI115">
        <f t="shared" si="49"/>
        <v>7.4</v>
      </c>
      <c r="AJ115">
        <f t="shared" si="50"/>
        <v>10.47</v>
      </c>
      <c r="AK115">
        <f t="shared" si="51"/>
        <v>7.1099999999999994</v>
      </c>
    </row>
    <row r="116" spans="1:37" x14ac:dyDescent="0.2">
      <c r="A116">
        <v>1</v>
      </c>
      <c r="B116" s="2">
        <v>68</v>
      </c>
      <c r="C116" s="2" t="s">
        <v>9</v>
      </c>
      <c r="D116" s="2" t="s">
        <v>8</v>
      </c>
      <c r="E116" s="2">
        <v>157</v>
      </c>
      <c r="F116" s="2">
        <v>67</v>
      </c>
      <c r="G116" s="4">
        <f t="shared" si="39"/>
        <v>27.181630086413239</v>
      </c>
      <c r="H116" s="2">
        <v>0.7</v>
      </c>
      <c r="I116" s="2">
        <v>0.3</v>
      </c>
      <c r="J116" s="2">
        <v>46</v>
      </c>
      <c r="K116" s="2">
        <v>47</v>
      </c>
      <c r="L116" s="2">
        <v>56</v>
      </c>
      <c r="M116" s="4">
        <v>5.9</v>
      </c>
      <c r="N116" s="2" t="s">
        <v>12</v>
      </c>
      <c r="O116" s="5" t="s">
        <v>17</v>
      </c>
      <c r="P116" s="2">
        <v>18.399999999999999</v>
      </c>
      <c r="Q116" s="2">
        <v>85.1</v>
      </c>
      <c r="R116" s="2">
        <v>9.16</v>
      </c>
      <c r="S116" s="2">
        <v>84.8</v>
      </c>
      <c r="T116">
        <v>213</v>
      </c>
      <c r="U116">
        <v>188</v>
      </c>
      <c r="V116">
        <v>248</v>
      </c>
      <c r="W116">
        <v>382</v>
      </c>
      <c r="X116">
        <v>558</v>
      </c>
      <c r="Y116">
        <v>372</v>
      </c>
      <c r="Z116">
        <f t="shared" si="40"/>
        <v>595</v>
      </c>
      <c r="AA116">
        <f t="shared" si="41"/>
        <v>746</v>
      </c>
      <c r="AB116">
        <f t="shared" si="42"/>
        <v>620</v>
      </c>
      <c r="AC116">
        <f t="shared" si="43"/>
        <v>2.13</v>
      </c>
      <c r="AD116">
        <f t="shared" si="44"/>
        <v>1.88</v>
      </c>
      <c r="AE116">
        <f t="shared" si="45"/>
        <v>2.48</v>
      </c>
      <c r="AF116">
        <f t="shared" si="46"/>
        <v>3.82</v>
      </c>
      <c r="AG116">
        <f t="shared" si="47"/>
        <v>5.58</v>
      </c>
      <c r="AH116">
        <f t="shared" si="48"/>
        <v>3.72</v>
      </c>
      <c r="AI116">
        <f t="shared" si="49"/>
        <v>5.9499999999999993</v>
      </c>
      <c r="AJ116">
        <f t="shared" si="50"/>
        <v>7.46</v>
      </c>
      <c r="AK116">
        <f t="shared" si="51"/>
        <v>6.2</v>
      </c>
    </row>
    <row r="117" spans="1:37" x14ac:dyDescent="0.2">
      <c r="A117">
        <v>1</v>
      </c>
      <c r="B117" s="2">
        <v>83</v>
      </c>
      <c r="C117" s="2" t="s">
        <v>6</v>
      </c>
      <c r="D117" s="2" t="s">
        <v>7</v>
      </c>
      <c r="E117" s="2">
        <v>152</v>
      </c>
      <c r="F117" s="2">
        <v>53</v>
      </c>
      <c r="G117" s="4">
        <f t="shared" si="39"/>
        <v>22.939750692520775</v>
      </c>
      <c r="H117" s="2">
        <v>0.5</v>
      </c>
      <c r="I117" s="2">
        <v>0.3</v>
      </c>
      <c r="J117" s="2">
        <v>64</v>
      </c>
      <c r="K117" s="2">
        <v>56</v>
      </c>
      <c r="L117" s="2">
        <v>71</v>
      </c>
      <c r="M117" s="4">
        <v>5.5</v>
      </c>
      <c r="N117" s="2" t="s">
        <v>12</v>
      </c>
      <c r="O117" s="5" t="s">
        <v>17</v>
      </c>
      <c r="P117" s="2">
        <v>10.199999999999999</v>
      </c>
      <c r="Q117" s="2">
        <v>85</v>
      </c>
      <c r="R117" s="2">
        <v>1.2</v>
      </c>
      <c r="S117" s="2">
        <v>79.2</v>
      </c>
      <c r="T117">
        <v>77</v>
      </c>
      <c r="U117">
        <v>5</v>
      </c>
      <c r="V117">
        <v>32</v>
      </c>
      <c r="W117">
        <v>335</v>
      </c>
      <c r="X117">
        <v>386</v>
      </c>
      <c r="Y117">
        <v>359</v>
      </c>
      <c r="Z117">
        <f t="shared" si="40"/>
        <v>412</v>
      </c>
      <c r="AA117">
        <f t="shared" si="41"/>
        <v>391</v>
      </c>
      <c r="AB117">
        <f t="shared" si="42"/>
        <v>391</v>
      </c>
      <c r="AC117">
        <f t="shared" si="43"/>
        <v>0.77</v>
      </c>
      <c r="AD117">
        <f t="shared" si="44"/>
        <v>0.05</v>
      </c>
      <c r="AE117">
        <f t="shared" si="45"/>
        <v>0.32</v>
      </c>
      <c r="AF117">
        <f t="shared" si="46"/>
        <v>3.35</v>
      </c>
      <c r="AG117">
        <f t="shared" si="47"/>
        <v>3.86</v>
      </c>
      <c r="AH117">
        <f t="shared" si="48"/>
        <v>3.59</v>
      </c>
      <c r="AI117">
        <f t="shared" si="49"/>
        <v>4.12</v>
      </c>
      <c r="AJ117">
        <f t="shared" si="50"/>
        <v>3.9099999999999997</v>
      </c>
      <c r="AK117">
        <f t="shared" si="51"/>
        <v>3.9099999999999997</v>
      </c>
    </row>
    <row r="118" spans="1:37" x14ac:dyDescent="0.2">
      <c r="A118">
        <v>1</v>
      </c>
      <c r="B118" s="2">
        <v>75</v>
      </c>
      <c r="C118" s="2" t="s">
        <v>9</v>
      </c>
      <c r="D118" s="2" t="s">
        <v>8</v>
      </c>
      <c r="E118" s="2">
        <v>151</v>
      </c>
      <c r="F118" s="2">
        <v>58</v>
      </c>
      <c r="G118" s="4">
        <f t="shared" si="39"/>
        <v>25.437480812245077</v>
      </c>
      <c r="H118" s="2">
        <v>0.3</v>
      </c>
      <c r="I118" s="2">
        <v>0.4</v>
      </c>
      <c r="J118" s="2">
        <v>57</v>
      </c>
      <c r="K118" s="2">
        <v>56</v>
      </c>
      <c r="L118" s="2">
        <v>69</v>
      </c>
      <c r="M118" s="4">
        <v>4.5</v>
      </c>
      <c r="N118" s="2" t="s">
        <v>12</v>
      </c>
      <c r="O118" s="5" t="s">
        <v>17</v>
      </c>
      <c r="P118" s="2">
        <v>4.8</v>
      </c>
      <c r="Q118" s="2">
        <v>86.4</v>
      </c>
      <c r="R118" s="2">
        <v>5.24</v>
      </c>
      <c r="S118" s="2">
        <v>77.599999999999994</v>
      </c>
      <c r="T118">
        <v>75</v>
      </c>
      <c r="U118">
        <v>65</v>
      </c>
      <c r="V118">
        <v>125</v>
      </c>
      <c r="W118">
        <v>548</v>
      </c>
      <c r="X118">
        <v>433</v>
      </c>
      <c r="Y118">
        <v>462</v>
      </c>
      <c r="Z118">
        <f t="shared" si="40"/>
        <v>623</v>
      </c>
      <c r="AA118">
        <f t="shared" si="41"/>
        <v>498</v>
      </c>
      <c r="AB118">
        <f t="shared" si="42"/>
        <v>587</v>
      </c>
      <c r="AC118">
        <f t="shared" si="43"/>
        <v>0.75</v>
      </c>
      <c r="AD118">
        <f t="shared" si="44"/>
        <v>0.65</v>
      </c>
      <c r="AE118">
        <f t="shared" si="45"/>
        <v>1.25</v>
      </c>
      <c r="AF118">
        <f t="shared" si="46"/>
        <v>5.48</v>
      </c>
      <c r="AG118">
        <f t="shared" si="47"/>
        <v>4.33</v>
      </c>
      <c r="AH118">
        <f t="shared" si="48"/>
        <v>4.62</v>
      </c>
      <c r="AI118">
        <f t="shared" si="49"/>
        <v>6.23</v>
      </c>
      <c r="AJ118">
        <f t="shared" si="50"/>
        <v>4.9800000000000004</v>
      </c>
      <c r="AK118">
        <f t="shared" si="51"/>
        <v>5.87</v>
      </c>
    </row>
    <row r="119" spans="1:37" x14ac:dyDescent="0.2">
      <c r="A119">
        <v>1</v>
      </c>
      <c r="B119" s="2">
        <v>68</v>
      </c>
      <c r="C119" s="2" t="s">
        <v>9</v>
      </c>
      <c r="D119" s="2" t="s">
        <v>8</v>
      </c>
      <c r="E119" s="2">
        <v>155</v>
      </c>
      <c r="F119" s="2">
        <v>61</v>
      </c>
      <c r="G119" s="4">
        <f t="shared" si="39"/>
        <v>25.390218522372525</v>
      </c>
      <c r="H119" s="2">
        <v>0.5</v>
      </c>
      <c r="I119" s="2">
        <v>0.1</v>
      </c>
      <c r="J119" s="2">
        <v>54</v>
      </c>
      <c r="K119" s="2">
        <v>58</v>
      </c>
      <c r="L119" s="2">
        <v>65</v>
      </c>
      <c r="M119" s="4">
        <v>6.5</v>
      </c>
      <c r="N119" s="2" t="s">
        <v>12</v>
      </c>
      <c r="O119" s="5" t="s">
        <v>17</v>
      </c>
      <c r="P119" s="2">
        <v>13.1</v>
      </c>
      <c r="Q119" s="2">
        <v>84</v>
      </c>
      <c r="R119" s="2">
        <v>4.3099999999999996</v>
      </c>
      <c r="S119" s="2">
        <v>81.400000000000006</v>
      </c>
      <c r="T119">
        <v>311</v>
      </c>
      <c r="U119">
        <v>167</v>
      </c>
      <c r="V119">
        <v>108</v>
      </c>
      <c r="W119">
        <v>712</v>
      </c>
      <c r="X119">
        <v>449</v>
      </c>
      <c r="Y119">
        <v>898</v>
      </c>
      <c r="Z119">
        <f t="shared" si="40"/>
        <v>1023</v>
      </c>
      <c r="AA119">
        <f t="shared" si="41"/>
        <v>616</v>
      </c>
      <c r="AB119">
        <f t="shared" si="42"/>
        <v>1006</v>
      </c>
      <c r="AC119">
        <f t="shared" si="43"/>
        <v>3.11</v>
      </c>
      <c r="AD119">
        <f t="shared" si="44"/>
        <v>1.67</v>
      </c>
      <c r="AE119">
        <f t="shared" si="45"/>
        <v>1.08</v>
      </c>
      <c r="AF119">
        <f t="shared" si="46"/>
        <v>7.12</v>
      </c>
      <c r="AG119">
        <f t="shared" si="47"/>
        <v>4.49</v>
      </c>
      <c r="AH119">
        <f t="shared" si="48"/>
        <v>8.98</v>
      </c>
      <c r="AI119">
        <f t="shared" si="49"/>
        <v>10.23</v>
      </c>
      <c r="AJ119">
        <f t="shared" si="50"/>
        <v>6.16</v>
      </c>
      <c r="AK119">
        <f t="shared" si="51"/>
        <v>10.06</v>
      </c>
    </row>
    <row r="120" spans="1:37" x14ac:dyDescent="0.2">
      <c r="A120">
        <v>1</v>
      </c>
      <c r="B120" s="2">
        <v>76</v>
      </c>
      <c r="C120" s="2" t="s">
        <v>6</v>
      </c>
      <c r="D120" s="2" t="s">
        <v>8</v>
      </c>
      <c r="E120" s="2">
        <v>150</v>
      </c>
      <c r="F120" s="2">
        <v>55</v>
      </c>
      <c r="G120" s="4">
        <f t="shared" si="39"/>
        <v>24.444444444444443</v>
      </c>
      <c r="H120" s="2">
        <v>0.4</v>
      </c>
      <c r="I120" s="2">
        <v>0.1</v>
      </c>
      <c r="J120" s="2">
        <v>46</v>
      </c>
      <c r="K120" s="2">
        <v>53</v>
      </c>
      <c r="L120" s="2">
        <v>60</v>
      </c>
      <c r="M120" s="4">
        <v>5.4</v>
      </c>
      <c r="N120" s="2" t="s">
        <v>12</v>
      </c>
      <c r="O120" s="5" t="s">
        <v>17</v>
      </c>
      <c r="P120" s="2">
        <v>6.3</v>
      </c>
      <c r="Q120" s="2">
        <v>83.6</v>
      </c>
      <c r="R120" s="2">
        <v>6.45</v>
      </c>
      <c r="S120" s="2">
        <v>82</v>
      </c>
      <c r="T120">
        <v>14</v>
      </c>
      <c r="U120">
        <v>5</v>
      </c>
      <c r="V120">
        <v>38</v>
      </c>
      <c r="W120">
        <v>326</v>
      </c>
      <c r="X120">
        <v>380</v>
      </c>
      <c r="Y120">
        <v>874</v>
      </c>
      <c r="Z120">
        <f t="shared" si="40"/>
        <v>340</v>
      </c>
      <c r="AA120">
        <f t="shared" si="41"/>
        <v>385</v>
      </c>
      <c r="AB120">
        <f t="shared" si="42"/>
        <v>912</v>
      </c>
      <c r="AC120">
        <f t="shared" si="43"/>
        <v>0.14000000000000001</v>
      </c>
      <c r="AD120">
        <f t="shared" si="44"/>
        <v>0.05</v>
      </c>
      <c r="AE120">
        <f t="shared" si="45"/>
        <v>0.38</v>
      </c>
      <c r="AF120">
        <f t="shared" si="46"/>
        <v>3.26</v>
      </c>
      <c r="AG120">
        <f t="shared" si="47"/>
        <v>3.8</v>
      </c>
      <c r="AH120">
        <f t="shared" si="48"/>
        <v>8.74</v>
      </c>
      <c r="AI120">
        <f t="shared" si="49"/>
        <v>3.4</v>
      </c>
      <c r="AJ120">
        <f t="shared" si="50"/>
        <v>3.8499999999999996</v>
      </c>
      <c r="AK120">
        <f t="shared" si="51"/>
        <v>9.120000000000001</v>
      </c>
    </row>
    <row r="121" spans="1:37" x14ac:dyDescent="0.2">
      <c r="A121">
        <v>1</v>
      </c>
      <c r="B121" s="2">
        <v>74</v>
      </c>
      <c r="C121" s="2" t="s">
        <v>9</v>
      </c>
      <c r="D121" s="2" t="s">
        <v>8</v>
      </c>
      <c r="E121" s="2">
        <v>156</v>
      </c>
      <c r="F121" s="2">
        <v>52</v>
      </c>
      <c r="G121" s="4">
        <f t="shared" si="39"/>
        <v>21.367521367521366</v>
      </c>
      <c r="H121" s="2">
        <v>0.2</v>
      </c>
      <c r="I121" s="2">
        <v>0.1</v>
      </c>
      <c r="J121" s="2">
        <v>43</v>
      </c>
      <c r="K121" s="2">
        <v>56</v>
      </c>
      <c r="L121" s="2">
        <v>56</v>
      </c>
      <c r="M121" s="4">
        <v>5.9</v>
      </c>
      <c r="N121" s="2" t="s">
        <v>12</v>
      </c>
      <c r="O121" s="5" t="s">
        <v>17</v>
      </c>
      <c r="P121" s="2">
        <v>4.5999999999999996</v>
      </c>
      <c r="Q121" s="2">
        <v>85.4</v>
      </c>
      <c r="R121" s="2">
        <v>3.84</v>
      </c>
      <c r="S121" s="2">
        <v>77.7</v>
      </c>
      <c r="T121">
        <v>251</v>
      </c>
      <c r="U121">
        <v>196</v>
      </c>
      <c r="V121">
        <v>215</v>
      </c>
      <c r="W121">
        <v>1276</v>
      </c>
      <c r="X121">
        <v>1025</v>
      </c>
      <c r="Y121">
        <v>874</v>
      </c>
      <c r="Z121">
        <f t="shared" si="40"/>
        <v>1527</v>
      </c>
      <c r="AA121">
        <f t="shared" si="41"/>
        <v>1221</v>
      </c>
      <c r="AB121">
        <f t="shared" si="42"/>
        <v>1089</v>
      </c>
      <c r="AC121">
        <f t="shared" si="43"/>
        <v>2.5099999999999998</v>
      </c>
      <c r="AD121">
        <f t="shared" si="44"/>
        <v>1.96</v>
      </c>
      <c r="AE121">
        <f t="shared" si="45"/>
        <v>2.15</v>
      </c>
      <c r="AF121">
        <f t="shared" si="46"/>
        <v>12.76</v>
      </c>
      <c r="AG121">
        <f t="shared" si="47"/>
        <v>10.25</v>
      </c>
      <c r="AH121">
        <f t="shared" si="48"/>
        <v>8.74</v>
      </c>
      <c r="AI121">
        <f t="shared" si="49"/>
        <v>15.27</v>
      </c>
      <c r="AJ121">
        <f t="shared" si="50"/>
        <v>12.21</v>
      </c>
      <c r="AK121">
        <f t="shared" si="51"/>
        <v>10.89</v>
      </c>
    </row>
    <row r="122" spans="1:37" x14ac:dyDescent="0.2">
      <c r="A122">
        <v>1</v>
      </c>
      <c r="B122" s="2">
        <v>78</v>
      </c>
      <c r="C122" s="2" t="s">
        <v>9</v>
      </c>
      <c r="D122" s="2" t="s">
        <v>7</v>
      </c>
      <c r="E122" s="2">
        <v>156</v>
      </c>
      <c r="F122" s="2">
        <v>65</v>
      </c>
      <c r="G122" s="4">
        <f t="shared" si="39"/>
        <v>26.709401709401707</v>
      </c>
      <c r="H122" s="2">
        <v>0.7</v>
      </c>
      <c r="I122" s="2">
        <v>0.5</v>
      </c>
      <c r="J122" s="2">
        <v>36</v>
      </c>
      <c r="K122" s="2">
        <v>47</v>
      </c>
      <c r="L122" s="2">
        <v>53</v>
      </c>
      <c r="M122" s="4">
        <v>6.7</v>
      </c>
      <c r="N122" s="2" t="s">
        <v>12</v>
      </c>
      <c r="O122" s="5" t="s">
        <v>17</v>
      </c>
      <c r="P122" s="2">
        <v>5.7</v>
      </c>
      <c r="Q122" s="2">
        <v>85.5</v>
      </c>
      <c r="R122" s="2">
        <v>4.12</v>
      </c>
      <c r="S122" s="2">
        <v>75.599999999999994</v>
      </c>
      <c r="T122">
        <v>300</v>
      </c>
      <c r="U122">
        <v>15</v>
      </c>
      <c r="V122">
        <v>190</v>
      </c>
      <c r="W122">
        <v>1322</v>
      </c>
      <c r="X122">
        <v>795</v>
      </c>
      <c r="Y122">
        <v>971</v>
      </c>
      <c r="Z122">
        <f t="shared" si="40"/>
        <v>1622</v>
      </c>
      <c r="AA122">
        <f t="shared" si="41"/>
        <v>810</v>
      </c>
      <c r="AB122">
        <f t="shared" si="42"/>
        <v>1161</v>
      </c>
      <c r="AC122">
        <f t="shared" si="43"/>
        <v>3</v>
      </c>
      <c r="AD122">
        <f t="shared" si="44"/>
        <v>0.15</v>
      </c>
      <c r="AE122">
        <f t="shared" si="45"/>
        <v>1.9</v>
      </c>
      <c r="AF122">
        <f t="shared" si="46"/>
        <v>13.22</v>
      </c>
      <c r="AG122">
        <f t="shared" si="47"/>
        <v>7.95</v>
      </c>
      <c r="AH122">
        <f t="shared" si="48"/>
        <v>9.7100000000000009</v>
      </c>
      <c r="AI122">
        <f t="shared" si="49"/>
        <v>16.22</v>
      </c>
      <c r="AJ122">
        <f t="shared" si="50"/>
        <v>8.1</v>
      </c>
      <c r="AK122">
        <f t="shared" si="51"/>
        <v>11.610000000000001</v>
      </c>
    </row>
    <row r="123" spans="1:37" x14ac:dyDescent="0.2">
      <c r="A123">
        <v>1</v>
      </c>
      <c r="B123" s="2">
        <v>69</v>
      </c>
      <c r="C123" s="2" t="s">
        <v>9</v>
      </c>
      <c r="D123" s="2" t="s">
        <v>7</v>
      </c>
      <c r="E123" s="2">
        <v>165</v>
      </c>
      <c r="F123" s="2">
        <v>58</v>
      </c>
      <c r="G123" s="4">
        <f t="shared" si="39"/>
        <v>21.30394857667585</v>
      </c>
      <c r="H123" s="2">
        <v>1.1000000000000001</v>
      </c>
      <c r="I123" s="2">
        <v>0.7</v>
      </c>
      <c r="J123" s="2">
        <v>46</v>
      </c>
      <c r="K123" s="2">
        <v>57</v>
      </c>
      <c r="L123" s="2">
        <v>75</v>
      </c>
      <c r="M123" s="4">
        <v>10</v>
      </c>
      <c r="N123" s="2" t="s">
        <v>12</v>
      </c>
      <c r="O123" s="5" t="s">
        <v>17</v>
      </c>
      <c r="P123" s="2">
        <v>11.9</v>
      </c>
      <c r="Q123" s="2">
        <v>85.5</v>
      </c>
      <c r="R123" s="2">
        <v>5.54</v>
      </c>
      <c r="S123" s="2">
        <v>77.099999999999994</v>
      </c>
      <c r="T123">
        <v>122</v>
      </c>
      <c r="U123">
        <v>38</v>
      </c>
      <c r="V123">
        <v>259</v>
      </c>
      <c r="W123">
        <v>1112</v>
      </c>
      <c r="X123">
        <v>711</v>
      </c>
      <c r="Y123">
        <v>1070</v>
      </c>
      <c r="Z123">
        <f t="shared" si="40"/>
        <v>1234</v>
      </c>
      <c r="AA123">
        <f t="shared" si="41"/>
        <v>749</v>
      </c>
      <c r="AB123">
        <f t="shared" si="42"/>
        <v>1329</v>
      </c>
      <c r="AC123">
        <f t="shared" si="43"/>
        <v>1.22</v>
      </c>
      <c r="AD123">
        <f t="shared" si="44"/>
        <v>0.38</v>
      </c>
      <c r="AE123">
        <f t="shared" si="45"/>
        <v>2.59</v>
      </c>
      <c r="AF123">
        <f t="shared" si="46"/>
        <v>11.12</v>
      </c>
      <c r="AG123">
        <f t="shared" si="47"/>
        <v>7.11</v>
      </c>
      <c r="AH123">
        <f t="shared" si="48"/>
        <v>10.7</v>
      </c>
      <c r="AI123">
        <f t="shared" si="49"/>
        <v>12.34</v>
      </c>
      <c r="AJ123">
        <f t="shared" si="50"/>
        <v>7.49</v>
      </c>
      <c r="AK123">
        <f t="shared" si="51"/>
        <v>13.29</v>
      </c>
    </row>
    <row r="124" spans="1:37" x14ac:dyDescent="0.2">
      <c r="A124">
        <v>1</v>
      </c>
      <c r="B124" s="2">
        <v>74</v>
      </c>
      <c r="C124" s="2" t="s">
        <v>9</v>
      </c>
      <c r="D124" s="2" t="s">
        <v>7</v>
      </c>
      <c r="E124" s="2">
        <v>165</v>
      </c>
      <c r="F124" s="2">
        <v>72</v>
      </c>
      <c r="G124" s="4">
        <f t="shared" si="39"/>
        <v>26.446280991735541</v>
      </c>
      <c r="H124" s="2">
        <v>0.7</v>
      </c>
      <c r="I124" s="2">
        <v>0.2</v>
      </c>
      <c r="J124" s="2">
        <v>50</v>
      </c>
      <c r="K124" s="2">
        <v>42</v>
      </c>
      <c r="L124" s="2">
        <v>71</v>
      </c>
      <c r="M124" s="4">
        <v>7.4</v>
      </c>
      <c r="N124" s="2" t="s">
        <v>12</v>
      </c>
      <c r="O124" s="5" t="s">
        <v>17</v>
      </c>
      <c r="P124" s="2">
        <v>6.6</v>
      </c>
      <c r="Q124" s="2">
        <v>86.2</v>
      </c>
      <c r="R124" s="2">
        <v>8.07</v>
      </c>
      <c r="S124" s="2">
        <v>79</v>
      </c>
      <c r="T124">
        <v>121</v>
      </c>
      <c r="U124">
        <v>143</v>
      </c>
      <c r="V124">
        <v>79</v>
      </c>
      <c r="W124">
        <v>639</v>
      </c>
      <c r="X124">
        <v>482</v>
      </c>
      <c r="Y124">
        <v>432</v>
      </c>
      <c r="Z124">
        <f t="shared" si="40"/>
        <v>760</v>
      </c>
      <c r="AA124">
        <f t="shared" si="41"/>
        <v>625</v>
      </c>
      <c r="AB124">
        <f t="shared" si="42"/>
        <v>511</v>
      </c>
      <c r="AC124">
        <f t="shared" si="43"/>
        <v>1.21</v>
      </c>
      <c r="AD124">
        <f t="shared" si="44"/>
        <v>1.43</v>
      </c>
      <c r="AE124">
        <f t="shared" si="45"/>
        <v>0.79</v>
      </c>
      <c r="AF124">
        <f t="shared" si="46"/>
        <v>6.39</v>
      </c>
      <c r="AG124">
        <f t="shared" si="47"/>
        <v>4.82</v>
      </c>
      <c r="AH124">
        <f t="shared" si="48"/>
        <v>4.32</v>
      </c>
      <c r="AI124">
        <f t="shared" si="49"/>
        <v>7.6</v>
      </c>
      <c r="AJ124">
        <f t="shared" si="50"/>
        <v>6.25</v>
      </c>
      <c r="AK124">
        <f t="shared" si="51"/>
        <v>5.1100000000000003</v>
      </c>
    </row>
    <row r="125" spans="1:37" x14ac:dyDescent="0.2">
      <c r="A125">
        <v>1</v>
      </c>
      <c r="B125" s="2">
        <v>66</v>
      </c>
      <c r="C125" s="2" t="s">
        <v>6</v>
      </c>
      <c r="D125" s="2" t="s">
        <v>7</v>
      </c>
      <c r="E125" s="2">
        <v>162</v>
      </c>
      <c r="F125" s="2">
        <v>60</v>
      </c>
      <c r="G125" s="4">
        <f t="shared" si="39"/>
        <v>22.862368541380881</v>
      </c>
      <c r="H125" s="2">
        <v>1.2</v>
      </c>
      <c r="I125" s="2">
        <v>0.5</v>
      </c>
      <c r="J125" s="2">
        <v>32</v>
      </c>
      <c r="K125" s="2">
        <v>53</v>
      </c>
      <c r="L125" s="2">
        <v>63</v>
      </c>
      <c r="M125" s="4">
        <v>8.3000000000000007</v>
      </c>
      <c r="N125" s="2" t="s">
        <v>12</v>
      </c>
      <c r="O125" s="5" t="s">
        <v>17</v>
      </c>
      <c r="P125" s="2">
        <v>29.8</v>
      </c>
      <c r="Q125" s="2">
        <v>80.2</v>
      </c>
      <c r="R125" s="2">
        <v>9.06</v>
      </c>
      <c r="S125" s="2">
        <v>73.7</v>
      </c>
      <c r="T125">
        <v>302</v>
      </c>
      <c r="U125">
        <v>29</v>
      </c>
      <c r="V125">
        <v>142</v>
      </c>
      <c r="W125">
        <v>602</v>
      </c>
      <c r="X125">
        <v>434</v>
      </c>
      <c r="Y125">
        <v>567</v>
      </c>
      <c r="Z125">
        <f t="shared" si="40"/>
        <v>904</v>
      </c>
      <c r="AA125">
        <f t="shared" si="41"/>
        <v>463</v>
      </c>
      <c r="AB125">
        <f t="shared" si="42"/>
        <v>709</v>
      </c>
      <c r="AC125">
        <f t="shared" si="43"/>
        <v>3.02</v>
      </c>
      <c r="AD125">
        <f t="shared" si="44"/>
        <v>0.28999999999999998</v>
      </c>
      <c r="AE125">
        <f t="shared" si="45"/>
        <v>1.42</v>
      </c>
      <c r="AF125">
        <f t="shared" si="46"/>
        <v>6.02</v>
      </c>
      <c r="AG125">
        <f t="shared" si="47"/>
        <v>4.34</v>
      </c>
      <c r="AH125">
        <f t="shared" si="48"/>
        <v>5.67</v>
      </c>
      <c r="AI125">
        <f t="shared" si="49"/>
        <v>9.0399999999999991</v>
      </c>
      <c r="AJ125">
        <f t="shared" si="50"/>
        <v>4.63</v>
      </c>
      <c r="AK125">
        <f t="shared" si="51"/>
        <v>7.09</v>
      </c>
    </row>
    <row r="126" spans="1:37" x14ac:dyDescent="0.2">
      <c r="A126">
        <v>1</v>
      </c>
      <c r="B126" s="2">
        <v>73</v>
      </c>
      <c r="C126" s="2" t="s">
        <v>9</v>
      </c>
      <c r="D126" s="2" t="s">
        <v>8</v>
      </c>
      <c r="E126" s="2">
        <v>154</v>
      </c>
      <c r="F126" s="2">
        <v>71</v>
      </c>
      <c r="G126" s="4">
        <f t="shared" si="39"/>
        <v>29.937594872659808</v>
      </c>
      <c r="H126" s="2">
        <v>0.7</v>
      </c>
      <c r="I126" s="2">
        <v>0.4</v>
      </c>
      <c r="J126" s="2">
        <v>71</v>
      </c>
      <c r="K126" s="2">
        <v>64</v>
      </c>
      <c r="L126" s="2">
        <v>72</v>
      </c>
      <c r="M126" s="4">
        <v>6.4</v>
      </c>
      <c r="N126" s="2" t="s">
        <v>12</v>
      </c>
      <c r="O126" s="5" t="s">
        <v>17</v>
      </c>
      <c r="P126" s="2">
        <v>9.1999999999999993</v>
      </c>
      <c r="Q126" s="2">
        <v>86</v>
      </c>
      <c r="R126" s="2">
        <v>7.32</v>
      </c>
      <c r="S126" s="2">
        <v>77</v>
      </c>
      <c r="T126">
        <v>36</v>
      </c>
      <c r="U126">
        <v>70</v>
      </c>
      <c r="V126">
        <v>41</v>
      </c>
      <c r="W126">
        <v>632</v>
      </c>
      <c r="X126">
        <v>456</v>
      </c>
      <c r="Y126">
        <v>432</v>
      </c>
      <c r="Z126">
        <f t="shared" si="40"/>
        <v>668</v>
      </c>
      <c r="AA126">
        <f t="shared" si="41"/>
        <v>526</v>
      </c>
      <c r="AB126">
        <f t="shared" si="42"/>
        <v>473</v>
      </c>
      <c r="AC126">
        <f t="shared" si="43"/>
        <v>0.36</v>
      </c>
      <c r="AD126">
        <f t="shared" si="44"/>
        <v>0.7</v>
      </c>
      <c r="AE126">
        <f t="shared" si="45"/>
        <v>0.41</v>
      </c>
      <c r="AF126">
        <f t="shared" si="46"/>
        <v>6.32</v>
      </c>
      <c r="AG126">
        <f t="shared" si="47"/>
        <v>4.5599999999999996</v>
      </c>
      <c r="AH126">
        <f t="shared" si="48"/>
        <v>4.32</v>
      </c>
      <c r="AI126">
        <f t="shared" si="49"/>
        <v>6.6800000000000006</v>
      </c>
      <c r="AJ126">
        <f t="shared" si="50"/>
        <v>5.26</v>
      </c>
      <c r="AK126">
        <f t="shared" si="51"/>
        <v>4.7300000000000004</v>
      </c>
    </row>
    <row r="127" spans="1:37" x14ac:dyDescent="0.2">
      <c r="A127">
        <v>1</v>
      </c>
      <c r="B127" s="2">
        <v>77</v>
      </c>
      <c r="C127" s="2" t="s">
        <v>9</v>
      </c>
      <c r="D127" s="2" t="s">
        <v>8</v>
      </c>
      <c r="E127" s="2">
        <v>152</v>
      </c>
      <c r="F127" s="2">
        <v>50</v>
      </c>
      <c r="G127" s="4">
        <f t="shared" si="39"/>
        <v>21.641274238227147</v>
      </c>
      <c r="H127" s="2">
        <v>0.4</v>
      </c>
      <c r="I127" s="2">
        <v>0.3</v>
      </c>
      <c r="J127" s="2">
        <v>64</v>
      </c>
      <c r="K127" s="2">
        <v>58</v>
      </c>
      <c r="L127" s="2">
        <v>68</v>
      </c>
      <c r="M127" s="4">
        <v>7.1</v>
      </c>
      <c r="N127" s="2" t="s">
        <v>12</v>
      </c>
      <c r="O127" s="5" t="s">
        <v>17</v>
      </c>
      <c r="P127" s="2">
        <v>16.8</v>
      </c>
      <c r="Q127" s="2">
        <v>81.8</v>
      </c>
      <c r="R127" s="2">
        <v>8.49</v>
      </c>
      <c r="S127" s="2">
        <v>77.3</v>
      </c>
      <c r="T127">
        <v>25</v>
      </c>
      <c r="U127">
        <v>129</v>
      </c>
      <c r="V127">
        <v>125</v>
      </c>
      <c r="W127">
        <v>554</v>
      </c>
      <c r="X127">
        <v>899</v>
      </c>
      <c r="Y127">
        <v>621</v>
      </c>
      <c r="Z127">
        <f t="shared" si="40"/>
        <v>579</v>
      </c>
      <c r="AA127">
        <f t="shared" si="41"/>
        <v>1028</v>
      </c>
      <c r="AB127">
        <f t="shared" si="42"/>
        <v>746</v>
      </c>
      <c r="AC127">
        <f t="shared" si="43"/>
        <v>0.25</v>
      </c>
      <c r="AD127">
        <f t="shared" si="44"/>
        <v>1.29</v>
      </c>
      <c r="AE127">
        <f t="shared" si="45"/>
        <v>1.25</v>
      </c>
      <c r="AF127">
        <f t="shared" si="46"/>
        <v>5.54</v>
      </c>
      <c r="AG127">
        <f t="shared" si="47"/>
        <v>8.99</v>
      </c>
      <c r="AH127">
        <f t="shared" si="48"/>
        <v>6.21</v>
      </c>
      <c r="AI127">
        <f t="shared" si="49"/>
        <v>5.79</v>
      </c>
      <c r="AJ127">
        <f t="shared" si="50"/>
        <v>10.280000000000001</v>
      </c>
      <c r="AK127">
        <f t="shared" si="51"/>
        <v>7.46</v>
      </c>
    </row>
    <row r="128" spans="1:37" x14ac:dyDescent="0.2">
      <c r="A128">
        <v>1</v>
      </c>
      <c r="B128" s="2">
        <v>73</v>
      </c>
      <c r="C128" s="2" t="s">
        <v>9</v>
      </c>
      <c r="D128" s="2" t="s">
        <v>8</v>
      </c>
      <c r="E128" s="2">
        <v>151</v>
      </c>
      <c r="F128" s="2">
        <v>63</v>
      </c>
      <c r="G128" s="4">
        <f t="shared" si="39"/>
        <v>27.630367089162757</v>
      </c>
      <c r="H128" s="2">
        <v>0.9</v>
      </c>
      <c r="I128" s="2">
        <v>0.5</v>
      </c>
      <c r="J128" s="2">
        <v>61</v>
      </c>
      <c r="K128" s="2">
        <v>58</v>
      </c>
      <c r="L128" s="2">
        <v>76</v>
      </c>
      <c r="M128" s="4">
        <v>8.3000000000000007</v>
      </c>
      <c r="N128" s="2" t="s">
        <v>12</v>
      </c>
      <c r="O128" s="5" t="s">
        <v>17</v>
      </c>
      <c r="P128" s="2">
        <v>9.9</v>
      </c>
      <c r="Q128" s="2">
        <v>84.6</v>
      </c>
      <c r="R128" s="2">
        <v>6.74</v>
      </c>
      <c r="S128" s="2">
        <v>77.2</v>
      </c>
      <c r="T128">
        <v>142</v>
      </c>
      <c r="U128">
        <v>124</v>
      </c>
      <c r="V128">
        <v>167</v>
      </c>
      <c r="W128">
        <v>670</v>
      </c>
      <c r="X128">
        <v>411</v>
      </c>
      <c r="Y128">
        <v>429</v>
      </c>
      <c r="Z128">
        <f t="shared" si="40"/>
        <v>812</v>
      </c>
      <c r="AA128">
        <f t="shared" si="41"/>
        <v>535</v>
      </c>
      <c r="AB128">
        <f t="shared" si="42"/>
        <v>596</v>
      </c>
      <c r="AC128">
        <f t="shared" si="43"/>
        <v>1.42</v>
      </c>
      <c r="AD128">
        <f t="shared" si="44"/>
        <v>1.24</v>
      </c>
      <c r="AE128">
        <f t="shared" si="45"/>
        <v>1.67</v>
      </c>
      <c r="AF128">
        <f t="shared" si="46"/>
        <v>6.7</v>
      </c>
      <c r="AG128">
        <f t="shared" si="47"/>
        <v>4.1100000000000003</v>
      </c>
      <c r="AH128">
        <f t="shared" si="48"/>
        <v>4.29</v>
      </c>
      <c r="AI128">
        <f t="shared" si="49"/>
        <v>8.120000000000001</v>
      </c>
      <c r="AJ128">
        <f t="shared" si="50"/>
        <v>5.3500000000000005</v>
      </c>
      <c r="AK128">
        <f t="shared" si="51"/>
        <v>5.96</v>
      </c>
    </row>
    <row r="129" spans="1:37" x14ac:dyDescent="0.2">
      <c r="A129">
        <v>1</v>
      </c>
      <c r="B129" s="2">
        <v>67</v>
      </c>
      <c r="C129" s="2" t="s">
        <v>9</v>
      </c>
      <c r="D129" s="2" t="s">
        <v>7</v>
      </c>
      <c r="E129" s="2">
        <v>161</v>
      </c>
      <c r="F129" s="2">
        <v>70</v>
      </c>
      <c r="G129" s="4">
        <f t="shared" si="39"/>
        <v>27.005130974885226</v>
      </c>
      <c r="H129" s="2">
        <v>0.5</v>
      </c>
      <c r="I129" s="2">
        <v>0.2</v>
      </c>
      <c r="J129" s="2">
        <v>71</v>
      </c>
      <c r="K129" s="2">
        <v>67</v>
      </c>
      <c r="L129" s="2">
        <v>71</v>
      </c>
      <c r="M129" s="4">
        <v>5.9</v>
      </c>
      <c r="N129" s="2" t="s">
        <v>12</v>
      </c>
      <c r="O129" s="5" t="s">
        <v>17</v>
      </c>
      <c r="P129" s="2">
        <v>11</v>
      </c>
      <c r="Q129" s="2">
        <v>82.9</v>
      </c>
      <c r="R129" s="2">
        <v>2.02</v>
      </c>
      <c r="S129" s="2">
        <v>78.5</v>
      </c>
      <c r="T129">
        <v>81</v>
      </c>
      <c r="U129">
        <v>97</v>
      </c>
      <c r="V129">
        <v>171</v>
      </c>
      <c r="W129">
        <v>357</v>
      </c>
      <c r="X129">
        <v>147</v>
      </c>
      <c r="Y129">
        <v>285</v>
      </c>
      <c r="Z129">
        <f t="shared" si="40"/>
        <v>438</v>
      </c>
      <c r="AA129">
        <f t="shared" si="41"/>
        <v>244</v>
      </c>
      <c r="AB129">
        <f t="shared" si="42"/>
        <v>456</v>
      </c>
      <c r="AC129">
        <f t="shared" si="43"/>
        <v>0.81</v>
      </c>
      <c r="AD129">
        <f t="shared" si="44"/>
        <v>0.97</v>
      </c>
      <c r="AE129">
        <f t="shared" si="45"/>
        <v>1.71</v>
      </c>
      <c r="AF129">
        <f t="shared" si="46"/>
        <v>3.57</v>
      </c>
      <c r="AG129">
        <f t="shared" si="47"/>
        <v>1.47</v>
      </c>
      <c r="AH129">
        <f t="shared" si="48"/>
        <v>2.85</v>
      </c>
      <c r="AI129">
        <f t="shared" si="49"/>
        <v>4.38</v>
      </c>
      <c r="AJ129">
        <f t="shared" si="50"/>
        <v>2.44</v>
      </c>
      <c r="AK129">
        <f t="shared" si="51"/>
        <v>4.5600000000000005</v>
      </c>
    </row>
    <row r="130" spans="1:37" x14ac:dyDescent="0.2">
      <c r="A130">
        <v>1</v>
      </c>
      <c r="B130" s="2">
        <v>85</v>
      </c>
      <c r="C130" s="2" t="s">
        <v>6</v>
      </c>
      <c r="D130" s="2" t="s">
        <v>7</v>
      </c>
      <c r="E130" s="2">
        <v>163</v>
      </c>
      <c r="F130" s="2">
        <v>58</v>
      </c>
      <c r="G130" s="4">
        <f t="shared" ref="G130:G137" si="52">F130/(E130/100)^2</f>
        <v>21.829952199932254</v>
      </c>
      <c r="H130" s="2">
        <v>0.7</v>
      </c>
      <c r="I130" s="2">
        <v>0.2</v>
      </c>
      <c r="J130" s="2">
        <v>54</v>
      </c>
      <c r="K130" s="2">
        <v>61</v>
      </c>
      <c r="L130" s="2">
        <v>69</v>
      </c>
      <c r="M130" s="4">
        <v>8.1999999999999993</v>
      </c>
      <c r="N130" s="2" t="s">
        <v>12</v>
      </c>
      <c r="O130" s="5" t="s">
        <v>17</v>
      </c>
      <c r="P130" s="2">
        <v>2.5</v>
      </c>
      <c r="Q130" s="2">
        <v>84.4</v>
      </c>
      <c r="R130" s="2">
        <v>4.58</v>
      </c>
      <c r="S130" s="2">
        <v>76.400000000000006</v>
      </c>
      <c r="T130">
        <v>126</v>
      </c>
      <c r="U130">
        <v>71</v>
      </c>
      <c r="V130">
        <v>19</v>
      </c>
      <c r="W130">
        <v>711</v>
      </c>
      <c r="X130">
        <v>624</v>
      </c>
      <c r="Y130">
        <v>406</v>
      </c>
      <c r="Z130">
        <f t="shared" ref="Z130:Z137" si="53">T130+W130</f>
        <v>837</v>
      </c>
      <c r="AA130">
        <f t="shared" ref="AA130:AA137" si="54">U130+X130</f>
        <v>695</v>
      </c>
      <c r="AB130">
        <f t="shared" ref="AB130:AB137" si="55">V130+Y130</f>
        <v>425</v>
      </c>
      <c r="AC130">
        <f t="shared" ref="AC130:AC137" si="56">T130/100</f>
        <v>1.26</v>
      </c>
      <c r="AD130">
        <f t="shared" ref="AD130:AD137" si="57">U130/100</f>
        <v>0.71</v>
      </c>
      <c r="AE130">
        <f t="shared" ref="AE130:AE137" si="58">V130/100</f>
        <v>0.19</v>
      </c>
      <c r="AF130">
        <f t="shared" ref="AF130:AF137" si="59">W130/100</f>
        <v>7.11</v>
      </c>
      <c r="AG130">
        <f t="shared" ref="AG130:AG137" si="60">X130/100</f>
        <v>6.24</v>
      </c>
      <c r="AH130">
        <f t="shared" ref="AH130:AH137" si="61">Y130/100</f>
        <v>4.0599999999999996</v>
      </c>
      <c r="AI130">
        <f t="shared" ref="AI130:AI137" si="62">AC130+AF130</f>
        <v>8.370000000000001</v>
      </c>
      <c r="AJ130">
        <f t="shared" ref="AJ130:AJ137" si="63">AD130+AG130</f>
        <v>6.95</v>
      </c>
      <c r="AK130">
        <f t="shared" ref="AK130:AK137" si="64">AE130+AH130</f>
        <v>4.25</v>
      </c>
    </row>
    <row r="131" spans="1:37" x14ac:dyDescent="0.2">
      <c r="A131">
        <v>1</v>
      </c>
      <c r="B131" s="2">
        <v>70</v>
      </c>
      <c r="C131" s="2" t="s">
        <v>9</v>
      </c>
      <c r="D131" s="2" t="s">
        <v>7</v>
      </c>
      <c r="E131" s="2">
        <v>157</v>
      </c>
      <c r="F131" s="2">
        <v>64</v>
      </c>
      <c r="G131" s="4">
        <f t="shared" si="52"/>
        <v>25.96454217209623</v>
      </c>
      <c r="H131" s="2">
        <v>1.6</v>
      </c>
      <c r="I131" s="2">
        <v>0.6</v>
      </c>
      <c r="J131" s="2">
        <v>54</v>
      </c>
      <c r="K131" s="2">
        <v>61</v>
      </c>
      <c r="L131" s="2">
        <v>68</v>
      </c>
      <c r="M131" s="4">
        <v>6.9</v>
      </c>
      <c r="N131" s="2" t="s">
        <v>12</v>
      </c>
      <c r="O131" s="5" t="s">
        <v>17</v>
      </c>
      <c r="P131" s="2">
        <v>9.9</v>
      </c>
      <c r="Q131" s="2">
        <v>86.7</v>
      </c>
      <c r="R131" s="2">
        <v>6.01</v>
      </c>
      <c r="S131" s="2">
        <v>78.099999999999994</v>
      </c>
      <c r="T131">
        <v>61</v>
      </c>
      <c r="U131">
        <v>4</v>
      </c>
      <c r="V131">
        <v>40</v>
      </c>
      <c r="W131">
        <v>432</v>
      </c>
      <c r="X131">
        <v>473</v>
      </c>
      <c r="Y131">
        <v>432</v>
      </c>
      <c r="Z131">
        <f t="shared" si="53"/>
        <v>493</v>
      </c>
      <c r="AA131">
        <f t="shared" si="54"/>
        <v>477</v>
      </c>
      <c r="AB131">
        <f t="shared" si="55"/>
        <v>472</v>
      </c>
      <c r="AC131">
        <f t="shared" si="56"/>
        <v>0.61</v>
      </c>
      <c r="AD131">
        <f t="shared" si="57"/>
        <v>0.04</v>
      </c>
      <c r="AE131">
        <f t="shared" si="58"/>
        <v>0.4</v>
      </c>
      <c r="AF131">
        <f t="shared" si="59"/>
        <v>4.32</v>
      </c>
      <c r="AG131">
        <f t="shared" si="60"/>
        <v>4.7300000000000004</v>
      </c>
      <c r="AH131">
        <f t="shared" si="61"/>
        <v>4.32</v>
      </c>
      <c r="AI131">
        <f t="shared" si="62"/>
        <v>4.9300000000000006</v>
      </c>
      <c r="AJ131">
        <f t="shared" si="63"/>
        <v>4.7700000000000005</v>
      </c>
      <c r="AK131">
        <f t="shared" si="64"/>
        <v>4.7200000000000006</v>
      </c>
    </row>
    <row r="132" spans="1:37" x14ac:dyDescent="0.2">
      <c r="A132">
        <v>1</v>
      </c>
      <c r="B132" s="2">
        <v>68</v>
      </c>
      <c r="C132" s="2" t="s">
        <v>6</v>
      </c>
      <c r="D132" s="2" t="s">
        <v>7</v>
      </c>
      <c r="E132" s="2">
        <v>159</v>
      </c>
      <c r="F132" s="2">
        <v>67</v>
      </c>
      <c r="G132" s="4">
        <f t="shared" si="52"/>
        <v>26.502116213757365</v>
      </c>
      <c r="H132" s="2">
        <v>1.2</v>
      </c>
      <c r="I132" s="2">
        <v>0.5</v>
      </c>
      <c r="J132" s="2">
        <v>54</v>
      </c>
      <c r="K132" s="2">
        <v>61</v>
      </c>
      <c r="L132" s="2">
        <v>68</v>
      </c>
      <c r="M132" s="4">
        <v>6.8</v>
      </c>
      <c r="N132" s="2" t="s">
        <v>12</v>
      </c>
      <c r="O132" s="5" t="s">
        <v>17</v>
      </c>
      <c r="P132" s="2">
        <v>10.4</v>
      </c>
      <c r="Q132" s="2">
        <v>85.7</v>
      </c>
      <c r="R132" s="2">
        <v>6.29</v>
      </c>
      <c r="S132" s="2">
        <v>80.8</v>
      </c>
      <c r="T132">
        <v>28</v>
      </c>
      <c r="U132">
        <v>28</v>
      </c>
      <c r="V132">
        <v>119</v>
      </c>
      <c r="W132">
        <v>442</v>
      </c>
      <c r="X132">
        <v>475</v>
      </c>
      <c r="Y132">
        <v>425</v>
      </c>
      <c r="Z132">
        <f t="shared" si="53"/>
        <v>470</v>
      </c>
      <c r="AA132">
        <f t="shared" si="54"/>
        <v>503</v>
      </c>
      <c r="AB132">
        <f t="shared" si="55"/>
        <v>544</v>
      </c>
      <c r="AC132">
        <f t="shared" si="56"/>
        <v>0.28000000000000003</v>
      </c>
      <c r="AD132">
        <f t="shared" si="57"/>
        <v>0.28000000000000003</v>
      </c>
      <c r="AE132">
        <f t="shared" si="58"/>
        <v>1.19</v>
      </c>
      <c r="AF132">
        <f t="shared" si="59"/>
        <v>4.42</v>
      </c>
      <c r="AG132">
        <f t="shared" si="60"/>
        <v>4.75</v>
      </c>
      <c r="AH132">
        <f t="shared" si="61"/>
        <v>4.25</v>
      </c>
      <c r="AI132">
        <f t="shared" si="62"/>
        <v>4.7</v>
      </c>
      <c r="AJ132">
        <f t="shared" si="63"/>
        <v>5.03</v>
      </c>
      <c r="AK132">
        <f t="shared" si="64"/>
        <v>5.4399999999999995</v>
      </c>
    </row>
    <row r="133" spans="1:37" x14ac:dyDescent="0.2">
      <c r="A133">
        <v>1</v>
      </c>
      <c r="B133" s="2">
        <v>54</v>
      </c>
      <c r="C133" s="2" t="s">
        <v>9</v>
      </c>
      <c r="D133" s="2" t="s">
        <v>7</v>
      </c>
      <c r="E133" s="2">
        <v>162</v>
      </c>
      <c r="F133" s="2">
        <v>60</v>
      </c>
      <c r="G133" s="4">
        <f t="shared" si="52"/>
        <v>22.862368541380881</v>
      </c>
      <c r="H133" s="2">
        <v>0.5</v>
      </c>
      <c r="I133" s="2">
        <v>0.2</v>
      </c>
      <c r="J133" s="2">
        <v>39</v>
      </c>
      <c r="K133" s="2">
        <v>56</v>
      </c>
      <c r="L133" s="2">
        <v>75</v>
      </c>
      <c r="M133" s="4">
        <v>7.7</v>
      </c>
      <c r="N133" s="2" t="s">
        <v>12</v>
      </c>
      <c r="O133" s="5" t="s">
        <v>17</v>
      </c>
      <c r="P133" s="2">
        <v>4.2</v>
      </c>
      <c r="Q133" s="2">
        <v>83.7</v>
      </c>
      <c r="R133" s="2">
        <v>3.7</v>
      </c>
      <c r="S133" s="2">
        <v>80.099999999999994</v>
      </c>
      <c r="T133">
        <v>253</v>
      </c>
      <c r="U133">
        <v>132</v>
      </c>
      <c r="V133">
        <v>116</v>
      </c>
      <c r="W133">
        <v>727</v>
      </c>
      <c r="X133">
        <v>666</v>
      </c>
      <c r="Y133">
        <v>442</v>
      </c>
      <c r="Z133">
        <f t="shared" si="53"/>
        <v>980</v>
      </c>
      <c r="AA133">
        <f t="shared" si="54"/>
        <v>798</v>
      </c>
      <c r="AB133">
        <f t="shared" si="55"/>
        <v>558</v>
      </c>
      <c r="AC133">
        <f t="shared" si="56"/>
        <v>2.5299999999999998</v>
      </c>
      <c r="AD133">
        <f t="shared" si="57"/>
        <v>1.32</v>
      </c>
      <c r="AE133">
        <f t="shared" si="58"/>
        <v>1.1599999999999999</v>
      </c>
      <c r="AF133">
        <f t="shared" si="59"/>
        <v>7.27</v>
      </c>
      <c r="AG133">
        <f t="shared" si="60"/>
        <v>6.66</v>
      </c>
      <c r="AH133">
        <f t="shared" si="61"/>
        <v>4.42</v>
      </c>
      <c r="AI133">
        <f t="shared" si="62"/>
        <v>9.7999999999999989</v>
      </c>
      <c r="AJ133">
        <f t="shared" si="63"/>
        <v>7.98</v>
      </c>
      <c r="AK133">
        <f t="shared" si="64"/>
        <v>5.58</v>
      </c>
    </row>
    <row r="134" spans="1:37" ht="12.65" customHeight="1" x14ac:dyDescent="0.2">
      <c r="A134">
        <v>1</v>
      </c>
      <c r="B134" s="2">
        <v>57</v>
      </c>
      <c r="C134" s="2" t="s">
        <v>6</v>
      </c>
      <c r="D134" s="2" t="s">
        <v>7</v>
      </c>
      <c r="E134" s="2">
        <v>165</v>
      </c>
      <c r="F134" s="2">
        <v>67</v>
      </c>
      <c r="G134" s="4">
        <f t="shared" si="52"/>
        <v>24.609733700642796</v>
      </c>
      <c r="H134" s="2">
        <v>0.5</v>
      </c>
      <c r="I134" s="2">
        <v>0.1</v>
      </c>
      <c r="J134" s="2">
        <v>75</v>
      </c>
      <c r="K134" s="2">
        <v>78</v>
      </c>
      <c r="L134" s="2">
        <v>87</v>
      </c>
      <c r="M134" s="4">
        <v>7.6</v>
      </c>
      <c r="N134" s="2" t="s">
        <v>12</v>
      </c>
      <c r="O134" s="5" t="s">
        <v>17</v>
      </c>
      <c r="P134" s="2">
        <v>8.5</v>
      </c>
      <c r="Q134" s="2">
        <v>83</v>
      </c>
      <c r="R134" s="2">
        <v>3.78</v>
      </c>
      <c r="S134" s="2">
        <v>80.900000000000006</v>
      </c>
      <c r="T134">
        <v>232</v>
      </c>
      <c r="U134">
        <v>138</v>
      </c>
      <c r="V134">
        <v>95</v>
      </c>
      <c r="W134">
        <v>467</v>
      </c>
      <c r="X134">
        <v>685</v>
      </c>
      <c r="Y134">
        <v>473</v>
      </c>
      <c r="Z134">
        <f t="shared" si="53"/>
        <v>699</v>
      </c>
      <c r="AA134">
        <f t="shared" si="54"/>
        <v>823</v>
      </c>
      <c r="AB134">
        <f t="shared" si="55"/>
        <v>568</v>
      </c>
      <c r="AC134">
        <f t="shared" si="56"/>
        <v>2.3199999999999998</v>
      </c>
      <c r="AD134">
        <f t="shared" si="57"/>
        <v>1.38</v>
      </c>
      <c r="AE134">
        <f t="shared" si="58"/>
        <v>0.95</v>
      </c>
      <c r="AF134">
        <f t="shared" si="59"/>
        <v>4.67</v>
      </c>
      <c r="AG134">
        <f t="shared" si="60"/>
        <v>6.85</v>
      </c>
      <c r="AH134">
        <f t="shared" si="61"/>
        <v>4.7300000000000004</v>
      </c>
      <c r="AI134">
        <f t="shared" si="62"/>
        <v>6.99</v>
      </c>
      <c r="AJ134">
        <f t="shared" si="63"/>
        <v>8.23</v>
      </c>
      <c r="AK134">
        <f t="shared" si="64"/>
        <v>5.6800000000000006</v>
      </c>
    </row>
    <row r="135" spans="1:37" x14ac:dyDescent="0.2">
      <c r="A135">
        <v>1</v>
      </c>
      <c r="B135" s="2">
        <v>62</v>
      </c>
      <c r="C135" s="2" t="s">
        <v>9</v>
      </c>
      <c r="D135" s="2" t="s">
        <v>7</v>
      </c>
      <c r="E135" s="2">
        <v>168</v>
      </c>
      <c r="F135" s="2">
        <v>68</v>
      </c>
      <c r="G135" s="4">
        <f t="shared" si="52"/>
        <v>24.092970521541954</v>
      </c>
      <c r="H135" s="2">
        <v>1</v>
      </c>
      <c r="I135" s="2">
        <v>0.5</v>
      </c>
      <c r="J135" s="2">
        <v>56</v>
      </c>
      <c r="K135" s="2">
        <v>64</v>
      </c>
      <c r="L135" s="2">
        <v>67</v>
      </c>
      <c r="M135" s="4">
        <v>9.9</v>
      </c>
      <c r="N135" s="2" t="s">
        <v>12</v>
      </c>
      <c r="O135" s="5" t="s">
        <v>17</v>
      </c>
      <c r="P135" s="2">
        <v>7.3</v>
      </c>
      <c r="Q135" s="2">
        <v>85.3</v>
      </c>
      <c r="R135" s="2">
        <v>5.45</v>
      </c>
      <c r="S135" s="2">
        <v>76.3</v>
      </c>
      <c r="T135">
        <v>41</v>
      </c>
      <c r="U135">
        <v>112</v>
      </c>
      <c r="V135">
        <v>122</v>
      </c>
      <c r="W135">
        <v>550</v>
      </c>
      <c r="X135">
        <v>481</v>
      </c>
      <c r="Y135">
        <v>726</v>
      </c>
      <c r="Z135">
        <f t="shared" si="53"/>
        <v>591</v>
      </c>
      <c r="AA135">
        <f t="shared" si="54"/>
        <v>593</v>
      </c>
      <c r="AB135">
        <f t="shared" si="55"/>
        <v>848</v>
      </c>
      <c r="AC135">
        <f t="shared" si="56"/>
        <v>0.41</v>
      </c>
      <c r="AD135">
        <f t="shared" si="57"/>
        <v>1.1200000000000001</v>
      </c>
      <c r="AE135">
        <f t="shared" si="58"/>
        <v>1.22</v>
      </c>
      <c r="AF135">
        <f t="shared" si="59"/>
        <v>5.5</v>
      </c>
      <c r="AG135">
        <f t="shared" si="60"/>
        <v>4.8099999999999996</v>
      </c>
      <c r="AH135">
        <f t="shared" si="61"/>
        <v>7.26</v>
      </c>
      <c r="AI135">
        <f t="shared" si="62"/>
        <v>5.91</v>
      </c>
      <c r="AJ135">
        <f t="shared" si="63"/>
        <v>5.93</v>
      </c>
      <c r="AK135">
        <f t="shared" si="64"/>
        <v>8.48</v>
      </c>
    </row>
    <row r="136" spans="1:37" x14ac:dyDescent="0.2">
      <c r="A136">
        <v>1</v>
      </c>
      <c r="B136" s="2">
        <v>65</v>
      </c>
      <c r="C136" s="2" t="s">
        <v>6</v>
      </c>
      <c r="D136" s="2" t="s">
        <v>7</v>
      </c>
      <c r="E136" s="2">
        <v>170</v>
      </c>
      <c r="F136" s="2">
        <v>74</v>
      </c>
      <c r="G136" s="4">
        <f t="shared" si="52"/>
        <v>25.605536332179934</v>
      </c>
      <c r="H136" s="2">
        <v>1.6</v>
      </c>
      <c r="I136" s="2">
        <v>0.7</v>
      </c>
      <c r="J136" s="2">
        <v>56</v>
      </c>
      <c r="K136" s="2">
        <v>64</v>
      </c>
      <c r="L136" s="2">
        <v>67</v>
      </c>
      <c r="M136" s="4">
        <v>9.8000000000000007</v>
      </c>
      <c r="N136" s="2" t="s">
        <v>12</v>
      </c>
      <c r="O136" s="5" t="s">
        <v>17</v>
      </c>
      <c r="P136" s="2">
        <v>8.8000000000000007</v>
      </c>
      <c r="Q136" s="2">
        <v>85.3</v>
      </c>
      <c r="R136" s="2">
        <v>7.3</v>
      </c>
      <c r="S136" s="2">
        <v>78.8</v>
      </c>
      <c r="T136">
        <v>45</v>
      </c>
      <c r="U136">
        <v>101</v>
      </c>
      <c r="V136">
        <v>103</v>
      </c>
      <c r="W136">
        <v>498</v>
      </c>
      <c r="X136">
        <v>349</v>
      </c>
      <c r="Y136">
        <v>394</v>
      </c>
      <c r="Z136">
        <f t="shared" si="53"/>
        <v>543</v>
      </c>
      <c r="AA136">
        <f t="shared" si="54"/>
        <v>450</v>
      </c>
      <c r="AB136">
        <f t="shared" si="55"/>
        <v>497</v>
      </c>
      <c r="AC136">
        <f t="shared" si="56"/>
        <v>0.45</v>
      </c>
      <c r="AD136">
        <f t="shared" si="57"/>
        <v>1.01</v>
      </c>
      <c r="AE136">
        <f t="shared" si="58"/>
        <v>1.03</v>
      </c>
      <c r="AF136">
        <f t="shared" si="59"/>
        <v>4.9800000000000004</v>
      </c>
      <c r="AG136">
        <f t="shared" si="60"/>
        <v>3.49</v>
      </c>
      <c r="AH136">
        <f t="shared" si="61"/>
        <v>3.94</v>
      </c>
      <c r="AI136">
        <f t="shared" si="62"/>
        <v>5.4300000000000006</v>
      </c>
      <c r="AJ136">
        <f t="shared" si="63"/>
        <v>4.5</v>
      </c>
      <c r="AK136">
        <f t="shared" si="64"/>
        <v>4.97</v>
      </c>
    </row>
    <row r="137" spans="1:37" x14ac:dyDescent="0.2">
      <c r="A137">
        <v>1</v>
      </c>
      <c r="B137" s="2">
        <v>83</v>
      </c>
      <c r="C137" s="2" t="s">
        <v>6</v>
      </c>
      <c r="D137" s="2" t="s">
        <v>7</v>
      </c>
      <c r="E137" s="2">
        <v>160</v>
      </c>
      <c r="F137" s="2">
        <v>53</v>
      </c>
      <c r="G137" s="4">
        <f t="shared" si="52"/>
        <v>20.703124999999996</v>
      </c>
      <c r="H137" s="2">
        <v>0.8</v>
      </c>
      <c r="I137" s="2">
        <v>0.3</v>
      </c>
      <c r="J137" s="2">
        <v>39</v>
      </c>
      <c r="K137" s="2">
        <v>56</v>
      </c>
      <c r="L137" s="2">
        <v>60</v>
      </c>
      <c r="M137" s="4">
        <v>7.7</v>
      </c>
      <c r="N137" s="2" t="s">
        <v>12</v>
      </c>
      <c r="O137" s="5" t="s">
        <v>17</v>
      </c>
      <c r="P137" s="2">
        <v>9.6999999999999993</v>
      </c>
      <c r="Q137" s="2">
        <v>86.9</v>
      </c>
      <c r="R137" s="2">
        <v>6.98</v>
      </c>
      <c r="S137" s="2">
        <v>76.2</v>
      </c>
      <c r="T137">
        <v>115</v>
      </c>
      <c r="U137">
        <v>18</v>
      </c>
      <c r="V137">
        <v>60</v>
      </c>
      <c r="W137">
        <v>652</v>
      </c>
      <c r="X137">
        <v>305</v>
      </c>
      <c r="Y137">
        <v>385</v>
      </c>
      <c r="Z137">
        <f t="shared" si="53"/>
        <v>767</v>
      </c>
      <c r="AA137">
        <f t="shared" si="54"/>
        <v>323</v>
      </c>
      <c r="AB137">
        <f t="shared" si="55"/>
        <v>445</v>
      </c>
      <c r="AC137">
        <f t="shared" si="56"/>
        <v>1.1499999999999999</v>
      </c>
      <c r="AD137">
        <f t="shared" si="57"/>
        <v>0.18</v>
      </c>
      <c r="AE137">
        <f t="shared" si="58"/>
        <v>0.6</v>
      </c>
      <c r="AF137">
        <f t="shared" si="59"/>
        <v>6.52</v>
      </c>
      <c r="AG137">
        <f t="shared" si="60"/>
        <v>3.05</v>
      </c>
      <c r="AH137">
        <f t="shared" si="61"/>
        <v>3.85</v>
      </c>
      <c r="AI137">
        <f t="shared" si="62"/>
        <v>7.67</v>
      </c>
      <c r="AJ137">
        <f t="shared" si="63"/>
        <v>3.23</v>
      </c>
      <c r="AK137">
        <f t="shared" si="64"/>
        <v>4.45</v>
      </c>
    </row>
    <row r="139" spans="1:37" x14ac:dyDescent="0.2">
      <c r="B139" s="10" t="s">
        <v>47</v>
      </c>
      <c r="C139" s="16"/>
      <c r="D139" s="16"/>
      <c r="E139" s="10" t="s">
        <v>50</v>
      </c>
      <c r="F139" s="10" t="s">
        <v>51</v>
      </c>
      <c r="G139" s="10" t="s">
        <v>52</v>
      </c>
      <c r="H139" s="10" t="s">
        <v>53</v>
      </c>
      <c r="I139" s="10" t="s">
        <v>54</v>
      </c>
      <c r="J139" s="10" t="s">
        <v>55</v>
      </c>
      <c r="K139" s="10" t="s">
        <v>56</v>
      </c>
      <c r="L139" s="10" t="s">
        <v>57</v>
      </c>
      <c r="M139" s="10" t="s">
        <v>58</v>
      </c>
      <c r="N139" s="16"/>
      <c r="O139" s="16"/>
      <c r="P139" s="10" t="s">
        <v>59</v>
      </c>
      <c r="Q139" s="10" t="s">
        <v>60</v>
      </c>
      <c r="R139" s="10" t="s">
        <v>61</v>
      </c>
      <c r="S139" s="10" t="s">
        <v>62</v>
      </c>
      <c r="T139" s="10" t="s">
        <v>63</v>
      </c>
      <c r="U139" s="10" t="s">
        <v>64</v>
      </c>
      <c r="V139" s="10" t="s">
        <v>65</v>
      </c>
      <c r="W139" s="10" t="s">
        <v>66</v>
      </c>
      <c r="X139" s="10" t="s">
        <v>67</v>
      </c>
      <c r="Y139" s="10" t="s">
        <v>68</v>
      </c>
      <c r="Z139" s="10" t="s">
        <v>69</v>
      </c>
      <c r="AA139" s="10" t="s">
        <v>70</v>
      </c>
      <c r="AB139" s="10" t="s">
        <v>71</v>
      </c>
      <c r="AC139" s="10" t="s">
        <v>72</v>
      </c>
      <c r="AD139" s="10" t="s">
        <v>73</v>
      </c>
      <c r="AE139" s="10" t="s">
        <v>74</v>
      </c>
      <c r="AF139" s="10" t="s">
        <v>75</v>
      </c>
      <c r="AG139" s="10" t="s">
        <v>76</v>
      </c>
      <c r="AH139" s="10" t="s">
        <v>77</v>
      </c>
      <c r="AI139" s="10" t="s">
        <v>78</v>
      </c>
      <c r="AJ139" s="10" t="s">
        <v>79</v>
      </c>
      <c r="AK139" s="10" t="s">
        <v>80</v>
      </c>
    </row>
    <row r="140" spans="1:37" x14ac:dyDescent="0.2">
      <c r="A140" s="9" t="s">
        <v>87</v>
      </c>
      <c r="B140">
        <f>AVERAGE(B2:B69)</f>
        <v>67.220588235294116</v>
      </c>
      <c r="E140">
        <f t="shared" ref="C140:AK140" si="65">AVERAGE(E2:E69)</f>
        <v>159.88235294117646</v>
      </c>
      <c r="F140">
        <f t="shared" si="65"/>
        <v>60.588235294117645</v>
      </c>
      <c r="G140">
        <f t="shared" si="65"/>
        <v>23.618284381065386</v>
      </c>
      <c r="H140">
        <f t="shared" si="65"/>
        <v>1.1029411764705879</v>
      </c>
      <c r="I140">
        <f t="shared" si="65"/>
        <v>0.63970588235294124</v>
      </c>
      <c r="J140">
        <f t="shared" si="65"/>
        <v>90.147058823529406</v>
      </c>
      <c r="K140">
        <f t="shared" si="65"/>
        <v>93.088235294117652</v>
      </c>
      <c r="L140">
        <f t="shared" si="65"/>
        <v>88.544117647058826</v>
      </c>
      <c r="M140">
        <f t="shared" si="65"/>
        <v>8.4794117647058851</v>
      </c>
      <c r="P140">
        <f t="shared" si="65"/>
        <v>3.8794117647058832</v>
      </c>
      <c r="Q140">
        <f t="shared" si="65"/>
        <v>86.18382352941174</v>
      </c>
      <c r="R140">
        <f t="shared" si="65"/>
        <v>1.2346268656716419</v>
      </c>
      <c r="S140">
        <f t="shared" si="65"/>
        <v>77.488235294117672</v>
      </c>
      <c r="T140">
        <f t="shared" si="65"/>
        <v>104.41176470588235</v>
      </c>
      <c r="U140">
        <f t="shared" si="65"/>
        <v>75.970588235294116</v>
      </c>
      <c r="V140">
        <f t="shared" si="65"/>
        <v>54.5</v>
      </c>
      <c r="W140">
        <f t="shared" si="65"/>
        <v>609.14705882352939</v>
      </c>
      <c r="X140">
        <f t="shared" si="65"/>
        <v>557.30882352941171</v>
      </c>
      <c r="Y140">
        <f t="shared" si="65"/>
        <v>464.51470588235293</v>
      </c>
      <c r="Z140">
        <f t="shared" si="65"/>
        <v>713.55882352941171</v>
      </c>
      <c r="AA140">
        <f t="shared" si="65"/>
        <v>633.27941176470586</v>
      </c>
      <c r="AB140">
        <f t="shared" si="65"/>
        <v>519.01470588235293</v>
      </c>
      <c r="AC140">
        <f t="shared" si="65"/>
        <v>1.0441176470588236</v>
      </c>
      <c r="AD140">
        <f t="shared" si="65"/>
        <v>0.75970588235294112</v>
      </c>
      <c r="AE140">
        <f t="shared" si="65"/>
        <v>0.54500000000000026</v>
      </c>
      <c r="AF140">
        <f t="shared" si="65"/>
        <v>6.0914705882352962</v>
      </c>
      <c r="AG140">
        <f t="shared" si="65"/>
        <v>5.5730882352941187</v>
      </c>
      <c r="AH140">
        <f t="shared" si="65"/>
        <v>4.6451470588235289</v>
      </c>
      <c r="AI140">
        <f t="shared" si="65"/>
        <v>7.1355882352941187</v>
      </c>
      <c r="AJ140">
        <f t="shared" si="65"/>
        <v>6.3327941176470581</v>
      </c>
      <c r="AK140">
        <f t="shared" si="65"/>
        <v>5.1901470588235323</v>
      </c>
    </row>
    <row r="141" spans="1:37" x14ac:dyDescent="0.2">
      <c r="A141" s="9" t="s">
        <v>81</v>
      </c>
      <c r="B141">
        <f>_xlfn.STDEV.P(B2:B69)</f>
        <v>7.8099589293099774</v>
      </c>
      <c r="E141">
        <f t="shared" ref="E141:AK141" si="66">_xlfn.STDEV.P(E2:E69)</f>
        <v>10.244840038031059</v>
      </c>
      <c r="F141">
        <f t="shared" si="66"/>
        <v>11.6141841451047</v>
      </c>
      <c r="G141">
        <f t="shared" si="66"/>
        <v>3.5530271107035718</v>
      </c>
      <c r="H141">
        <f t="shared" si="66"/>
        <v>0.30677189659385873</v>
      </c>
      <c r="I141">
        <f t="shared" si="66"/>
        <v>0.31349064433096663</v>
      </c>
      <c r="J141">
        <f t="shared" si="66"/>
        <v>12.615658694283761</v>
      </c>
      <c r="K141">
        <f t="shared" si="66"/>
        <v>9.5019120275832272</v>
      </c>
      <c r="L141">
        <f t="shared" si="66"/>
        <v>10.084107799096865</v>
      </c>
      <c r="M141">
        <f t="shared" si="66"/>
        <v>1.5303362590437144</v>
      </c>
      <c r="P141">
        <f t="shared" si="66"/>
        <v>2.9306473297935884</v>
      </c>
      <c r="Q141">
        <f t="shared" si="66"/>
        <v>2.2484380391545038</v>
      </c>
      <c r="R141">
        <f t="shared" si="66"/>
        <v>0.8339195858691324</v>
      </c>
      <c r="S141">
        <f t="shared" si="66"/>
        <v>1.7655635170879516</v>
      </c>
      <c r="T141">
        <f t="shared" si="66"/>
        <v>82.45769597980275</v>
      </c>
      <c r="U141">
        <f t="shared" si="66"/>
        <v>87.302545375640364</v>
      </c>
      <c r="V141">
        <f t="shared" si="66"/>
        <v>50.464460412312768</v>
      </c>
      <c r="W141">
        <f t="shared" si="66"/>
        <v>173.96181669498645</v>
      </c>
      <c r="X141">
        <f t="shared" si="66"/>
        <v>162.74757225558392</v>
      </c>
      <c r="Y141">
        <f t="shared" si="66"/>
        <v>120.999209118351</v>
      </c>
      <c r="Z141">
        <f t="shared" si="66"/>
        <v>199.12679838211136</v>
      </c>
      <c r="AA141">
        <f t="shared" si="66"/>
        <v>189.25906968617781</v>
      </c>
      <c r="AB141">
        <f t="shared" si="66"/>
        <v>131.81989636566504</v>
      </c>
      <c r="AC141">
        <f t="shared" si="66"/>
        <v>0.82457695979802725</v>
      </c>
      <c r="AD141">
        <f t="shared" si="66"/>
        <v>0.87302545375640372</v>
      </c>
      <c r="AE141">
        <f t="shared" si="66"/>
        <v>0.50464460412312728</v>
      </c>
      <c r="AF141">
        <f t="shared" si="66"/>
        <v>1.739618166949858</v>
      </c>
      <c r="AG141">
        <f t="shared" si="66"/>
        <v>1.6274757225558334</v>
      </c>
      <c r="AH141">
        <f t="shared" si="66"/>
        <v>1.2099920911835111</v>
      </c>
      <c r="AI141">
        <f t="shared" si="66"/>
        <v>1.9912679838211096</v>
      </c>
      <c r="AJ141">
        <f t="shared" si="66"/>
        <v>1.8925906968617801</v>
      </c>
      <c r="AK141">
        <f t="shared" si="66"/>
        <v>1.3181989636566351</v>
      </c>
    </row>
    <row r="142" spans="1:37" x14ac:dyDescent="0.2">
      <c r="A142" s="9" t="s">
        <v>88</v>
      </c>
      <c r="B142">
        <f>AVERAGE(B70:B137)</f>
        <v>68.970588235294116</v>
      </c>
      <c r="E142">
        <f t="shared" ref="C142:AK142" si="67">AVERAGE(E70:E137)</f>
        <v>158.47058823529412</v>
      </c>
      <c r="F142">
        <f t="shared" si="67"/>
        <v>62.75</v>
      </c>
      <c r="G142">
        <f t="shared" si="67"/>
        <v>24.953516383049461</v>
      </c>
      <c r="H142">
        <f t="shared" si="67"/>
        <v>0.78382352941176503</v>
      </c>
      <c r="I142">
        <f t="shared" si="67"/>
        <v>0.39264705882352952</v>
      </c>
      <c r="J142">
        <f t="shared" si="67"/>
        <v>66.382352941176464</v>
      </c>
      <c r="K142">
        <f t="shared" si="67"/>
        <v>69.17647058823529</v>
      </c>
      <c r="L142">
        <f t="shared" si="67"/>
        <v>75.941176470588232</v>
      </c>
      <c r="M142">
        <f t="shared" si="67"/>
        <v>7.1955882352941156</v>
      </c>
      <c r="P142">
        <f t="shared" si="67"/>
        <v>7.5088235294117638</v>
      </c>
      <c r="Q142">
        <f t="shared" si="67"/>
        <v>85.135294117647035</v>
      </c>
      <c r="R142">
        <f t="shared" si="67"/>
        <v>3.9327941176470591</v>
      </c>
      <c r="S142">
        <f t="shared" si="67"/>
        <v>78.101470588235287</v>
      </c>
      <c r="T142">
        <f t="shared" si="67"/>
        <v>178.94117647058823</v>
      </c>
      <c r="U142">
        <f t="shared" si="67"/>
        <v>140.94117647058823</v>
      </c>
      <c r="V142">
        <f t="shared" si="67"/>
        <v>142.55882352941177</v>
      </c>
      <c r="W142">
        <f t="shared" si="67"/>
        <v>688.95588235294122</v>
      </c>
      <c r="X142">
        <f t="shared" si="67"/>
        <v>606.48529411764707</v>
      </c>
      <c r="Y142">
        <f t="shared" si="67"/>
        <v>544.54411764705878</v>
      </c>
      <c r="Z142">
        <f t="shared" si="67"/>
        <v>867.89705882352939</v>
      </c>
      <c r="AA142">
        <f t="shared" si="67"/>
        <v>747.42647058823525</v>
      </c>
      <c r="AB142">
        <f t="shared" si="67"/>
        <v>687.10294117647061</v>
      </c>
      <c r="AC142">
        <f t="shared" si="67"/>
        <v>1.789411764705882</v>
      </c>
      <c r="AD142">
        <f t="shared" si="67"/>
        <v>1.4094117647058828</v>
      </c>
      <c r="AE142">
        <f t="shared" si="67"/>
        <v>1.4255882352941176</v>
      </c>
      <c r="AF142">
        <f t="shared" si="67"/>
        <v>6.8895588235294118</v>
      </c>
      <c r="AG142">
        <f t="shared" si="67"/>
        <v>6.064852941176472</v>
      </c>
      <c r="AH142">
        <f t="shared" si="67"/>
        <v>5.445441176470589</v>
      </c>
      <c r="AI142">
        <f t="shared" si="67"/>
        <v>8.6789705882352894</v>
      </c>
      <c r="AJ142">
        <f t="shared" si="67"/>
        <v>7.474264705882355</v>
      </c>
      <c r="AK142">
        <f t="shared" si="67"/>
        <v>6.8710294117647068</v>
      </c>
    </row>
    <row r="143" spans="1:37" x14ac:dyDescent="0.2">
      <c r="A143" s="9" t="s">
        <v>82</v>
      </c>
      <c r="B143">
        <f>_xlfn.STDEV.P(B70:B137)</f>
        <v>7.931639153036353</v>
      </c>
      <c r="E143">
        <f t="shared" ref="E143:AK143" si="68">_xlfn.STDEV.P(E70:E137)</f>
        <v>6.4568034985343274</v>
      </c>
      <c r="F143">
        <f t="shared" si="68"/>
        <v>8.971154755496018</v>
      </c>
      <c r="G143">
        <f t="shared" si="68"/>
        <v>2.9750328743125456</v>
      </c>
      <c r="H143">
        <f t="shared" si="68"/>
        <v>0.33677112760381167</v>
      </c>
      <c r="I143">
        <f t="shared" si="68"/>
        <v>0.21510337902464463</v>
      </c>
      <c r="J143">
        <f t="shared" si="68"/>
        <v>16.259865251381378</v>
      </c>
      <c r="K143">
        <f t="shared" si="68"/>
        <v>14.062822468428829</v>
      </c>
      <c r="L143">
        <f t="shared" si="68"/>
        <v>10.525714105914448</v>
      </c>
      <c r="M143">
        <f t="shared" si="68"/>
        <v>1.5192329550224781</v>
      </c>
      <c r="P143">
        <f t="shared" si="68"/>
        <v>4.3241026030610481</v>
      </c>
      <c r="Q143">
        <f t="shared" si="68"/>
        <v>1.9154760355866043</v>
      </c>
      <c r="R143">
        <f t="shared" si="68"/>
        <v>2.0831070159656702</v>
      </c>
      <c r="S143">
        <f t="shared" si="68"/>
        <v>2.8595296120299443</v>
      </c>
      <c r="T143">
        <f t="shared" si="68"/>
        <v>166.84343509383291</v>
      </c>
      <c r="U143">
        <f t="shared" si="68"/>
        <v>133.519648515836</v>
      </c>
      <c r="V143">
        <f t="shared" si="68"/>
        <v>101.61987739103436</v>
      </c>
      <c r="W143">
        <f t="shared" si="68"/>
        <v>307.92017843741149</v>
      </c>
      <c r="X143">
        <f t="shared" si="68"/>
        <v>210.28520497361637</v>
      </c>
      <c r="Y143">
        <f t="shared" si="68"/>
        <v>200.2899687529183</v>
      </c>
      <c r="Z143">
        <f t="shared" si="68"/>
        <v>394.68237936293121</v>
      </c>
      <c r="AA143">
        <f t="shared" si="68"/>
        <v>276.40163212340923</v>
      </c>
      <c r="AB143">
        <f t="shared" si="68"/>
        <v>256.03286437176047</v>
      </c>
      <c r="AC143">
        <f t="shared" si="68"/>
        <v>1.6684343509383286</v>
      </c>
      <c r="AD143">
        <f t="shared" si="68"/>
        <v>1.3351964851583602</v>
      </c>
      <c r="AE143">
        <f t="shared" si="68"/>
        <v>1.0161987739103442</v>
      </c>
      <c r="AF143">
        <f t="shared" si="68"/>
        <v>3.0792017843741135</v>
      </c>
      <c r="AG143">
        <f t="shared" si="68"/>
        <v>2.1028520497361596</v>
      </c>
      <c r="AH143">
        <f t="shared" si="68"/>
        <v>2.0028996875291796</v>
      </c>
      <c r="AI143">
        <f t="shared" si="68"/>
        <v>3.9468237936293247</v>
      </c>
      <c r="AJ143">
        <f t="shared" si="68"/>
        <v>2.7640163212340876</v>
      </c>
      <c r="AK143">
        <f t="shared" si="68"/>
        <v>2.5603286437175989</v>
      </c>
    </row>
    <row r="144" spans="1:37" x14ac:dyDescent="0.2">
      <c r="A144" s="9" t="s">
        <v>83</v>
      </c>
      <c r="B144">
        <f>_xlfn.T.TEST(B2:B69,B70:B137,2,2)</f>
        <v>0.20036442009780986</v>
      </c>
      <c r="E144">
        <f t="shared" ref="E144:AK144" si="69">_xlfn.T.TEST(E2:E69,E70:E137,2,2)</f>
        <v>0.3416743943561521</v>
      </c>
      <c r="F144">
        <f t="shared" si="69"/>
        <v>0.2300439336116937</v>
      </c>
      <c r="G144">
        <f t="shared" si="69"/>
        <v>1.9796200640267884E-2</v>
      </c>
      <c r="H144">
        <f t="shared" si="69"/>
        <v>6.2143026477407864E-8</v>
      </c>
      <c r="I144">
        <f t="shared" si="69"/>
        <v>4.2552701736988553E-7</v>
      </c>
      <c r="J144">
        <f t="shared" si="69"/>
        <v>1.4692696647778771E-16</v>
      </c>
      <c r="K144">
        <f t="shared" si="69"/>
        <v>8.4372287065604058E-22</v>
      </c>
      <c r="L144">
        <f t="shared" si="69"/>
        <v>7.4470478451927627E-11</v>
      </c>
      <c r="M144">
        <f t="shared" si="69"/>
        <v>3.0525285625395342E-6</v>
      </c>
      <c r="P144">
        <f t="shared" si="69"/>
        <v>7.7500154800640425E-8</v>
      </c>
      <c r="Q144">
        <f t="shared" si="69"/>
        <v>4.2888124856987038E-3</v>
      </c>
      <c r="R144">
        <f t="shared" si="69"/>
        <v>2.3808374082403835E-17</v>
      </c>
      <c r="S144">
        <f t="shared" si="69"/>
        <v>0.13762759404246619</v>
      </c>
      <c r="T144">
        <f t="shared" si="69"/>
        <v>1.3320424230906351E-3</v>
      </c>
      <c r="U144">
        <f t="shared" si="69"/>
        <v>1.1086323671737057E-3</v>
      </c>
      <c r="V144">
        <f t="shared" si="69"/>
        <v>3.0526791972339477E-9</v>
      </c>
      <c r="W144">
        <f t="shared" si="69"/>
        <v>6.6933192375634346E-2</v>
      </c>
      <c r="X144">
        <f t="shared" si="69"/>
        <v>0.13243508144642721</v>
      </c>
      <c r="Y144">
        <f t="shared" si="69"/>
        <v>5.8761045967101319E-3</v>
      </c>
      <c r="Z144">
        <f t="shared" si="69"/>
        <v>4.9488998846537692E-3</v>
      </c>
      <c r="AA144">
        <f t="shared" si="69"/>
        <v>6.0547722866354445E-3</v>
      </c>
      <c r="AB144">
        <f t="shared" si="69"/>
        <v>4.5907740396765334E-6</v>
      </c>
      <c r="AC144">
        <f t="shared" si="69"/>
        <v>1.3320424230906351E-3</v>
      </c>
      <c r="AD144">
        <f t="shared" si="69"/>
        <v>1.1086323671737057E-3</v>
      </c>
      <c r="AE144">
        <f t="shared" si="69"/>
        <v>3.0526791972339924E-9</v>
      </c>
      <c r="AF144">
        <f t="shared" si="69"/>
        <v>6.6933192375635622E-2</v>
      </c>
      <c r="AG144">
        <f t="shared" si="69"/>
        <v>0.13243508144642721</v>
      </c>
      <c r="AH144">
        <f t="shared" si="69"/>
        <v>5.8761045967100807E-3</v>
      </c>
      <c r="AI144">
        <f t="shared" si="69"/>
        <v>4.948899884653901E-3</v>
      </c>
      <c r="AJ144">
        <f t="shared" si="69"/>
        <v>6.0547722866353456E-3</v>
      </c>
      <c r="AK144">
        <f t="shared" si="69"/>
        <v>4.5907740396766596E-6</v>
      </c>
    </row>
    <row r="145" spans="1:37" x14ac:dyDescent="0.2">
      <c r="A145" s="9" t="s">
        <v>84</v>
      </c>
      <c r="B145">
        <f>ABS(B140-B142)/SQRT((COUNT(B2:B69)*B141^2+COUNT(B70:B137)*B143^2)/(COUNT(B2:B69)+COUNT(B70:B137)))</f>
        <v>0.22233418886733991</v>
      </c>
      <c r="E145">
        <f t="shared" ref="E145:AK145" si="70">ABS(E140-E142)/SQRT((COUNT(E2:E69)*E141^2+COUNT(E70:E137)*E143^2)/(COUNT(E2:E69)+COUNT(E70:E137)))</f>
        <v>0.16486962100504132</v>
      </c>
      <c r="F145">
        <f t="shared" si="70"/>
        <v>0.20831949663268179</v>
      </c>
      <c r="G145">
        <f t="shared" si="70"/>
        <v>0.40748060433617644</v>
      </c>
      <c r="H145">
        <f t="shared" si="70"/>
        <v>0.99067653146510004</v>
      </c>
      <c r="I145">
        <f t="shared" si="70"/>
        <v>0.9189937474025851</v>
      </c>
      <c r="J145">
        <f t="shared" si="70"/>
        <v>1.6330565312067278</v>
      </c>
      <c r="K145">
        <f t="shared" si="70"/>
        <v>1.9924765019764783</v>
      </c>
      <c r="L145">
        <f t="shared" si="70"/>
        <v>1.2227227510134187</v>
      </c>
      <c r="M145">
        <f t="shared" si="70"/>
        <v>0.84196483496680574</v>
      </c>
      <c r="P145">
        <f t="shared" si="70"/>
        <v>0.98260024860292161</v>
      </c>
      <c r="Q145">
        <f t="shared" si="70"/>
        <v>0.50202436149631791</v>
      </c>
      <c r="R145">
        <f t="shared" si="70"/>
        <v>1.696030180979045</v>
      </c>
      <c r="S145">
        <f t="shared" si="70"/>
        <v>0.25805712926802371</v>
      </c>
      <c r="T145">
        <f t="shared" si="70"/>
        <v>0.56634204433662227</v>
      </c>
      <c r="U145">
        <f t="shared" si="70"/>
        <v>0.57596284071762094</v>
      </c>
      <c r="V145">
        <f t="shared" si="70"/>
        <v>1.0975987036119152</v>
      </c>
      <c r="W145">
        <f t="shared" si="70"/>
        <v>0.31913631343794724</v>
      </c>
      <c r="X145">
        <f t="shared" si="70"/>
        <v>0.2615424904410224</v>
      </c>
      <c r="Y145">
        <f t="shared" si="70"/>
        <v>0.48366568314752817</v>
      </c>
      <c r="Z145">
        <f t="shared" si="70"/>
        <v>0.49373933945103771</v>
      </c>
      <c r="AA145">
        <f t="shared" si="70"/>
        <v>0.48189305998664356</v>
      </c>
      <c r="AB145">
        <f t="shared" si="70"/>
        <v>0.82546427525246091</v>
      </c>
      <c r="AC145">
        <f t="shared" si="70"/>
        <v>0.56634204433662227</v>
      </c>
      <c r="AD145">
        <f t="shared" si="70"/>
        <v>0.57596284071762127</v>
      </c>
      <c r="AE145">
        <f t="shared" si="70"/>
        <v>1.0975987036119146</v>
      </c>
      <c r="AF145">
        <f t="shared" si="70"/>
        <v>0.31913631343794663</v>
      </c>
      <c r="AG145">
        <f t="shared" si="70"/>
        <v>0.2615424904410229</v>
      </c>
      <c r="AH145">
        <f t="shared" si="70"/>
        <v>0.48366568314752961</v>
      </c>
      <c r="AI145">
        <f t="shared" si="70"/>
        <v>0.49373933945103465</v>
      </c>
      <c r="AJ145">
        <f t="shared" si="70"/>
        <v>0.48189305998664522</v>
      </c>
      <c r="AK145">
        <f t="shared" si="70"/>
        <v>0.82546427525246313</v>
      </c>
    </row>
    <row r="147" spans="1:37" ht="13.5" thickBot="1" x14ac:dyDescent="0.25">
      <c r="A147" s="10" t="s">
        <v>48</v>
      </c>
      <c r="B147" s="9" t="s">
        <v>9</v>
      </c>
      <c r="C147" s="9" t="s">
        <v>6</v>
      </c>
      <c r="D147" s="9"/>
      <c r="F147" s="10" t="s">
        <v>49</v>
      </c>
      <c r="G147" s="9" t="s">
        <v>7</v>
      </c>
      <c r="H147" s="9" t="s">
        <v>8</v>
      </c>
      <c r="O147" s="8" t="s">
        <v>5</v>
      </c>
      <c r="Q147" t="s">
        <v>9</v>
      </c>
      <c r="R147" t="s">
        <v>6</v>
      </c>
    </row>
    <row r="148" spans="1:37" x14ac:dyDescent="0.2">
      <c r="A148" s="9" t="s">
        <v>85</v>
      </c>
      <c r="B148" s="19">
        <f>COUNTIF(C2:C69,"R")</f>
        <v>37</v>
      </c>
      <c r="C148" s="20">
        <f>COUNTIF(C2:C69,"L")</f>
        <v>31</v>
      </c>
      <c r="D148" s="18">
        <f>SUM(B148:C148)</f>
        <v>68</v>
      </c>
      <c r="F148" s="9" t="s">
        <v>85</v>
      </c>
      <c r="G148" s="19">
        <f>COUNTIF(D2:D69,"M")</f>
        <v>34</v>
      </c>
      <c r="H148" s="20">
        <f>COUNTIF(D2:D69,"F")</f>
        <v>34</v>
      </c>
      <c r="I148">
        <f>SUM(G148:H148)</f>
        <v>68</v>
      </c>
      <c r="O148">
        <v>0</v>
      </c>
      <c r="P148">
        <f>COUNTIF(O2:O137,"k0")</f>
        <v>25</v>
      </c>
      <c r="Q148">
        <f>COUNTIF(C2:C26,"R")</f>
        <v>16</v>
      </c>
      <c r="R148">
        <f>COUNTIF(C2:C26,"L")</f>
        <v>9</v>
      </c>
    </row>
    <row r="149" spans="1:37" ht="13.5" thickBot="1" x14ac:dyDescent="0.25">
      <c r="A149" s="9" t="s">
        <v>86</v>
      </c>
      <c r="B149" s="21">
        <f>COUNTIF(C70:C137,"R")</f>
        <v>38</v>
      </c>
      <c r="C149" s="22">
        <f>COUNTIF(C70:C137,"L")</f>
        <v>30</v>
      </c>
      <c r="D149" s="18">
        <f>SUM(B149:C149)</f>
        <v>68</v>
      </c>
      <c r="F149" s="9" t="s">
        <v>86</v>
      </c>
      <c r="G149" s="21">
        <f>COUNTIF(D70:D137,"M")</f>
        <v>34</v>
      </c>
      <c r="H149" s="22">
        <f>COUNTIF(D70:D137,"F")</f>
        <v>34</v>
      </c>
      <c r="I149">
        <f>SUM(G149:H149)</f>
        <v>68</v>
      </c>
      <c r="O149">
        <v>1</v>
      </c>
      <c r="P149">
        <f>COUNTIF(O2:O137,"k1")</f>
        <v>43</v>
      </c>
      <c r="Q149">
        <f>COUNTIF(C27:C69,"R")</f>
        <v>21</v>
      </c>
      <c r="R149">
        <f>COUNTIF(C27:C69,"L")</f>
        <v>22</v>
      </c>
    </row>
    <row r="150" spans="1:37" x14ac:dyDescent="0.2">
      <c r="B150">
        <f>SUM(B148:B149)</f>
        <v>75</v>
      </c>
      <c r="C150">
        <f>SUM(C148:C149)</f>
        <v>61</v>
      </c>
      <c r="D150">
        <f>SUM(B148:C149)</f>
        <v>136</v>
      </c>
      <c r="G150">
        <f>SUM(G148:G149)</f>
        <v>68</v>
      </c>
      <c r="H150">
        <f>SUM(H148:H149)</f>
        <v>68</v>
      </c>
      <c r="I150">
        <f>SUM(G148:H149)</f>
        <v>136</v>
      </c>
      <c r="O150">
        <v>2</v>
      </c>
      <c r="P150">
        <f>COUNTIF(O2:O137,"k2")</f>
        <v>27</v>
      </c>
      <c r="Q150">
        <f>COUNTIF(C70:C96,"R")</f>
        <v>14</v>
      </c>
      <c r="R150">
        <f>COUNTIF(C70:C96,"L")</f>
        <v>13</v>
      </c>
    </row>
    <row r="151" spans="1:37" x14ac:dyDescent="0.2">
      <c r="O151">
        <v>3</v>
      </c>
      <c r="P151">
        <f>COUNTIF(O2:O137,"k3")</f>
        <v>15</v>
      </c>
      <c r="Q151">
        <f>COUNTIF(C97:C111,"R")</f>
        <v>8</v>
      </c>
      <c r="R151">
        <f>COUNTIF(C97:C111,"L")</f>
        <v>7</v>
      </c>
    </row>
    <row r="152" spans="1:37" x14ac:dyDescent="0.2">
      <c r="O152">
        <v>4</v>
      </c>
      <c r="P152">
        <f>COUNTIF(O2:O137,"k4")</f>
        <v>26</v>
      </c>
      <c r="Q152">
        <f>COUNTIF(C112:C137,"R")</f>
        <v>16</v>
      </c>
      <c r="R152">
        <f>COUNTIF(C112:C137,"L")</f>
        <v>10</v>
      </c>
    </row>
  </sheetData>
  <autoFilter ref="B1:AK137" xr:uid="{2245819F-E159-4DCE-8EA6-723656469B13}">
    <sortState xmlns:xlrd2="http://schemas.microsoft.com/office/spreadsheetml/2017/richdata2" ref="B2:AK137">
      <sortCondition ref="O1:O137"/>
    </sortState>
  </autoFilter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Sheet47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Tannan-hospital</dc:creator>
  <cp:lastModifiedBy>Yamamoto Yusuke</cp:lastModifiedBy>
  <cp:lastPrinted>2021-05-30T11:41:20Z</cp:lastPrinted>
  <dcterms:created xsi:type="dcterms:W3CDTF">2017-08-17T13:15:51Z</dcterms:created>
  <dcterms:modified xsi:type="dcterms:W3CDTF">2021-06-13T12:48:19Z</dcterms:modified>
</cp:coreProperties>
</file>