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THESIS\Rain Water Hervesting\"/>
    </mc:Choice>
  </mc:AlternateContent>
  <xr:revisionPtr revIDLastSave="0" documentId="13_ncr:1_{77E618E8-42DA-4656-A137-C4C9048AA15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" l="1"/>
  <c r="M18" i="1"/>
  <c r="N17" i="1"/>
  <c r="M7" i="1"/>
  <c r="L13" i="2"/>
  <c r="L6" i="2"/>
  <c r="L7" i="2"/>
  <c r="L8" i="2"/>
  <c r="L9" i="2"/>
  <c r="L10" i="2"/>
  <c r="L11" i="2"/>
  <c r="L12" i="2"/>
  <c r="L5" i="2"/>
  <c r="K6" i="2"/>
  <c r="K7" i="2"/>
  <c r="K8" i="2"/>
  <c r="K9" i="2"/>
  <c r="K10" i="2"/>
  <c r="K11" i="2"/>
  <c r="K12" i="2"/>
  <c r="K5" i="2"/>
  <c r="J6" i="2"/>
  <c r="J7" i="2"/>
  <c r="J8" i="2"/>
  <c r="J9" i="2"/>
  <c r="J10" i="2"/>
  <c r="J11" i="2"/>
  <c r="J12" i="2"/>
  <c r="J5" i="2"/>
  <c r="I12" i="2"/>
  <c r="I11" i="2"/>
  <c r="I10" i="2"/>
  <c r="I9" i="2"/>
  <c r="I8" i="2"/>
  <c r="I7" i="2"/>
  <c r="I6" i="2"/>
  <c r="I5" i="2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5" i="1"/>
</calcChain>
</file>

<file path=xl/sharedStrings.xml><?xml version="1.0" encoding="utf-8"?>
<sst xmlns="http://schemas.openxmlformats.org/spreadsheetml/2006/main" count="85" uniqueCount="50">
  <si>
    <t>Site 1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</si>
  <si>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</si>
  <si>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</si>
  <si>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</si>
  <si>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</si>
  <si>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</si>
  <si>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</si>
  <si>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</si>
  <si>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</si>
  <si>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</si>
  <si>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</si>
  <si>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</si>
  <si>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</si>
  <si>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</si>
  <si>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</si>
  <si>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Site 16</t>
  </si>
  <si>
    <t>Site 17</t>
  </si>
  <si>
    <t>Category</t>
  </si>
  <si>
    <t>Area (m2)</t>
  </si>
  <si>
    <t>Max depth (m)</t>
  </si>
  <si>
    <t>Volume (m3)</t>
  </si>
  <si>
    <t>Watershed</t>
  </si>
  <si>
    <t>Suitable</t>
  </si>
  <si>
    <t>Not Suitable</t>
  </si>
  <si>
    <t>Moderately Suitable</t>
  </si>
  <si>
    <t>WS7</t>
  </si>
  <si>
    <t>WS 1</t>
  </si>
  <si>
    <t>WS 6</t>
  </si>
  <si>
    <t>WS 4</t>
  </si>
  <si>
    <t>WS 3</t>
  </si>
  <si>
    <t>WS 5</t>
  </si>
  <si>
    <t>WS8</t>
  </si>
  <si>
    <t>Site</t>
  </si>
  <si>
    <t>CN</t>
  </si>
  <si>
    <t>Q</t>
  </si>
  <si>
    <t>AREA OF WATERSHED</t>
  </si>
  <si>
    <t>TOTAL AREA OF BASIN</t>
  </si>
  <si>
    <t>W</t>
  </si>
  <si>
    <t>Ws1</t>
  </si>
  <si>
    <t>Ws2</t>
  </si>
  <si>
    <t>Ws3</t>
  </si>
  <si>
    <t>Ws4</t>
  </si>
  <si>
    <t>Ws5</t>
  </si>
  <si>
    <t>Ws6</t>
  </si>
  <si>
    <t>Ws7</t>
  </si>
  <si>
    <t>Ws8</t>
  </si>
  <si>
    <t>Area</t>
  </si>
  <si>
    <t>Q (mm)</t>
  </si>
  <si>
    <t>AREA OF WATERSHED (km2)</t>
  </si>
  <si>
    <t>Capacity of Suitable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</si>
</sst>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4:N21"/>
  <sheetViews>
    <sheetView topLeftCell="C1" workbookViewId="0">
      <selection activeCell="I21" sqref="I21"/>
    </sheetView>
  </sheetViews>
  <sheetFormatPr defaultRowHeight="14.4" x14ac:dyDescent="0.3"/>
  <cols>
    <col min="7" max="7" width="10.109375" customWidth="1"/>
    <col min="8" max="8" width="16.77734375" customWidth="1"/>
    <col min="9" max="9" width="15" customWidth="1"/>
    <col min="10" max="10" width="12" customWidth="1"/>
    <col min="11" max="11" width="18.33203125" customWidth="1"/>
  </cols>
  <sheetData>
    <row r="4" spans="6:13" ht="15.6" x14ac:dyDescent="0.3">
      <c r="F4" s="3" t="s">
        <v>32</v>
      </c>
      <c r="G4" s="3" t="s">
        <v>18</v>
      </c>
      <c r="H4" s="3" t="s">
        <v>19</v>
      </c>
      <c r="I4" s="3" t="s">
        <v>20</v>
      </c>
      <c r="J4" s="3" t="s">
        <v>21</v>
      </c>
      <c r="K4" s="3" t="s">
        <v>17</v>
      </c>
    </row>
    <row r="5" spans="6:13" ht="15.6" x14ac:dyDescent="0.3">
      <c r="F5" s="2" t="s">
        <v>0</v>
      </c>
      <c r="G5" s="2">
        <v>34646.26</v>
      </c>
      <c r="H5" s="2">
        <v>3.6</v>
      </c>
      <c r="I5" s="2">
        <f>G5*H5</f>
        <v>124726.53600000001</v>
      </c>
      <c r="J5" s="2" t="s">
        <v>26</v>
      </c>
      <c r="K5" s="2" t="s">
        <v>22</v>
      </c>
    </row>
    <row r="6" spans="6:13" ht="15.6" x14ac:dyDescent="0.3">
      <c r="F6" s="2" t="s">
        <v>1</v>
      </c>
      <c r="G6" s="2">
        <v>21189.75</v>
      </c>
      <c r="H6" s="2">
        <v>3.4</v>
      </c>
      <c r="I6" s="2">
        <f t="shared" ref="I6:I21" si="0">G6*H6</f>
        <v>72045.149999999994</v>
      </c>
      <c r="J6" s="2" t="s">
        <v>26</v>
      </c>
      <c r="K6" s="2" t="s">
        <v>22</v>
      </c>
    </row>
    <row r="7" spans="6:13" ht="15.6" x14ac:dyDescent="0.3">
      <c r="F7" s="2" t="s">
        <v>2</v>
      </c>
      <c r="G7" s="2">
        <v>400189.93</v>
      </c>
      <c r="H7" s="2">
        <v>4.4000000000000004</v>
      </c>
      <c r="I7" s="2">
        <f t="shared" si="0"/>
        <v>1760835.692</v>
      </c>
      <c r="J7" s="2" t="s">
        <v>26</v>
      </c>
      <c r="K7" s="2" t="s">
        <v>22</v>
      </c>
      <c r="M7">
        <f>SUM(I5:I9)</f>
        <v>2821415.2170000002</v>
      </c>
    </row>
    <row r="8" spans="6:13" ht="15.6" x14ac:dyDescent="0.3">
      <c r="F8" s="2" t="s">
        <v>3</v>
      </c>
      <c r="G8" s="2">
        <v>61245.21</v>
      </c>
      <c r="H8" s="2">
        <v>3.1</v>
      </c>
      <c r="I8" s="2">
        <f t="shared" si="0"/>
        <v>189860.15100000001</v>
      </c>
      <c r="J8" s="2" t="s">
        <v>26</v>
      </c>
      <c r="K8" s="2" t="s">
        <v>22</v>
      </c>
    </row>
    <row r="9" spans="6:13" ht="15.6" x14ac:dyDescent="0.3">
      <c r="F9" s="2" t="s">
        <v>4</v>
      </c>
      <c r="G9" s="2">
        <v>217402.48</v>
      </c>
      <c r="H9" s="2">
        <v>3.1</v>
      </c>
      <c r="I9" s="2">
        <f t="shared" si="0"/>
        <v>673947.68800000008</v>
      </c>
      <c r="J9" s="2" t="s">
        <v>26</v>
      </c>
      <c r="K9" s="2" t="s">
        <v>22</v>
      </c>
    </row>
    <row r="10" spans="6:13" ht="15.6" x14ac:dyDescent="0.3">
      <c r="F10" s="2" t="s">
        <v>5</v>
      </c>
      <c r="G10" s="2">
        <v>75250.320000000007</v>
      </c>
      <c r="H10" s="2">
        <v>2</v>
      </c>
      <c r="I10" s="2">
        <f t="shared" si="0"/>
        <v>150500.64000000001</v>
      </c>
      <c r="J10" s="2" t="s">
        <v>29</v>
      </c>
      <c r="K10" s="2" t="s">
        <v>23</v>
      </c>
    </row>
    <row r="11" spans="6:13" ht="15.6" x14ac:dyDescent="0.3">
      <c r="F11" s="2" t="s">
        <v>6</v>
      </c>
      <c r="G11" s="2">
        <v>39811.17</v>
      </c>
      <c r="H11" s="2">
        <v>2.5</v>
      </c>
      <c r="I11" s="2">
        <f t="shared" si="0"/>
        <v>99527.924999999988</v>
      </c>
      <c r="J11" s="2" t="s">
        <v>30</v>
      </c>
      <c r="K11" s="2" t="s">
        <v>23</v>
      </c>
    </row>
    <row r="12" spans="6:13" ht="15.6" x14ac:dyDescent="0.3">
      <c r="F12" s="2" t="s">
        <v>7</v>
      </c>
      <c r="G12" s="2">
        <v>73147.03</v>
      </c>
      <c r="H12" s="2">
        <v>3.5</v>
      </c>
      <c r="I12" s="2">
        <f t="shared" si="0"/>
        <v>256014.60499999998</v>
      </c>
      <c r="J12" s="2" t="s">
        <v>28</v>
      </c>
      <c r="K12" s="2" t="s">
        <v>23</v>
      </c>
    </row>
    <row r="13" spans="6:13" ht="15.6" x14ac:dyDescent="0.3">
      <c r="F13" s="2" t="s">
        <v>8</v>
      </c>
      <c r="G13" s="2">
        <v>199989.79</v>
      </c>
      <c r="H13" s="2">
        <v>5</v>
      </c>
      <c r="I13" s="2">
        <f t="shared" si="0"/>
        <v>999948.95000000007</v>
      </c>
      <c r="J13" s="2" t="s">
        <v>27</v>
      </c>
      <c r="K13" s="2" t="s">
        <v>24</v>
      </c>
    </row>
    <row r="14" spans="6:13" ht="15.6" x14ac:dyDescent="0.3">
      <c r="F14" s="2" t="s">
        <v>9</v>
      </c>
      <c r="G14" s="2">
        <v>208725.96</v>
      </c>
      <c r="H14" s="2">
        <v>2.6</v>
      </c>
      <c r="I14" s="2">
        <f t="shared" si="0"/>
        <v>542687.49600000004</v>
      </c>
      <c r="J14" s="2" t="s">
        <v>27</v>
      </c>
      <c r="K14" s="2" t="s">
        <v>22</v>
      </c>
    </row>
    <row r="15" spans="6:13" ht="15.6" x14ac:dyDescent="0.3">
      <c r="F15" s="2" t="s">
        <v>10</v>
      </c>
      <c r="G15" s="2">
        <v>73599.13</v>
      </c>
      <c r="H15" s="2">
        <v>7.2</v>
      </c>
      <c r="I15" s="2">
        <f t="shared" si="0"/>
        <v>529913.73600000003</v>
      </c>
      <c r="J15" s="2" t="s">
        <v>27</v>
      </c>
      <c r="K15" s="2" t="s">
        <v>23</v>
      </c>
    </row>
    <row r="16" spans="6:13" ht="15.6" x14ac:dyDescent="0.3">
      <c r="F16" s="2" t="s">
        <v>11</v>
      </c>
      <c r="G16" s="2">
        <v>91252.93</v>
      </c>
      <c r="H16" s="2">
        <v>2.5</v>
      </c>
      <c r="I16" s="2">
        <f t="shared" si="0"/>
        <v>228132.32499999998</v>
      </c>
      <c r="J16" s="2" t="s">
        <v>27</v>
      </c>
      <c r="K16" s="2" t="s">
        <v>24</v>
      </c>
    </row>
    <row r="17" spans="6:14" ht="15.6" x14ac:dyDescent="0.3">
      <c r="F17" s="2" t="s">
        <v>12</v>
      </c>
      <c r="G17" s="2">
        <v>102793.13</v>
      </c>
      <c r="H17" s="2">
        <v>5.2</v>
      </c>
      <c r="I17" s="2">
        <f t="shared" si="0"/>
        <v>534524.27600000007</v>
      </c>
      <c r="J17" s="2" t="s">
        <v>27</v>
      </c>
      <c r="K17" s="2" t="s">
        <v>24</v>
      </c>
      <c r="N17">
        <f>SUM(I13:I18)</f>
        <v>3540853.1580000003</v>
      </c>
    </row>
    <row r="18" spans="6:14" ht="15.6" x14ac:dyDescent="0.3">
      <c r="F18" s="2" t="s">
        <v>13</v>
      </c>
      <c r="G18" s="2">
        <v>201613.25</v>
      </c>
      <c r="H18" s="2">
        <v>3.5</v>
      </c>
      <c r="I18" s="2">
        <f t="shared" si="0"/>
        <v>705646.375</v>
      </c>
      <c r="J18" s="2" t="s">
        <v>27</v>
      </c>
      <c r="K18" s="2" t="s">
        <v>23</v>
      </c>
      <c r="M18">
        <f>SUM(I19:I20)</f>
        <v>160417.71600000001</v>
      </c>
    </row>
    <row r="19" spans="6:14" ht="15.6" x14ac:dyDescent="0.3">
      <c r="F19" s="2" t="s">
        <v>14</v>
      </c>
      <c r="G19" s="4">
        <v>35428.160000000003</v>
      </c>
      <c r="H19" s="4">
        <v>2.6</v>
      </c>
      <c r="I19" s="4">
        <f t="shared" si="0"/>
        <v>92113.216000000015</v>
      </c>
      <c r="J19" s="4" t="s">
        <v>25</v>
      </c>
      <c r="K19" s="2" t="s">
        <v>23</v>
      </c>
    </row>
    <row r="20" spans="6:14" ht="15.6" x14ac:dyDescent="0.3">
      <c r="F20" s="2" t="s">
        <v>15</v>
      </c>
      <c r="G20" s="2">
        <v>34152.25</v>
      </c>
      <c r="H20" s="2">
        <v>2</v>
      </c>
      <c r="I20" s="2">
        <f t="shared" si="0"/>
        <v>68304.5</v>
      </c>
      <c r="J20" s="2" t="s">
        <v>25</v>
      </c>
      <c r="K20" s="2" t="s">
        <v>22</v>
      </c>
    </row>
    <row r="21" spans="6:14" ht="15.6" x14ac:dyDescent="0.3">
      <c r="F21" s="2" t="s">
        <v>16</v>
      </c>
      <c r="G21" s="2">
        <v>107786.66</v>
      </c>
      <c r="H21" s="2">
        <v>4</v>
      </c>
      <c r="I21" s="2">
        <f t="shared" si="0"/>
        <v>431146.64</v>
      </c>
      <c r="J21" s="2" t="s">
        <v>31</v>
      </c>
      <c r="K21" s="2" t="s">
        <v>22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B514-71E7-4E43-8188-B17A99539DBF}">
  <dimension ref="D4:L29"/>
  <sheetViews>
    <sheetView tabSelected="1" topLeftCell="A7" workbookViewId="0">
      <selection activeCell="J29" sqref="J29"/>
    </sheetView>
  </sheetViews>
  <sheetFormatPr defaultRowHeight="14.4" x14ac:dyDescent="0.3"/>
  <cols>
    <col min="4" max="4" width="15.5546875" customWidth="1"/>
    <col min="6" max="6" width="12.77734375" customWidth="1"/>
    <col min="7" max="7" width="12.109375" customWidth="1"/>
    <col min="8" max="8" width="28.88671875" customWidth="1"/>
    <col min="9" max="9" width="13.44140625" customWidth="1"/>
    <col min="10" max="10" width="25.77734375" customWidth="1"/>
    <col min="12" max="12" width="9.6640625" customWidth="1"/>
  </cols>
  <sheetData>
    <row r="4" spans="4:12" x14ac:dyDescent="0.3">
      <c r="D4" s="5" t="s">
        <v>21</v>
      </c>
      <c r="E4" s="5" t="s">
        <v>33</v>
      </c>
      <c r="F4" s="5" t="s">
        <v>34</v>
      </c>
      <c r="G4" s="5" t="s">
        <v>35</v>
      </c>
      <c r="H4" s="5" t="s">
        <v>36</v>
      </c>
      <c r="I4" s="5" t="s">
        <v>37</v>
      </c>
      <c r="J4" s="5" t="s">
        <v>46</v>
      </c>
    </row>
    <row r="5" spans="4:12" x14ac:dyDescent="0.3">
      <c r="D5" s="6" t="s">
        <v>38</v>
      </c>
      <c r="E5">
        <v>73</v>
      </c>
      <c r="F5">
        <v>671.31453752761365</v>
      </c>
      <c r="G5" s="7">
        <v>22.092920999999997</v>
      </c>
      <c r="H5">
        <v>125.56160000000001</v>
      </c>
      <c r="I5">
        <f>(F5*G5)/H5</f>
        <v>118.11970414321816</v>
      </c>
      <c r="J5">
        <f>G5*100000</f>
        <v>2209292.0999999996</v>
      </c>
      <c r="K5">
        <f>F5*0.001</f>
        <v>0.67131453752761372</v>
      </c>
      <c r="L5">
        <f>J5*K5</f>
        <v>1483129.9043749103</v>
      </c>
    </row>
    <row r="6" spans="4:12" x14ac:dyDescent="0.3">
      <c r="D6" s="6" t="s">
        <v>39</v>
      </c>
      <c r="E6">
        <v>80</v>
      </c>
      <c r="F6">
        <v>289.29039945721024</v>
      </c>
      <c r="G6" s="7">
        <v>11.613754</v>
      </c>
      <c r="H6">
        <v>125.56160000000001</v>
      </c>
      <c r="I6">
        <f t="shared" ref="I6:I12" si="0">(F6*G6)/H6</f>
        <v>26.757762993285947</v>
      </c>
      <c r="J6">
        <f t="shared" ref="J6:J12" si="1">G6*100000</f>
        <v>1161375.3999999999</v>
      </c>
      <c r="K6">
        <f t="shared" ref="K6:K12" si="2">F6*0.001</f>
        <v>0.28929039945721025</v>
      </c>
      <c r="L6">
        <f t="shared" ref="L6:L12" si="3">J6*K6</f>
        <v>335974.75338577729</v>
      </c>
    </row>
    <row r="7" spans="4:12" x14ac:dyDescent="0.3">
      <c r="D7" s="6" t="s">
        <v>40</v>
      </c>
      <c r="E7">
        <v>78</v>
      </c>
      <c r="F7">
        <v>310.53469485106791</v>
      </c>
      <c r="G7" s="7">
        <v>25.704246000000001</v>
      </c>
      <c r="H7">
        <v>125.56160000000001</v>
      </c>
      <c r="I7">
        <f t="shared" si="0"/>
        <v>63.570870297820214</v>
      </c>
      <c r="J7">
        <f t="shared" si="1"/>
        <v>2570424.6</v>
      </c>
      <c r="K7">
        <f t="shared" si="2"/>
        <v>0.31053469485106794</v>
      </c>
      <c r="L7">
        <f t="shared" si="3"/>
        <v>798206.01879867841</v>
      </c>
    </row>
    <row r="8" spans="4:12" x14ac:dyDescent="0.3">
      <c r="D8" s="6" t="s">
        <v>41</v>
      </c>
      <c r="E8">
        <v>82</v>
      </c>
      <c r="F8">
        <v>270.12857435132895</v>
      </c>
      <c r="G8" s="7">
        <v>0.30953799999999998</v>
      </c>
      <c r="H8">
        <v>125.56160000000001</v>
      </c>
      <c r="I8">
        <f t="shared" si="0"/>
        <v>0.66592858523275944</v>
      </c>
      <c r="J8">
        <f t="shared" si="1"/>
        <v>30953.8</v>
      </c>
      <c r="K8">
        <f t="shared" si="2"/>
        <v>0.27012857435132898</v>
      </c>
      <c r="L8">
        <f t="shared" si="3"/>
        <v>8361.5058647561673</v>
      </c>
    </row>
    <row r="9" spans="4:12" x14ac:dyDescent="0.3">
      <c r="D9" s="6" t="s">
        <v>42</v>
      </c>
      <c r="E9">
        <v>71</v>
      </c>
      <c r="F9">
        <v>724.60366424486324</v>
      </c>
      <c r="G9" s="7">
        <v>27.644851000000003</v>
      </c>
      <c r="H9">
        <v>125.56160000000001</v>
      </c>
      <c r="I9">
        <f t="shared" si="0"/>
        <v>159.53572057144279</v>
      </c>
      <c r="J9">
        <f t="shared" si="1"/>
        <v>2764485.1</v>
      </c>
      <c r="K9">
        <f t="shared" si="2"/>
        <v>0.72460366424486322</v>
      </c>
      <c r="L9">
        <f t="shared" si="3"/>
        <v>2003156.0332103272</v>
      </c>
    </row>
    <row r="10" spans="4:12" x14ac:dyDescent="0.3">
      <c r="D10" s="6" t="s">
        <v>43</v>
      </c>
      <c r="E10">
        <v>86</v>
      </c>
      <c r="F10">
        <v>236.87260361519586</v>
      </c>
      <c r="G10" s="7">
        <v>5.9888689999999993</v>
      </c>
      <c r="H10">
        <v>125.56160000000001</v>
      </c>
      <c r="I10">
        <f t="shared" si="0"/>
        <v>11.298032143110108</v>
      </c>
      <c r="J10">
        <f t="shared" si="1"/>
        <v>598886.89999999991</v>
      </c>
      <c r="K10">
        <f t="shared" si="2"/>
        <v>0.23687260361519585</v>
      </c>
      <c r="L10">
        <f t="shared" si="3"/>
        <v>141859.89927403341</v>
      </c>
    </row>
    <row r="11" spans="4:12" x14ac:dyDescent="0.3">
      <c r="D11" s="6" t="s">
        <v>44</v>
      </c>
      <c r="E11">
        <v>80</v>
      </c>
      <c r="F11">
        <v>289.29039945721024</v>
      </c>
      <c r="G11" s="7">
        <v>20.785170000000001</v>
      </c>
      <c r="H11">
        <v>125.56160000000001</v>
      </c>
      <c r="I11">
        <f t="shared" si="0"/>
        <v>47.888447838240531</v>
      </c>
      <c r="J11">
        <f t="shared" si="1"/>
        <v>2078517</v>
      </c>
      <c r="K11">
        <f t="shared" si="2"/>
        <v>0.28929039945721025</v>
      </c>
      <c r="L11">
        <f t="shared" si="3"/>
        <v>601295.01320860232</v>
      </c>
    </row>
    <row r="12" spans="4:12" x14ac:dyDescent="0.3">
      <c r="D12" s="6" t="s">
        <v>45</v>
      </c>
      <c r="E12">
        <v>73</v>
      </c>
      <c r="F12">
        <v>671.31453752761365</v>
      </c>
      <c r="G12" s="7">
        <v>11.422251000000001</v>
      </c>
      <c r="H12">
        <v>125.56160000000001</v>
      </c>
      <c r="I12">
        <f t="shared" si="0"/>
        <v>61.069014313208193</v>
      </c>
      <c r="J12">
        <f t="shared" si="1"/>
        <v>1142225.1000000001</v>
      </c>
      <c r="K12">
        <f t="shared" si="2"/>
        <v>0.67131453752761372</v>
      </c>
      <c r="L12">
        <f t="shared" si="3"/>
        <v>766792.31475893245</v>
      </c>
    </row>
    <row r="13" spans="4:12" x14ac:dyDescent="0.3">
      <c r="L13">
        <f>SUM(L5:L12)</f>
        <v>6138775.4428760177</v>
      </c>
    </row>
    <row r="17" spans="6:10" x14ac:dyDescent="0.3">
      <c r="F17" s="8" t="s">
        <v>21</v>
      </c>
      <c r="G17" s="8" t="s">
        <v>47</v>
      </c>
      <c r="H17" s="8" t="s">
        <v>48</v>
      </c>
      <c r="I17" s="8" t="s">
        <v>20</v>
      </c>
      <c r="J17" s="8" t="s">
        <v>49</v>
      </c>
    </row>
    <row r="18" spans="6:10" x14ac:dyDescent="0.3">
      <c r="F18" s="9" t="s">
        <v>38</v>
      </c>
      <c r="G18" s="1">
        <v>671.31453752761365</v>
      </c>
      <c r="H18" s="10">
        <v>22.092920999999997</v>
      </c>
      <c r="I18" s="1">
        <v>1483129.9043749103</v>
      </c>
      <c r="J18" s="1">
        <v>2821415.2170000002</v>
      </c>
    </row>
    <row r="19" spans="6:10" x14ac:dyDescent="0.3">
      <c r="F19" s="9" t="s">
        <v>39</v>
      </c>
      <c r="G19" s="1">
        <v>289.29039945721024</v>
      </c>
      <c r="H19" s="10">
        <v>11.613754</v>
      </c>
      <c r="I19" s="1">
        <v>335974.75338577729</v>
      </c>
      <c r="J19" s="1">
        <v>0</v>
      </c>
    </row>
    <row r="20" spans="6:10" ht="15.6" x14ac:dyDescent="0.3">
      <c r="F20" s="9" t="s">
        <v>40</v>
      </c>
      <c r="G20" s="1">
        <v>310.53469485106791</v>
      </c>
      <c r="H20" s="10">
        <v>25.704246000000001</v>
      </c>
      <c r="I20" s="1">
        <v>798206.01879867841</v>
      </c>
      <c r="J20" s="2">
        <v>150500.64000000001</v>
      </c>
    </row>
    <row r="21" spans="6:10" ht="15.6" x14ac:dyDescent="0.3">
      <c r="F21" s="9" t="s">
        <v>41</v>
      </c>
      <c r="G21" s="1">
        <v>270.12857435132895</v>
      </c>
      <c r="H21" s="10">
        <v>0.30953799999999998</v>
      </c>
      <c r="I21" s="1">
        <v>8361.5058647561673</v>
      </c>
      <c r="J21" s="2">
        <v>256014.60499999998</v>
      </c>
    </row>
    <row r="22" spans="6:10" x14ac:dyDescent="0.3">
      <c r="F22" s="9" t="s">
        <v>42</v>
      </c>
      <c r="G22" s="1">
        <v>724.60366424486324</v>
      </c>
      <c r="H22" s="10">
        <v>27.644851000000003</v>
      </c>
      <c r="I22" s="1">
        <v>2003156.0332103272</v>
      </c>
      <c r="J22" s="1">
        <v>99527.924999999988</v>
      </c>
    </row>
    <row r="23" spans="6:10" x14ac:dyDescent="0.3">
      <c r="F23" s="9" t="s">
        <v>43</v>
      </c>
      <c r="G23" s="1">
        <v>236.87260361519586</v>
      </c>
      <c r="H23" s="10">
        <v>5.9888689999999993</v>
      </c>
      <c r="I23" s="1">
        <v>141859.89927403341</v>
      </c>
      <c r="J23" s="1">
        <v>3540853.1580000003</v>
      </c>
    </row>
    <row r="24" spans="6:10" x14ac:dyDescent="0.3">
      <c r="F24" s="9" t="s">
        <v>44</v>
      </c>
      <c r="G24" s="1">
        <v>289.29039945721024</v>
      </c>
      <c r="H24" s="10">
        <v>20.785170000000001</v>
      </c>
      <c r="I24" s="1">
        <v>601295.01320860232</v>
      </c>
      <c r="J24" s="1">
        <v>160417.71600000001</v>
      </c>
    </row>
    <row r="25" spans="6:10" x14ac:dyDescent="0.3">
      <c r="F25" s="9" t="s">
        <v>45</v>
      </c>
      <c r="G25" s="1">
        <v>671.31453752761365</v>
      </c>
      <c r="H25" s="10">
        <v>11.422251000000001</v>
      </c>
      <c r="I25" s="1">
        <v>766792.31475893245</v>
      </c>
      <c r="J25" s="1">
        <v>431146.64</v>
      </c>
    </row>
    <row r="29" spans="6:10" x14ac:dyDescent="0.3">
      <c r="J29">
        <f>SUM(I18,J20,I21,J22,I23,J24,J25)</f>
        <v>2474944.2305136998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Rowdra Dip</cp:lastModifiedBy>
  <dcterms:created xsi:type="dcterms:W3CDTF">2015-06-05T18:17:20Z</dcterms:created>
  <dcterms:modified xsi:type="dcterms:W3CDTF">2024-04-07T15:52:23Z</dcterms:modified>
</cp:coreProperties>
</file>