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offreyhowarth/Library/CloudStorage/Dropbox/1. Current projects/Diamond_TypeII olivine link?/1. Submission/"/>
    </mc:Choice>
  </mc:AlternateContent>
  <xr:revisionPtr revIDLastSave="0" documentId="13_ncr:1_{78D77AFD-98B5-AE48-ADB3-CF1F15759807}" xr6:coauthVersionLast="47" xr6:coauthVersionMax="47" xr10:uidLastSave="{00000000-0000-0000-0000-000000000000}"/>
  <bookViews>
    <workbookView xWindow="33520" yWindow="2760" windowWidth="27640" windowHeight="16940" xr2:uid="{4C774750-D728-C54E-A246-686CDE6E0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J7" i="1" s="1"/>
  <c r="K7" i="1" s="1"/>
  <c r="L7" i="1" s="1"/>
  <c r="M9" i="1"/>
  <c r="N9" i="1" s="1"/>
  <c r="J9" i="1"/>
  <c r="K9" i="1" s="1"/>
  <c r="L9" i="1" s="1"/>
  <c r="H9" i="1"/>
  <c r="M8" i="1"/>
  <c r="N8" i="1" s="1"/>
  <c r="J8" i="1"/>
  <c r="K8" i="1" s="1"/>
  <c r="L8" i="1" s="1"/>
  <c r="H8" i="1"/>
  <c r="M7" i="1"/>
  <c r="N7" i="1" s="1"/>
  <c r="I9" i="1" l="1"/>
  <c r="H7" i="1"/>
  <c r="I8" i="1"/>
  <c r="I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tc={E7003760-4561-FF44-BD3A-3ABC23AC0F48}</author>
    <author>tc={AEA3C57D-CDB8-7043-AEED-EE846FB1E1B9}</author>
  </authors>
  <commentList>
    <comment ref="L6" authorId="0" shapeId="0" xr:uid="{E7003760-4561-FF44-BD3A-3ABC23AC0F48}">
      <text>
        <t>[Threaded comment]
Your version of Excel allows you to read this threaded comment; however, any edits to it will get removed if the file is opened in a newer version of Excel. Learn more: https://go.microsoft.com/fwlink/?linkid=870924
Comment:
    Input based on typical olivine in refractory peridotite</t>
      </text>
    </comment>
    <comment ref="N6" authorId="1" shapeId="0" xr:uid="{AEA3C57D-CDB8-7043-AEED-EE846FB1E1B9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dFe vs olivine Mg#, and assuming Mg# = 89</t>
      </text>
    </comment>
  </commentList>
</comments>
</file>

<file path=xl/sharedStrings.xml><?xml version="1.0" encoding="utf-8"?>
<sst xmlns="http://schemas.openxmlformats.org/spreadsheetml/2006/main" count="26" uniqueCount="21">
  <si>
    <t>kimberlite</t>
  </si>
  <si>
    <t>Fe-rich olivine</t>
  </si>
  <si>
    <t>Mg-rich olivine</t>
  </si>
  <si>
    <t>AK6-S</t>
  </si>
  <si>
    <t>Karowe</t>
  </si>
  <si>
    <t>KB14-01</t>
  </si>
  <si>
    <t>Letseng Satellite</t>
  </si>
  <si>
    <t>WA-1</t>
  </si>
  <si>
    <t>Wesselton</t>
  </si>
  <si>
    <t>olivine xenocrysts</t>
  </si>
  <si>
    <t>sample</t>
  </si>
  <si>
    <t>locality</t>
  </si>
  <si>
    <t>bulk d56Fe ‰</t>
  </si>
  <si>
    <t>d56Fe ‰</t>
  </si>
  <si>
    <t>F relative to olivine</t>
  </si>
  <si>
    <t>F relative to total</t>
  </si>
  <si>
    <t>Dataset 3. Calculations of Fe isotopes in Fe-rich xenocrystic olivine.</t>
  </si>
  <si>
    <t>bulk MgO wt%</t>
  </si>
  <si>
    <t>melt = magmatic olivine + groundmass</t>
  </si>
  <si>
    <t>melt fraction</t>
  </si>
  <si>
    <t>Mg#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</si>
</sst>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i/>
      <sz val="12"/>
      <color theme="1"/>
      <name val="Aptos"/>
      <family val="2"/>
    </font>
    <font>
      <i/>
      <sz val="12"/>
      <color theme="1"/>
      <name val="Aptos"/>
      <family val="2"/>
    </font>
    <font>
      <b/>
      <sz val="14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 applyAlignment="1">
      <alignment vertical="top" wrapText="1"/>
    </xf>
    <xf numFmtId="2" fontId="2" fillId="0" borderId="0" xfId="0" applyNumberFormat="1" applyFont="1"/>
    <xf numFmtId="0" fontId="1" fillId="0" borderId="0" xfId="0" applyFont="1" applyAlignment="1">
      <alignment horizontal="left" vertical="top"/>
    </xf>
    <xf numFmtId="2" fontId="1" fillId="0" borderId="0" xfId="0" applyNumberFormat="1" applyFont="1" applyAlignment="1">
      <alignment vertical="top"/>
    </xf>
    <xf numFmtId="165" fontId="1" fillId="0" borderId="0" xfId="0" applyNumberFormat="1" applyFont="1"/>
    <xf numFmtId="164" fontId="1" fillId="0" borderId="0" xfId="0" applyNumberFormat="1" applyFont="1" applyAlignment="1">
      <alignment horizontal="left" vertical="top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ea Giuliani" id="{EA15CBB5-2C3A-754B-BB63-E26E428E7848}" userId="S::agiuliani@carnegiescience.edu::8ce03d07-37bc-4dca-905e-e0f36357003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6" dT="2025-01-27T15:51:38.94" personId="{EA15CBB5-2C3A-754B-BB63-E26E428E7848}" id="{E7003760-4561-FF44-BD3A-3ABC23AC0F48}">
    <text>Input based on typical olivine in refractory peridotite</text>
  </threadedComment>
  <threadedComment ref="N6" dT="2024-11-30T00:53:59.21" personId="{EA15CBB5-2C3A-754B-BB63-E26E428E7848}" id="{AEA3C57D-CDB8-7043-AEED-EE846FB1E1B9}">
    <text>Based on dFe vs olivine Mg#, and assuming Mg# = 89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129E-C5E5-1E4B-8295-2EEA565D5E81}">
  <dimension ref="A1:P9"/>
  <sheetViews>
    <sheetView tabSelected="1" workbookViewId="0"/>
  </sheetViews>
  <sheetFormatPr baseColWidth="10" defaultRowHeight="16" x14ac:dyDescent="0.2"/>
  <cols>
    <col min="1" max="1" width="10.83203125" style="1"/>
    <col min="2" max="2" width="15.33203125" style="1" bestFit="1" customWidth="1"/>
    <col min="3" max="3" width="13.33203125" style="1" bestFit="1" customWidth="1"/>
    <col min="4" max="4" width="13.5" style="1" bestFit="1" customWidth="1"/>
    <col min="5" max="5" width="11.33203125" style="1" customWidth="1"/>
    <col min="6" max="6" width="15.1640625" style="1" bestFit="1" customWidth="1"/>
    <col min="7" max="7" width="17" style="1" bestFit="1" customWidth="1"/>
    <col min="8" max="8" width="15.1640625" style="1" bestFit="1" customWidth="1"/>
    <col min="9" max="9" width="10.83203125" style="4"/>
    <col min="10" max="10" width="17" style="1" bestFit="1" customWidth="1"/>
    <col min="11" max="11" width="15.1640625" style="1" bestFit="1" customWidth="1"/>
    <col min="12" max="12" width="10.83203125" style="4"/>
    <col min="13" max="13" width="14.33203125" style="1" customWidth="1"/>
    <col min="14" max="14" width="10.83203125" style="4"/>
    <col min="15" max="16384" width="10.83203125" style="1"/>
  </cols>
  <sheetData>
    <row r="1" spans="1:16" ht="19" x14ac:dyDescent="0.25">
      <c r="A1" s="14" t="s">
        <v>16</v>
      </c>
    </row>
    <row r="3" spans="1:16" s="6" customFormat="1" x14ac:dyDescent="0.2">
      <c r="A3" s="6" t="s">
        <v>0</v>
      </c>
      <c r="C3" s="6" t="s">
        <v>12</v>
      </c>
      <c r="D3" s="6" t="s">
        <v>17</v>
      </c>
      <c r="E3" s="6" t="s">
        <v>9</v>
      </c>
      <c r="M3" s="6" t="s">
        <v>18</v>
      </c>
    </row>
    <row r="4" spans="1:16" s="6" customFormat="1" x14ac:dyDescent="0.2">
      <c r="A4" s="6" t="s">
        <v>10</v>
      </c>
      <c r="B4" s="6" t="s">
        <v>11</v>
      </c>
      <c r="G4" s="6" t="s">
        <v>1</v>
      </c>
      <c r="J4" s="6" t="s">
        <v>2</v>
      </c>
    </row>
    <row r="5" spans="1:16" s="7" customFormat="1" x14ac:dyDescent="0.2">
      <c r="E5" s="7" t="s">
        <v>20</v>
      </c>
      <c r="F5" s="7" t="s">
        <v>15</v>
      </c>
      <c r="G5" s="7" t="s">
        <v>14</v>
      </c>
      <c r="H5" s="7" t="s">
        <v>15</v>
      </c>
      <c r="I5" s="6" t="s">
        <v>13</v>
      </c>
      <c r="J5" s="7" t="s">
        <v>14</v>
      </c>
      <c r="K5" s="7" t="s">
        <v>15</v>
      </c>
      <c r="L5" s="6" t="s">
        <v>13</v>
      </c>
      <c r="M5" s="7" t="s">
        <v>19</v>
      </c>
      <c r="N5" s="6" t="s">
        <v>13</v>
      </c>
      <c r="O5" s="6"/>
    </row>
    <row r="6" spans="1:16" x14ac:dyDescent="0.2">
      <c r="L6" s="5">
        <v>0.03</v>
      </c>
      <c r="N6" s="5">
        <v>9.1499999999999998E-2</v>
      </c>
      <c r="O6" s="4"/>
    </row>
    <row r="7" spans="1:16" x14ac:dyDescent="0.2">
      <c r="A7" s="1" t="s">
        <v>3</v>
      </c>
      <c r="B7" s="1" t="s">
        <v>4</v>
      </c>
      <c r="C7" s="1">
        <v>9.0999999999999998E-2</v>
      </c>
      <c r="D7" s="8">
        <v>33.812599400000003</v>
      </c>
      <c r="E7" s="1">
        <v>88.3</v>
      </c>
      <c r="F7" s="2">
        <v>0.28999999999999998</v>
      </c>
      <c r="G7" s="2">
        <f>44/60</f>
        <v>0.73333333333333328</v>
      </c>
      <c r="H7" s="2">
        <f>F7*G7</f>
        <v>0.21266666666666664</v>
      </c>
      <c r="I7" s="5">
        <f>(C7-L7-N7)/H7</f>
        <v>0.11151253918495299</v>
      </c>
      <c r="J7" s="2">
        <f>1-G7</f>
        <v>0.26666666666666672</v>
      </c>
      <c r="K7" s="2">
        <f>F7*J7</f>
        <v>7.7333333333333337E-2</v>
      </c>
      <c r="L7" s="5">
        <f>K7*L$6</f>
        <v>2.32E-3</v>
      </c>
      <c r="M7" s="1">
        <f>1-F7</f>
        <v>0.71</v>
      </c>
      <c r="N7" s="5">
        <f>M7*N$6</f>
        <v>6.4964999999999995E-2</v>
      </c>
      <c r="O7" s="9"/>
      <c r="P7" s="2"/>
    </row>
    <row r="8" spans="1:16" x14ac:dyDescent="0.2">
      <c r="A8" s="10" t="s">
        <v>5</v>
      </c>
      <c r="B8" s="10" t="s">
        <v>6</v>
      </c>
      <c r="C8" s="3">
        <v>0.10859731215135016</v>
      </c>
      <c r="D8" s="11">
        <v>24.6</v>
      </c>
      <c r="E8" s="12">
        <v>89.1</v>
      </c>
      <c r="F8" s="1">
        <v>0.26</v>
      </c>
      <c r="G8" s="2">
        <v>0.67</v>
      </c>
      <c r="H8" s="2">
        <f>F8*G8</f>
        <v>0.17420000000000002</v>
      </c>
      <c r="I8" s="5">
        <f>(C8-L8-N8)/H8</f>
        <v>0.21993864610419153</v>
      </c>
      <c r="J8" s="2">
        <f>1-G8</f>
        <v>0.32999999999999996</v>
      </c>
      <c r="K8" s="2">
        <f>F8*J8</f>
        <v>8.5799999999999987E-2</v>
      </c>
      <c r="L8" s="5">
        <f>K8*L$6</f>
        <v>2.5739999999999995E-3</v>
      </c>
      <c r="M8" s="1">
        <f>1-F8</f>
        <v>0.74</v>
      </c>
      <c r="N8" s="5">
        <f>M8*N$6</f>
        <v>6.7709999999999992E-2</v>
      </c>
      <c r="O8" s="4"/>
    </row>
    <row r="9" spans="1:16" x14ac:dyDescent="0.2">
      <c r="A9" s="13" t="s">
        <v>7</v>
      </c>
      <c r="B9" s="13" t="s">
        <v>8</v>
      </c>
      <c r="C9" s="3">
        <v>9.5113044784361778E-2</v>
      </c>
      <c r="D9" s="11">
        <v>25.1</v>
      </c>
      <c r="E9" s="12">
        <v>91</v>
      </c>
      <c r="F9" s="1">
        <v>0.16</v>
      </c>
      <c r="G9" s="1">
        <v>0.31</v>
      </c>
      <c r="H9" s="2">
        <f>F9*G9</f>
        <v>4.9599999999999998E-2</v>
      </c>
      <c r="I9" s="5">
        <f>(C9-L9-N9)/H9</f>
        <v>0.30123074162019725</v>
      </c>
      <c r="J9" s="2">
        <f>1-G9</f>
        <v>0.69</v>
      </c>
      <c r="K9" s="2">
        <f>F9*J9</f>
        <v>0.1104</v>
      </c>
      <c r="L9" s="5">
        <f>K9*L$6</f>
        <v>3.3119999999999998E-3</v>
      </c>
      <c r="M9" s="1">
        <f>1-F9</f>
        <v>0.84</v>
      </c>
      <c r="N9" s="5">
        <f>M9*N$6</f>
        <v>7.6859999999999998E-2</v>
      </c>
      <c r="O9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Giuliani</dc:creator>
  <cp:lastModifiedBy>Geoffrey Howarth</cp:lastModifiedBy>
  <dcterms:created xsi:type="dcterms:W3CDTF">2025-01-27T15:46:24Z</dcterms:created>
  <dcterms:modified xsi:type="dcterms:W3CDTF">2025-06-03T06:48:54Z</dcterms:modified>
</cp:coreProperties>
</file>