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CEB5126E-4293-4A5A-A1E9-67BB201592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inal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5" i="5" l="1"/>
  <c r="L56" i="5" l="1"/>
  <c r="L26" i="5"/>
  <c r="L13" i="5"/>
  <c r="C26" i="5" l="1"/>
  <c r="C25" i="5"/>
  <c r="D25" i="5"/>
  <c r="E25" i="5"/>
  <c r="F25" i="5"/>
  <c r="G25" i="5"/>
  <c r="H25" i="5"/>
  <c r="I25" i="5"/>
  <c r="J25" i="5"/>
  <c r="K25" i="5"/>
  <c r="L25" i="5"/>
  <c r="D26" i="5"/>
  <c r="E26" i="5"/>
  <c r="F26" i="5"/>
  <c r="G26" i="5"/>
  <c r="H26" i="5"/>
  <c r="I26" i="5"/>
  <c r="J26" i="5"/>
  <c r="K26" i="5"/>
  <c r="K13" i="5" l="1"/>
  <c r="J13" i="5"/>
  <c r="I13" i="5"/>
  <c r="H13" i="5"/>
  <c r="G13" i="5"/>
  <c r="F13" i="5"/>
  <c r="E13" i="5"/>
  <c r="D13" i="5"/>
  <c r="C13" i="5"/>
  <c r="L12" i="5"/>
  <c r="K12" i="5"/>
  <c r="J12" i="5"/>
  <c r="I12" i="5"/>
  <c r="H12" i="5"/>
  <c r="G12" i="5"/>
  <c r="F12" i="5"/>
  <c r="E12" i="5"/>
  <c r="D12" i="5"/>
  <c r="C12" i="5"/>
  <c r="L30" i="5"/>
  <c r="L35" i="5" s="1"/>
  <c r="C35" i="5"/>
  <c r="D35" i="5"/>
  <c r="E35" i="5"/>
  <c r="F35" i="5"/>
  <c r="G35" i="5"/>
  <c r="H35" i="5"/>
  <c r="I35" i="5"/>
  <c r="J35" i="5"/>
  <c r="K35" i="5"/>
  <c r="C36" i="5"/>
  <c r="D36" i="5"/>
  <c r="E36" i="5"/>
  <c r="F36" i="5"/>
  <c r="G36" i="5"/>
  <c r="H36" i="5"/>
  <c r="I36" i="5"/>
  <c r="J36" i="5"/>
  <c r="K36" i="5"/>
  <c r="L36" i="5"/>
  <c r="L40" i="5"/>
  <c r="L45" i="5" s="1"/>
  <c r="C44" i="5"/>
  <c r="D44" i="5"/>
  <c r="E44" i="5"/>
  <c r="F44" i="5"/>
  <c r="G44" i="5"/>
  <c r="H44" i="5"/>
  <c r="I44" i="5"/>
  <c r="J44" i="5"/>
  <c r="K44" i="5"/>
  <c r="C45" i="5"/>
  <c r="D45" i="5"/>
  <c r="E45" i="5"/>
  <c r="F45" i="5"/>
  <c r="G45" i="5"/>
  <c r="H45" i="5"/>
  <c r="I45" i="5"/>
  <c r="J45" i="5"/>
  <c r="K45" i="5"/>
  <c r="L44" i="5" l="1"/>
  <c r="F55" i="5"/>
  <c r="G55" i="5"/>
  <c r="H55" i="5"/>
  <c r="I55" i="5"/>
  <c r="J55" i="5"/>
  <c r="K55" i="5"/>
  <c r="F56" i="5"/>
  <c r="G56" i="5"/>
  <c r="H56" i="5"/>
  <c r="I56" i="5"/>
  <c r="J56" i="5"/>
  <c r="K56" i="5"/>
  <c r="F65" i="5"/>
  <c r="G65" i="5"/>
  <c r="H65" i="5"/>
  <c r="I65" i="5"/>
  <c r="J65" i="5"/>
  <c r="K65" i="5"/>
  <c r="F66" i="5"/>
  <c r="G66" i="5"/>
  <c r="H66" i="5"/>
  <c r="I66" i="5"/>
  <c r="J66" i="5"/>
  <c r="K66" i="5"/>
  <c r="E66" i="5" l="1"/>
  <c r="E65" i="5"/>
  <c r="L55" i="5"/>
  <c r="D55" i="5"/>
  <c r="E55" i="5"/>
  <c r="D56" i="5"/>
  <c r="E56" i="5"/>
  <c r="C56" i="5"/>
  <c r="C55" i="5"/>
  <c r="L66" i="5" l="1"/>
  <c r="D66" i="5"/>
  <c r="C66" i="5"/>
  <c r="L65" i="5"/>
  <c r="D65" i="5"/>
</calcChain>
</file>

<file path=xl/sharedStrings.xml><?xml version="1.0" encoding="utf-8"?>
<sst xmlns="http://schemas.openxmlformats.org/spreadsheetml/2006/main" count="72" uniqueCount="17">
  <si>
    <t>Acetic (umol/g)</t>
  </si>
  <si>
    <t>Propionic (umol/g)</t>
  </si>
  <si>
    <t>Butyric (umol/g)</t>
  </si>
  <si>
    <t>iso-Butyric (umol/g)</t>
  </si>
  <si>
    <t>iso-Valeric (umol/g)</t>
  </si>
  <si>
    <t>2-MethylButyric (umol/g)</t>
  </si>
  <si>
    <t>Valeric (umol/g)</t>
  </si>
  <si>
    <t>Hexanoic  (umol/g)</t>
  </si>
  <si>
    <t>Heptanoic  (umol/g)</t>
  </si>
  <si>
    <t>Tot (umol/g)</t>
  </si>
  <si>
    <t>^</t>
  </si>
  <si>
    <t>Day 18</t>
  </si>
  <si>
    <r>
      <t xml:space="preserve">abx + FMT </t>
    </r>
    <r>
      <rPr>
        <vertAlign val="superscript"/>
        <sz val="11"/>
        <color theme="1"/>
        <rFont val="Calibri"/>
        <family val="2"/>
        <scheme val="minor"/>
      </rPr>
      <t>CTR</t>
    </r>
  </si>
  <si>
    <r>
      <t>abx + FMT</t>
    </r>
    <r>
      <rPr>
        <vertAlign val="superscript"/>
        <sz val="11"/>
        <color theme="1"/>
        <rFont val="Calibri"/>
        <family val="2"/>
        <scheme val="minor"/>
      </rPr>
      <t xml:space="preserve"> DNBS</t>
    </r>
  </si>
  <si>
    <r>
      <t xml:space="preserve">abx + FMT </t>
    </r>
    <r>
      <rPr>
        <vertAlign val="superscript"/>
        <sz val="11"/>
        <color theme="1"/>
        <rFont val="Calibri"/>
        <family val="2"/>
        <scheme val="minor"/>
      </rPr>
      <t>DNBS</t>
    </r>
  </si>
  <si>
    <t>Day 32</t>
  </si>
  <si>
    <t>Day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</si>
</sst>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0" fillId="2" borderId="0" xfId="0" applyFill="1"/>
    <xf numFmtId="0" fontId="0" fillId="0" borderId="0" xfId="0" applyAlignment="1">
      <alignment horizontal="center" vertical="center" wrapText="1"/>
    </xf>
    <xf numFmtId="0" fontId="2" fillId="0" borderId="0" xfId="0" applyFont="1" applyFill="1"/>
    <xf numFmtId="0" fontId="0" fillId="0" borderId="0" xfId="0" applyFont="1" applyFill="1"/>
    <xf numFmtId="0" fontId="0" fillId="0" borderId="0" xfId="0" applyFill="1" applyAlignment="1">
      <alignment horizontal="right"/>
    </xf>
    <xf numFmtId="0" fontId="0" fillId="0" borderId="0" xfId="0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7"/>
  <sheetViews>
    <sheetView tabSelected="1" zoomScale="60" zoomScaleNormal="60" workbookViewId="0">
      <selection activeCell="C73" sqref="C73"/>
    </sheetView>
  </sheetViews>
  <sheetFormatPr defaultRowHeight="15" x14ac:dyDescent="0.25"/>
  <cols>
    <col min="1" max="1" width="20.42578125" customWidth="1"/>
    <col min="3" max="3" width="16.85546875" customWidth="1"/>
    <col min="4" max="4" width="19" customWidth="1"/>
    <col min="5" max="5" width="18.28515625" customWidth="1"/>
    <col min="6" max="6" width="19.42578125" customWidth="1"/>
    <col min="7" max="7" width="21.140625" customWidth="1"/>
    <col min="8" max="8" width="23.85546875" customWidth="1"/>
    <col min="9" max="9" width="18.42578125" customWidth="1"/>
    <col min="10" max="10" width="19" customWidth="1"/>
    <col min="11" max="11" width="18.140625" customWidth="1"/>
    <col min="12" max="12" width="15.140625" customWidth="1"/>
  </cols>
  <sheetData>
    <row r="1" spans="1:17" x14ac:dyDescent="0.25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7" x14ac:dyDescent="0.25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</row>
    <row r="3" spans="1:17" x14ac:dyDescent="0.25">
      <c r="A3" s="11" t="s">
        <v>12</v>
      </c>
      <c r="B3" s="1"/>
      <c r="C3" s="1">
        <v>39.294531416544835</v>
      </c>
      <c r="D3" s="1">
        <v>2.0779304049597171</v>
      </c>
      <c r="E3" s="1">
        <v>4.3994550486616593</v>
      </c>
      <c r="F3" s="1">
        <v>0.36448220396386355</v>
      </c>
      <c r="G3" s="1">
        <v>0.27489962299303561</v>
      </c>
      <c r="H3" s="1">
        <v>0.21699746527972893</v>
      </c>
      <c r="I3" s="1">
        <v>6.2441343586595172E-2</v>
      </c>
      <c r="J3" s="1">
        <v>3.0637466135091069E-2</v>
      </c>
      <c r="K3" s="1">
        <v>0</v>
      </c>
      <c r="L3" s="1">
        <v>46.721374972124522</v>
      </c>
    </row>
    <row r="4" spans="1:17" x14ac:dyDescent="0.25">
      <c r="A4" s="11"/>
      <c r="B4" s="1"/>
      <c r="C4" s="1">
        <v>36.353736904057001</v>
      </c>
      <c r="D4" s="1">
        <v>4.0936426746397743</v>
      </c>
      <c r="E4" s="1">
        <v>2.8364067186929227</v>
      </c>
      <c r="F4" s="1">
        <v>0.72429953612908571</v>
      </c>
      <c r="G4" s="1">
        <v>0.47604567690986593</v>
      </c>
      <c r="H4" s="1">
        <v>0.4423270822125846</v>
      </c>
      <c r="I4" s="1">
        <v>0.53101100611555818</v>
      </c>
      <c r="J4" s="1">
        <v>3.7002076539527494E-2</v>
      </c>
      <c r="K4" s="1">
        <v>0</v>
      </c>
      <c r="L4" s="1">
        <v>45.494471675296317</v>
      </c>
    </row>
    <row r="5" spans="1:17" x14ac:dyDescent="0.25">
      <c r="A5" s="11"/>
      <c r="B5" s="1"/>
      <c r="C5" s="1">
        <v>32.535056689110817</v>
      </c>
      <c r="D5" s="1">
        <v>3.3851880774492216</v>
      </c>
      <c r="E5" s="1">
        <v>2.2285305801851432</v>
      </c>
      <c r="F5" s="1">
        <v>0.43890858743207328</v>
      </c>
      <c r="G5" s="1">
        <v>0.24132423261578659</v>
      </c>
      <c r="H5" s="1">
        <v>0.20397917715764546</v>
      </c>
      <c r="I5" s="1">
        <v>0.36127265050804463</v>
      </c>
      <c r="J5" s="1">
        <v>0</v>
      </c>
      <c r="K5" s="1">
        <v>0</v>
      </c>
      <c r="L5" s="1">
        <v>39.394259994458736</v>
      </c>
    </row>
    <row r="6" spans="1:17" x14ac:dyDescent="0.25">
      <c r="A6" s="11"/>
      <c r="B6" s="1"/>
      <c r="C6" s="1">
        <v>55.116608141648854</v>
      </c>
      <c r="D6" s="1">
        <v>4.7283795217422018</v>
      </c>
      <c r="E6" s="1">
        <v>1.9584419944578437</v>
      </c>
      <c r="F6" s="1">
        <v>0.53740836962786431</v>
      </c>
      <c r="G6" s="1">
        <v>0.31845729117665511</v>
      </c>
      <c r="H6" s="1">
        <v>0.27891654861269549</v>
      </c>
      <c r="I6" s="1">
        <v>0.44418624422242259</v>
      </c>
      <c r="J6" s="1">
        <v>0</v>
      </c>
      <c r="K6" s="1">
        <v>0</v>
      </c>
      <c r="L6" s="1">
        <v>63.382398111488534</v>
      </c>
    </row>
    <row r="7" spans="1:17" x14ac:dyDescent="0.25">
      <c r="A7" s="11"/>
      <c r="B7" s="1"/>
      <c r="C7" s="1">
        <v>44.188271968865571</v>
      </c>
      <c r="D7" s="1">
        <v>3.7615992444673108</v>
      </c>
      <c r="E7" s="1">
        <v>0.40459497865082172</v>
      </c>
      <c r="F7" s="1">
        <v>0.3141915051315875</v>
      </c>
      <c r="G7" s="1">
        <v>0.13797857433294838</v>
      </c>
      <c r="H7" s="1">
        <v>0.18741397497857348</v>
      </c>
      <c r="I7" s="1">
        <v>0</v>
      </c>
      <c r="J7" s="1">
        <v>0</v>
      </c>
      <c r="K7" s="1">
        <v>0</v>
      </c>
      <c r="L7" s="1">
        <v>48.994050246426816</v>
      </c>
    </row>
    <row r="8" spans="1:17" x14ac:dyDescent="0.25">
      <c r="A8" s="11"/>
      <c r="B8" s="1"/>
      <c r="C8" s="1">
        <v>59.098035366949361</v>
      </c>
      <c r="D8" s="1">
        <v>4.7473929840415057</v>
      </c>
      <c r="E8" s="1">
        <v>2.8577869857881435</v>
      </c>
      <c r="F8" s="1">
        <v>0.28276009693431953</v>
      </c>
      <c r="G8" s="1">
        <v>0.20724114257164317</v>
      </c>
      <c r="H8" s="1">
        <v>0.21995764421249139</v>
      </c>
      <c r="I8" s="1">
        <v>0.49306679976994144</v>
      </c>
      <c r="J8" s="1">
        <v>0</v>
      </c>
      <c r="K8" s="1">
        <v>0</v>
      </c>
      <c r="L8" s="1">
        <v>67.906241020267402</v>
      </c>
    </row>
    <row r="9" spans="1:17" x14ac:dyDescent="0.25">
      <c r="A9" s="11"/>
      <c r="B9" s="1"/>
      <c r="C9" s="1">
        <v>64.88909125049706</v>
      </c>
      <c r="D9" s="1">
        <v>2.4910996836701784</v>
      </c>
      <c r="E9" s="1">
        <v>3.4227959891136859</v>
      </c>
      <c r="F9" s="1">
        <v>0.15545422907973555</v>
      </c>
      <c r="G9" s="1">
        <v>0.10577681699758792</v>
      </c>
      <c r="H9" s="1">
        <v>0.10609829948856071</v>
      </c>
      <c r="I9" s="1">
        <v>0.25312638695166662</v>
      </c>
      <c r="J9" s="1">
        <v>0</v>
      </c>
      <c r="K9" s="1">
        <v>0</v>
      </c>
      <c r="L9" s="1">
        <v>71.423442655798482</v>
      </c>
    </row>
    <row r="10" spans="1:17" x14ac:dyDescent="0.25">
      <c r="A10" s="11"/>
      <c r="B10" s="1"/>
      <c r="C10" s="1">
        <v>15.116222478926074</v>
      </c>
      <c r="D10" s="1">
        <v>1.0466822078017077</v>
      </c>
      <c r="E10" s="1">
        <v>0.9386384772959051</v>
      </c>
      <c r="F10" s="1">
        <v>5.3691806503949023E-2</v>
      </c>
      <c r="G10" s="1">
        <v>3.7046930585562021E-2</v>
      </c>
      <c r="H10" s="1">
        <v>0</v>
      </c>
      <c r="I10" s="1">
        <v>0.10694422230183508</v>
      </c>
      <c r="J10" s="1">
        <v>0</v>
      </c>
      <c r="K10" s="1">
        <v>0</v>
      </c>
      <c r="L10" s="1">
        <v>17.299226123415032</v>
      </c>
      <c r="N10" s="4"/>
      <c r="O10" s="4"/>
      <c r="P10" s="4"/>
      <c r="Q10" s="4"/>
    </row>
    <row r="11" spans="1:17" x14ac:dyDescent="0.25">
      <c r="A11" s="11"/>
      <c r="B11" s="1"/>
      <c r="C11" s="1">
        <v>54.025681833984912</v>
      </c>
      <c r="D11" s="1">
        <v>3.2933655324651467</v>
      </c>
      <c r="E11" s="1">
        <v>2.3426206918785013</v>
      </c>
      <c r="F11" s="1">
        <v>0</v>
      </c>
      <c r="G11" s="1">
        <v>0.19771934915483957</v>
      </c>
      <c r="H11" s="1">
        <v>0.19237622872944093</v>
      </c>
      <c r="I11" s="1">
        <v>0.43968634416598412</v>
      </c>
      <c r="J11" s="1">
        <v>0</v>
      </c>
      <c r="K11" s="1">
        <v>0</v>
      </c>
      <c r="L11" s="1">
        <v>60.491449980378825</v>
      </c>
      <c r="N11" s="3"/>
      <c r="O11" s="3"/>
      <c r="P11" s="3"/>
      <c r="Q11" s="3"/>
    </row>
    <row r="12" spans="1:17" x14ac:dyDescent="0.25">
      <c r="C12" s="4">
        <f t="shared" ref="C12:K12" si="0">AVERAGE(C3:C11)</f>
        <v>44.513026227842722</v>
      </c>
      <c r="D12" s="4">
        <f t="shared" si="0"/>
        <v>3.2916978145818629</v>
      </c>
      <c r="E12" s="4">
        <f t="shared" si="0"/>
        <v>2.3765857183027359</v>
      </c>
      <c r="F12" s="4">
        <f t="shared" si="0"/>
        <v>0.3190218149780531</v>
      </c>
      <c r="G12" s="4">
        <f t="shared" si="0"/>
        <v>0.22183218192643606</v>
      </c>
      <c r="H12" s="4">
        <f t="shared" si="0"/>
        <v>0.20534071340796897</v>
      </c>
      <c r="I12" s="4">
        <f t="shared" si="0"/>
        <v>0.29908166640244971</v>
      </c>
      <c r="J12" s="4">
        <f t="shared" si="0"/>
        <v>7.5155047416242855E-3</v>
      </c>
      <c r="K12" s="4">
        <f t="shared" si="0"/>
        <v>0</v>
      </c>
      <c r="L12" s="4">
        <f>AVERAGE(L3:L11)</f>
        <v>51.234101642183845</v>
      </c>
    </row>
    <row r="13" spans="1:17" x14ac:dyDescent="0.25">
      <c r="C13" s="3">
        <f t="shared" ref="C13:K13" si="1">STDEV(C3:C11)/SQRT(9)</f>
        <v>5.1806116435542355</v>
      </c>
      <c r="D13" s="3">
        <f t="shared" si="1"/>
        <v>0.41180585777023865</v>
      </c>
      <c r="E13" s="3">
        <f t="shared" si="1"/>
        <v>0.4045557257421139</v>
      </c>
      <c r="F13" s="3">
        <f t="shared" si="1"/>
        <v>7.7158723021969453E-2</v>
      </c>
      <c r="G13" s="3">
        <f t="shared" si="1"/>
        <v>4.2914190477559226E-2</v>
      </c>
      <c r="H13" s="3">
        <f t="shared" si="1"/>
        <v>3.9866207138118732E-2</v>
      </c>
      <c r="I13" s="3">
        <f t="shared" si="1"/>
        <v>6.672823757809429E-2</v>
      </c>
      <c r="J13" s="3">
        <f t="shared" si="1"/>
        <v>4.9992536883623232E-3</v>
      </c>
      <c r="K13" s="3">
        <f t="shared" si="1"/>
        <v>0</v>
      </c>
      <c r="L13" s="3">
        <f>STDEV(L3:L11)/SQRT(9)</f>
        <v>5.613640181755339</v>
      </c>
    </row>
    <row r="15" spans="1:17" x14ac:dyDescent="0.25">
      <c r="C15" t="s">
        <v>0</v>
      </c>
      <c r="D15" t="s">
        <v>1</v>
      </c>
      <c r="E15" t="s">
        <v>2</v>
      </c>
      <c r="F15" t="s">
        <v>3</v>
      </c>
      <c r="G15" t="s">
        <v>4</v>
      </c>
      <c r="H15" t="s">
        <v>5</v>
      </c>
      <c r="I15" t="s">
        <v>6</v>
      </c>
      <c r="J15" t="s">
        <v>7</v>
      </c>
      <c r="K15" t="s">
        <v>8</v>
      </c>
      <c r="L15" t="s">
        <v>9</v>
      </c>
    </row>
    <row r="16" spans="1:17" x14ac:dyDescent="0.25">
      <c r="A16" s="11" t="s">
        <v>13</v>
      </c>
      <c r="B16" s="1"/>
      <c r="C16">
        <v>22.292731056089153</v>
      </c>
      <c r="D16" s="1">
        <v>1.5382531557141512</v>
      </c>
      <c r="E16">
        <v>1.4638987653855269</v>
      </c>
      <c r="F16">
        <v>0.29787536112251295</v>
      </c>
      <c r="G16">
        <v>0.25117218705218181</v>
      </c>
      <c r="H16">
        <v>0.2128333273279292</v>
      </c>
      <c r="I16">
        <v>4.9705559985799466E-2</v>
      </c>
      <c r="J16">
        <v>2.1107413748745009E-2</v>
      </c>
      <c r="K16">
        <v>0</v>
      </c>
      <c r="L16">
        <v>26.127576826425997</v>
      </c>
    </row>
    <row r="17" spans="1:17" x14ac:dyDescent="0.25">
      <c r="A17" s="11"/>
      <c r="B17" s="1"/>
      <c r="C17">
        <v>94.681901750219865</v>
      </c>
      <c r="D17" s="1">
        <v>7.9533904624777971</v>
      </c>
      <c r="E17" s="1">
        <v>1.177531242367456</v>
      </c>
      <c r="F17" s="1">
        <v>1.7456391083605738</v>
      </c>
      <c r="G17" s="1">
        <v>1.2835916769899045</v>
      </c>
      <c r="H17" s="1">
        <v>1.2017542769901111</v>
      </c>
      <c r="I17" s="1">
        <v>0.93365927355491318</v>
      </c>
      <c r="J17" s="1">
        <v>0.17984640149539996</v>
      </c>
      <c r="K17" s="1">
        <v>0</v>
      </c>
      <c r="L17" s="1">
        <v>109.15731419245601</v>
      </c>
    </row>
    <row r="18" spans="1:17" x14ac:dyDescent="0.25">
      <c r="A18" s="11"/>
      <c r="B18" s="1"/>
      <c r="C18">
        <v>30.989979363449287</v>
      </c>
      <c r="D18" s="1">
        <v>3.2963869806192516</v>
      </c>
      <c r="E18" s="1">
        <v>2.2511653899743309</v>
      </c>
      <c r="F18" s="1">
        <v>0.43863473722238644</v>
      </c>
      <c r="G18" s="1">
        <v>0.27911865676347886</v>
      </c>
      <c r="H18" s="1">
        <v>0.24557961705679673</v>
      </c>
      <c r="I18" s="1">
        <v>6.2008352390062527E-2</v>
      </c>
      <c r="J18" s="1">
        <v>0</v>
      </c>
      <c r="K18" s="1">
        <v>0</v>
      </c>
      <c r="L18" s="1">
        <v>37.562873097475602</v>
      </c>
    </row>
    <row r="19" spans="1:17" x14ac:dyDescent="0.25">
      <c r="A19" s="11"/>
      <c r="B19" s="1"/>
      <c r="C19">
        <v>95.629966662961479</v>
      </c>
      <c r="D19" s="1">
        <v>7.0895237042006487</v>
      </c>
      <c r="E19" s="1">
        <v>12.457006304120704</v>
      </c>
      <c r="F19" s="1">
        <v>1.0455292475940943</v>
      </c>
      <c r="G19" s="1">
        <v>0.6801817726539483</v>
      </c>
      <c r="H19" s="1">
        <v>0.80633917319969783</v>
      </c>
      <c r="I19" s="1">
        <v>1.2450179216087598</v>
      </c>
      <c r="J19" s="1">
        <v>6.6533580048920016E-2</v>
      </c>
      <c r="K19" s="1">
        <v>0</v>
      </c>
      <c r="L19" s="1">
        <v>119.02009836638825</v>
      </c>
      <c r="N19" s="4"/>
      <c r="O19" s="4"/>
      <c r="P19" s="4"/>
      <c r="Q19" s="4"/>
    </row>
    <row r="20" spans="1:17" x14ac:dyDescent="0.25">
      <c r="A20" s="11"/>
      <c r="B20" s="1"/>
      <c r="C20">
        <v>32.812603341634329</v>
      </c>
      <c r="D20" s="1">
        <v>3.5983647761798565</v>
      </c>
      <c r="E20" s="1">
        <v>1.7338672883697044</v>
      </c>
      <c r="F20" s="1">
        <v>0.28617841715742964</v>
      </c>
      <c r="G20" s="1">
        <v>0.16239034192539625</v>
      </c>
      <c r="H20" s="1">
        <v>0.19820200285196232</v>
      </c>
      <c r="I20" s="1">
        <v>0.24743143125054332</v>
      </c>
      <c r="J20" s="1">
        <v>0</v>
      </c>
      <c r="K20" s="1">
        <v>0</v>
      </c>
      <c r="L20" s="1">
        <v>39.039037599369216</v>
      </c>
      <c r="N20" s="3"/>
      <c r="O20" s="3"/>
      <c r="P20" s="3"/>
      <c r="Q20" s="3"/>
    </row>
    <row r="21" spans="1:17" x14ac:dyDescent="0.25">
      <c r="A21" s="11"/>
      <c r="B21" s="1"/>
      <c r="C21">
        <v>24.547864009738021</v>
      </c>
      <c r="D21" s="1">
        <v>3.846396409395898</v>
      </c>
      <c r="E21" s="1">
        <v>0.94379049095243606</v>
      </c>
      <c r="F21" s="1">
        <v>0.51168261705726281</v>
      </c>
      <c r="G21" s="1">
        <v>0.25191065730624351</v>
      </c>
      <c r="H21" s="1">
        <v>0.38846522974137798</v>
      </c>
      <c r="I21" s="1">
        <v>5.7913635033873458E-2</v>
      </c>
      <c r="J21" s="1">
        <v>0</v>
      </c>
      <c r="K21" s="1">
        <v>0</v>
      </c>
      <c r="L21" s="1">
        <v>30.548023049225115</v>
      </c>
    </row>
    <row r="22" spans="1:17" x14ac:dyDescent="0.25">
      <c r="A22" s="11"/>
      <c r="B22" s="1"/>
      <c r="C22">
        <v>104.54288177532325</v>
      </c>
      <c r="D22" s="1">
        <v>12.614785818391931</v>
      </c>
      <c r="E22" s="1">
        <v>13.485063154036139</v>
      </c>
      <c r="F22" s="1">
        <v>0.92078032282041089</v>
      </c>
      <c r="G22" s="1">
        <v>0.47093528310349314</v>
      </c>
      <c r="H22" s="1">
        <v>0.50475785926436867</v>
      </c>
      <c r="I22" s="1">
        <v>1.6446927505127029</v>
      </c>
      <c r="J22" s="1">
        <v>0.19694427885605664</v>
      </c>
      <c r="K22" s="1">
        <v>0</v>
      </c>
      <c r="L22" s="1">
        <v>134.38084124230835</v>
      </c>
    </row>
    <row r="23" spans="1:17" x14ac:dyDescent="0.25">
      <c r="A23" s="11"/>
      <c r="B23" s="1"/>
      <c r="C23">
        <v>38.178071577434594</v>
      </c>
      <c r="D23" s="1">
        <v>3.3007881725380468</v>
      </c>
      <c r="E23" s="1">
        <v>2.0973709066212884</v>
      </c>
      <c r="F23" s="1">
        <v>0.54817966708962085</v>
      </c>
      <c r="G23" s="1">
        <v>0.46997170348056488</v>
      </c>
      <c r="H23" s="1">
        <v>0.48720855687327486</v>
      </c>
      <c r="I23" s="1">
        <v>0.65429653870895998</v>
      </c>
      <c r="J23" s="1">
        <v>0.17259898275530036</v>
      </c>
      <c r="K23" s="1">
        <v>0</v>
      </c>
      <c r="L23" s="1">
        <v>45.908486105501659</v>
      </c>
    </row>
    <row r="24" spans="1:17" x14ac:dyDescent="0.25">
      <c r="A24" s="11"/>
      <c r="B24" s="1"/>
      <c r="C24">
        <v>61.643945280636153</v>
      </c>
      <c r="D24" s="1">
        <v>4.3614897279036855</v>
      </c>
      <c r="E24" s="1">
        <v>10.27783977744909</v>
      </c>
      <c r="F24" s="1">
        <v>0.24111270765733428</v>
      </c>
      <c r="G24" s="1">
        <v>0.19215744658596209</v>
      </c>
      <c r="H24" s="1">
        <v>0.20922877251472963</v>
      </c>
      <c r="I24" s="1">
        <v>9.9947808264709601E-2</v>
      </c>
      <c r="J24" s="1">
        <v>0</v>
      </c>
      <c r="K24" s="1">
        <v>0</v>
      </c>
      <c r="L24" s="1">
        <v>77.025721521011675</v>
      </c>
    </row>
    <row r="25" spans="1:17" x14ac:dyDescent="0.25">
      <c r="C25" s="4">
        <f>AVERAGE(C16:C24)</f>
        <v>56.14666053527624</v>
      </c>
      <c r="D25" s="4">
        <f t="shared" ref="D25:L25" si="2">AVERAGE(D16:D24)</f>
        <v>5.2888199119356969</v>
      </c>
      <c r="E25" s="4">
        <f t="shared" si="2"/>
        <v>5.0986148132529632</v>
      </c>
      <c r="F25" s="4">
        <f t="shared" si="2"/>
        <v>0.67062357623129165</v>
      </c>
      <c r="G25" s="4">
        <f t="shared" si="2"/>
        <v>0.44904774731790809</v>
      </c>
      <c r="H25" s="4">
        <f t="shared" si="2"/>
        <v>0.47270764620224981</v>
      </c>
      <c r="I25" s="4">
        <f t="shared" si="2"/>
        <v>0.55496369681225821</v>
      </c>
      <c r="J25" s="4">
        <f t="shared" si="2"/>
        <v>7.0781184100491334E-2</v>
      </c>
      <c r="K25" s="4">
        <f t="shared" si="2"/>
        <v>0</v>
      </c>
      <c r="L25" s="4">
        <f t="shared" si="2"/>
        <v>68.752219111129094</v>
      </c>
    </row>
    <row r="26" spans="1:17" x14ac:dyDescent="0.25">
      <c r="C26" s="3">
        <f>STDEV(C16:C24)/SQRT(9)</f>
        <v>11.2182206408881</v>
      </c>
      <c r="D26" s="3">
        <f t="shared" ref="D26:K26" si="3">STDEV(D16:D24)/SQRT(9)</f>
        <v>1.1291541967409409</v>
      </c>
      <c r="E26" s="3">
        <f t="shared" si="3"/>
        <v>1.7700768726023244</v>
      </c>
      <c r="F26" s="3">
        <f t="shared" si="3"/>
        <v>0.16347287890258178</v>
      </c>
      <c r="G26" s="3">
        <f t="shared" si="3"/>
        <v>0.11819605561233348</v>
      </c>
      <c r="H26" s="3">
        <f t="shared" si="3"/>
        <v>0.11273429499597555</v>
      </c>
      <c r="I26" s="3">
        <f t="shared" si="3"/>
        <v>0.19944111740658843</v>
      </c>
      <c r="J26" s="3">
        <f t="shared" si="3"/>
        <v>2.9036529181747758E-2</v>
      </c>
      <c r="K26" s="3">
        <f t="shared" si="3"/>
        <v>0</v>
      </c>
      <c r="L26" s="3">
        <f>STDEV(L16:L24)/SQRT(9)</f>
        <v>14.038094799357429</v>
      </c>
    </row>
    <row r="28" spans="1:17" x14ac:dyDescent="0.25">
      <c r="A28" s="5" t="s">
        <v>15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7" x14ac:dyDescent="0.25">
      <c r="C29" s="1" t="s">
        <v>0</v>
      </c>
      <c r="D29" s="1" t="s">
        <v>1</v>
      </c>
      <c r="E29" s="1" t="s">
        <v>2</v>
      </c>
      <c r="F29" s="1" t="s">
        <v>3</v>
      </c>
      <c r="G29" s="1" t="s">
        <v>4</v>
      </c>
      <c r="H29" s="1" t="s">
        <v>5</v>
      </c>
      <c r="I29" s="1" t="s">
        <v>6</v>
      </c>
      <c r="J29" s="1" t="s">
        <v>7</v>
      </c>
      <c r="K29" s="1" t="s">
        <v>8</v>
      </c>
      <c r="L29" s="1" t="s">
        <v>9</v>
      </c>
      <c r="N29" s="4"/>
      <c r="O29" s="4"/>
      <c r="P29" s="4"/>
      <c r="Q29" s="4"/>
    </row>
    <row r="30" spans="1:17" x14ac:dyDescent="0.25">
      <c r="A30" s="11" t="s">
        <v>12</v>
      </c>
      <c r="B30" s="1"/>
      <c r="C30" s="1">
        <v>37.188156043371002</v>
      </c>
      <c r="D30" s="1">
        <v>6.7957541069948997</v>
      </c>
      <c r="E30" s="1">
        <v>1.1598590974144001</v>
      </c>
      <c r="F30" s="1">
        <v>2.5305991715503948</v>
      </c>
      <c r="G30" s="1">
        <v>1.8062057703835168</v>
      </c>
      <c r="H30" s="1">
        <v>1.7255405593465885</v>
      </c>
      <c r="I30" s="1">
        <v>2.3833608866385667</v>
      </c>
      <c r="J30" s="1">
        <v>1.1483615523880026</v>
      </c>
      <c r="K30" s="1">
        <v>0.13562383463439165</v>
      </c>
      <c r="L30" s="1">
        <f>SUM(C30:K30)</f>
        <v>54.873461022721756</v>
      </c>
      <c r="N30" s="3"/>
      <c r="O30" s="3"/>
      <c r="P30" s="3"/>
      <c r="Q30" s="3"/>
    </row>
    <row r="31" spans="1:17" x14ac:dyDescent="0.25">
      <c r="A31" s="11"/>
      <c r="B31" s="1"/>
      <c r="C31" s="1">
        <v>31.381107795706296</v>
      </c>
      <c r="D31" s="1">
        <v>1.6852749046425901</v>
      </c>
      <c r="E31" s="1">
        <v>0.52987998129550518</v>
      </c>
      <c r="F31" s="1">
        <v>0</v>
      </c>
      <c r="G31" s="1">
        <v>0.16773015471279684</v>
      </c>
      <c r="H31" s="1">
        <v>0.13978067362249261</v>
      </c>
      <c r="I31" s="1">
        <v>0.18523252223639783</v>
      </c>
      <c r="J31" s="1">
        <v>0</v>
      </c>
      <c r="K31" s="1">
        <v>0</v>
      </c>
      <c r="L31" s="1">
        <v>34.089006032216083</v>
      </c>
    </row>
    <row r="32" spans="1:17" x14ac:dyDescent="0.25">
      <c r="A32" s="11"/>
      <c r="B32" s="1"/>
      <c r="C32" s="1">
        <v>26.636003005179109</v>
      </c>
      <c r="D32" s="1">
        <v>4.0013154701081826</v>
      </c>
      <c r="E32" s="1">
        <v>0.90211850411397632</v>
      </c>
      <c r="F32" s="1">
        <v>0.78371766951321542</v>
      </c>
      <c r="G32" s="1">
        <v>0.53536439166398209</v>
      </c>
      <c r="H32" s="1">
        <v>0.52306084791225294</v>
      </c>
      <c r="I32" s="1">
        <v>0.50881900145991443</v>
      </c>
      <c r="J32" s="1">
        <v>3.6794171761273919E-2</v>
      </c>
      <c r="K32" s="1">
        <v>0</v>
      </c>
      <c r="L32" s="1">
        <v>33.927193061711904</v>
      </c>
    </row>
    <row r="33" spans="1:17" x14ac:dyDescent="0.25">
      <c r="A33" s="11"/>
      <c r="B33" s="1"/>
      <c r="C33" s="1">
        <v>44.347414401787105</v>
      </c>
      <c r="D33" s="1">
        <v>2.4683425609544409</v>
      </c>
      <c r="E33" s="1">
        <v>1.0248735877616029</v>
      </c>
      <c r="F33" s="1">
        <v>0.83463880019534031</v>
      </c>
      <c r="G33" s="1">
        <v>0.70198387060288037</v>
      </c>
      <c r="H33" s="1">
        <v>0.51706505925851531</v>
      </c>
      <c r="I33" s="1">
        <v>0.33022418311943091</v>
      </c>
      <c r="J33" s="1">
        <v>0.40744107005315955</v>
      </c>
      <c r="K33" s="1">
        <v>0</v>
      </c>
      <c r="L33" s="1">
        <v>50.63198353373248</v>
      </c>
    </row>
    <row r="34" spans="1:17" x14ac:dyDescent="0.25">
      <c r="A34" s="7"/>
      <c r="B34" s="1"/>
      <c r="C34" s="1">
        <v>34.654523240000003</v>
      </c>
      <c r="D34" s="1">
        <v>1.9418353290000001</v>
      </c>
      <c r="E34" s="1">
        <v>1.0000214629999999</v>
      </c>
      <c r="F34" s="1">
        <v>0.65231450000000002</v>
      </c>
      <c r="G34" s="1">
        <v>0.842169732</v>
      </c>
      <c r="H34" s="1">
        <v>0.62178932399999998</v>
      </c>
      <c r="I34" s="1">
        <v>0.421963533</v>
      </c>
      <c r="J34" s="1">
        <v>0.28343217999999998</v>
      </c>
      <c r="K34" s="1">
        <v>0</v>
      </c>
      <c r="L34" s="9">
        <v>40.418049301000011</v>
      </c>
    </row>
    <row r="35" spans="1:17" x14ac:dyDescent="0.25">
      <c r="C35" s="8">
        <f>AVERAGE(C30:C34)</f>
        <v>34.841440897208699</v>
      </c>
      <c r="D35" s="8">
        <f t="shared" ref="D35:E35" si="4">AVERAGE(D30:D34)</f>
        <v>3.3785044743400228</v>
      </c>
      <c r="E35" s="8">
        <f t="shared" si="4"/>
        <v>0.92335052671709694</v>
      </c>
      <c r="F35" s="8">
        <f t="shared" ref="F35:K35" si="5">AVERAGE(F30:F34)</f>
        <v>0.96025402825179018</v>
      </c>
      <c r="G35" s="8">
        <f t="shared" si="5"/>
        <v>0.81069078387263516</v>
      </c>
      <c r="H35" s="8">
        <f t="shared" si="5"/>
        <v>0.70544729282796992</v>
      </c>
      <c r="I35" s="8">
        <f t="shared" si="5"/>
        <v>0.76592002529086201</v>
      </c>
      <c r="J35" s="8">
        <f t="shared" si="5"/>
        <v>0.37520579484048722</v>
      </c>
      <c r="K35" s="8">
        <f t="shared" si="5"/>
        <v>2.7124766926878329E-2</v>
      </c>
      <c r="L35" s="8">
        <f>AVERAGE(L30:L34)</f>
        <v>42.78793859027644</v>
      </c>
    </row>
    <row r="36" spans="1:17" x14ac:dyDescent="0.25">
      <c r="C36" s="2">
        <f>STDEV(C30:C34)/SQRT(5)</f>
        <v>2.9598028534926075</v>
      </c>
      <c r="D36" s="2">
        <f t="shared" ref="D36" si="6">STDEV(D30:D34)/SQRT(5)</f>
        <v>0.94405847027017065</v>
      </c>
      <c r="E36" s="2">
        <f>STDEV(E30:E34)/SQRT(5)</f>
        <v>0.10662821795983664</v>
      </c>
      <c r="F36" s="2">
        <f t="shared" ref="F36:K36" si="7">STDEV(F30:F34)/SQRT(5)</f>
        <v>0.42010966975252956</v>
      </c>
      <c r="G36" s="2">
        <f t="shared" si="7"/>
        <v>0.27322712149710293</v>
      </c>
      <c r="H36" s="2">
        <f t="shared" si="7"/>
        <v>0.26798510531762876</v>
      </c>
      <c r="I36" s="2">
        <f t="shared" si="7"/>
        <v>0.40789402962597171</v>
      </c>
      <c r="J36" s="2">
        <f t="shared" si="7"/>
        <v>0.20766958731297039</v>
      </c>
      <c r="K36" s="2">
        <f t="shared" si="7"/>
        <v>2.7124766926878329E-2</v>
      </c>
      <c r="L36" s="2">
        <f>STDEV(L30:L34)/SQRT(5)</f>
        <v>4.2859625975688704</v>
      </c>
    </row>
    <row r="37" spans="1:17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7" x14ac:dyDescent="0.25">
      <c r="C38" s="1" t="s">
        <v>0</v>
      </c>
      <c r="D38" s="1" t="s">
        <v>1</v>
      </c>
      <c r="E38" s="1" t="s">
        <v>2</v>
      </c>
      <c r="F38" s="1" t="s">
        <v>3</v>
      </c>
      <c r="G38" s="1" t="s">
        <v>4</v>
      </c>
      <c r="H38" s="1" t="s">
        <v>5</v>
      </c>
      <c r="I38" s="1" t="s">
        <v>6</v>
      </c>
      <c r="J38" s="1" t="s">
        <v>7</v>
      </c>
      <c r="K38" s="1" t="s">
        <v>8</v>
      </c>
      <c r="L38" s="1" t="s">
        <v>9</v>
      </c>
      <c r="N38" s="4"/>
      <c r="O38" s="4"/>
      <c r="P38" s="4"/>
      <c r="Q38" s="4"/>
    </row>
    <row r="39" spans="1:17" x14ac:dyDescent="0.25">
      <c r="A39" s="11" t="s">
        <v>13</v>
      </c>
      <c r="B39" s="1"/>
      <c r="C39" s="1">
        <v>63.049753874983722</v>
      </c>
      <c r="D39" s="1">
        <v>3.2306784018564314</v>
      </c>
      <c r="E39" s="1">
        <v>0.23604926787446531</v>
      </c>
      <c r="F39" s="1">
        <v>0.53287871425875</v>
      </c>
      <c r="G39" s="1">
        <v>0.3379878752829516</v>
      </c>
      <c r="H39" s="1">
        <v>0.32539178442856453</v>
      </c>
      <c r="I39" s="1">
        <v>0.24642274555854743</v>
      </c>
      <c r="J39" s="1">
        <v>5.4093727949407096E-2</v>
      </c>
      <c r="K39" s="1">
        <v>0</v>
      </c>
      <c r="L39" s="1">
        <v>68.013256392192829</v>
      </c>
      <c r="N39" s="3"/>
      <c r="O39" s="3"/>
      <c r="P39" s="3"/>
      <c r="Q39" s="3"/>
    </row>
    <row r="40" spans="1:17" x14ac:dyDescent="0.25">
      <c r="A40" s="11"/>
      <c r="B40" s="1"/>
      <c r="C40" s="1">
        <v>47.165392748822903</v>
      </c>
      <c r="D40" s="1">
        <v>5.5917703271176107</v>
      </c>
      <c r="E40" s="1">
        <v>0.54350312414434998</v>
      </c>
      <c r="F40" s="1">
        <v>0.6204157802002741</v>
      </c>
      <c r="G40" s="1">
        <v>0.38467955307605528</v>
      </c>
      <c r="H40" s="1">
        <v>0.33318860385135418</v>
      </c>
      <c r="I40" s="1">
        <v>0.61435354690126154</v>
      </c>
      <c r="J40" s="1">
        <v>0.33403777553652325</v>
      </c>
      <c r="K40" s="1">
        <v>4.0003331060929008E-2</v>
      </c>
      <c r="L40" s="1">
        <f>SUM(C40:K40)</f>
        <v>55.627344790711263</v>
      </c>
    </row>
    <row r="41" spans="1:17" x14ac:dyDescent="0.25">
      <c r="A41" s="11"/>
      <c r="B41" s="1"/>
      <c r="C41" s="1">
        <v>61.987746304768102</v>
      </c>
      <c r="D41" s="1">
        <v>2.8180926898783438</v>
      </c>
      <c r="E41" s="1">
        <v>0.1789585233190483</v>
      </c>
      <c r="F41" s="1">
        <v>0.43387919663266761</v>
      </c>
      <c r="G41" s="1">
        <v>0.22268025307437284</v>
      </c>
      <c r="H41" s="1">
        <v>0.18927102417331654</v>
      </c>
      <c r="I41" s="1">
        <v>0.2268195845628431</v>
      </c>
      <c r="J41" s="1">
        <v>3.6460585014035547E-2</v>
      </c>
      <c r="K41" s="1">
        <v>0</v>
      </c>
      <c r="L41" s="1">
        <v>66.09390816142276</v>
      </c>
    </row>
    <row r="42" spans="1:17" x14ac:dyDescent="0.25">
      <c r="A42" s="11"/>
      <c r="B42" s="1"/>
      <c r="C42" s="1">
        <v>92.134686132331652</v>
      </c>
      <c r="D42" s="1">
        <v>4.1109795459466358</v>
      </c>
      <c r="E42" s="1">
        <v>0.24158724275276666</v>
      </c>
      <c r="F42" s="1">
        <v>0.52327911997791587</v>
      </c>
      <c r="G42" s="1">
        <v>0.32002648372117898</v>
      </c>
      <c r="H42" s="1">
        <v>0.28189984001149671</v>
      </c>
      <c r="I42" s="1">
        <v>0.27181153057480206</v>
      </c>
      <c r="J42" s="1">
        <v>0</v>
      </c>
      <c r="K42" s="1">
        <v>0</v>
      </c>
      <c r="L42" s="1">
        <v>97.88426989531645</v>
      </c>
    </row>
    <row r="43" spans="1:17" x14ac:dyDescent="0.25">
      <c r="A43" s="7"/>
      <c r="B43" s="1"/>
      <c r="C43" s="1">
        <v>65.32147956</v>
      </c>
      <c r="D43" s="1">
        <v>3.5214778959999999</v>
      </c>
      <c r="E43" s="1">
        <v>0.27479335100000002</v>
      </c>
      <c r="F43" s="1">
        <v>0.38965111000000002</v>
      </c>
      <c r="G43" s="1">
        <v>0.12547863300000001</v>
      </c>
      <c r="H43" s="1">
        <v>0.23151463</v>
      </c>
      <c r="I43" s="1">
        <v>0.42536974300000002</v>
      </c>
      <c r="J43" s="1">
        <v>0</v>
      </c>
      <c r="K43" s="1">
        <v>0</v>
      </c>
      <c r="L43" s="1">
        <v>70.289764923000007</v>
      </c>
    </row>
    <row r="44" spans="1:17" x14ac:dyDescent="0.25">
      <c r="C44" s="8">
        <f>AVERAGE(C39:C43)</f>
        <v>65.931811724181273</v>
      </c>
      <c r="D44" s="8">
        <f>AVERAGE(D39:D43)</f>
        <v>3.854599772159804</v>
      </c>
      <c r="E44" s="8">
        <f t="shared" ref="E44" si="8">AVERAGE(E39:E43)</f>
        <v>0.29497830181812607</v>
      </c>
      <c r="F44" s="8">
        <f t="shared" ref="F44:K44" si="9">AVERAGE(F39:F43)</f>
        <v>0.50002078421392149</v>
      </c>
      <c r="G44" s="8">
        <f t="shared" si="9"/>
        <v>0.27817055963091175</v>
      </c>
      <c r="H44" s="8">
        <f t="shared" si="9"/>
        <v>0.27225317649294639</v>
      </c>
      <c r="I44" s="8">
        <f t="shared" si="9"/>
        <v>0.35695543011949088</v>
      </c>
      <c r="J44" s="8">
        <f t="shared" si="9"/>
        <v>8.4918417699993171E-2</v>
      </c>
      <c r="K44" s="8">
        <f t="shared" si="9"/>
        <v>8.0006662121858019E-3</v>
      </c>
      <c r="L44" s="8">
        <f>AVERAGE(L39:L43)</f>
        <v>71.581708832528662</v>
      </c>
    </row>
    <row r="45" spans="1:17" x14ac:dyDescent="0.25">
      <c r="C45" s="2">
        <f>STDEV(C39:C43)/SQRT(5)</f>
        <v>7.2904167344444701</v>
      </c>
      <c r="D45" s="2">
        <f t="shared" ref="D45:E45" si="10">STDEV(D39:D43)/SQRT(5)</f>
        <v>0.48260165342321998</v>
      </c>
      <c r="E45" s="2">
        <f t="shared" si="10"/>
        <v>6.401400033759809E-2</v>
      </c>
      <c r="F45" s="2">
        <f t="shared" ref="F45:K45" si="11">STDEV(F39:F43)/SQRT(5)</f>
        <v>4.0417646765831927E-2</v>
      </c>
      <c r="G45" s="2">
        <f t="shared" si="11"/>
        <v>4.6404845597179896E-2</v>
      </c>
      <c r="H45" s="2">
        <f t="shared" si="11"/>
        <v>2.7545927876624098E-2</v>
      </c>
      <c r="I45" s="2">
        <f t="shared" si="11"/>
        <v>7.3258653077429292E-2</v>
      </c>
      <c r="J45" s="2">
        <f t="shared" si="11"/>
        <v>6.3158947436236734E-2</v>
      </c>
      <c r="K45" s="2">
        <f t="shared" si="11"/>
        <v>8.0006662121858019E-3</v>
      </c>
      <c r="L45" s="2">
        <f>STDEV(L39:L43)/SQRT(5)</f>
        <v>7.0387689922692322</v>
      </c>
    </row>
    <row r="46" spans="1:17" x14ac:dyDescent="0.25">
      <c r="C46" s="10" t="s">
        <v>10</v>
      </c>
      <c r="D46" s="1"/>
      <c r="E46" s="10" t="s">
        <v>10</v>
      </c>
      <c r="F46" s="1"/>
      <c r="G46" s="1"/>
      <c r="H46" s="1"/>
      <c r="I46" s="1"/>
      <c r="J46" s="1"/>
      <c r="K46" s="1"/>
      <c r="L46" s="10" t="s">
        <v>10</v>
      </c>
    </row>
    <row r="48" spans="1:17" x14ac:dyDescent="0.25">
      <c r="A48" s="5" t="s">
        <v>16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 x14ac:dyDescent="0.25">
      <c r="C49" s="1" t="s">
        <v>0</v>
      </c>
      <c r="D49" s="1" t="s">
        <v>1</v>
      </c>
      <c r="E49" s="1" t="s">
        <v>2</v>
      </c>
      <c r="F49" s="1" t="s">
        <v>3</v>
      </c>
      <c r="G49" s="1" t="s">
        <v>4</v>
      </c>
      <c r="H49" s="1" t="s">
        <v>5</v>
      </c>
      <c r="I49" s="1" t="s">
        <v>6</v>
      </c>
      <c r="J49" s="1" t="s">
        <v>7</v>
      </c>
      <c r="K49" s="1" t="s">
        <v>8</v>
      </c>
      <c r="L49" s="1" t="s">
        <v>9</v>
      </c>
    </row>
    <row r="50" spans="1:12" x14ac:dyDescent="0.25">
      <c r="A50" s="11" t="s">
        <v>12</v>
      </c>
      <c r="B50" s="1"/>
      <c r="C50" s="1">
        <v>17.932991833649599</v>
      </c>
      <c r="D50" s="1">
        <v>1.127456666069192</v>
      </c>
      <c r="E50" s="1">
        <v>0.71756730750058351</v>
      </c>
      <c r="F50" s="1">
        <v>0</v>
      </c>
      <c r="G50" s="1">
        <v>0.39082243961131646</v>
      </c>
      <c r="H50" s="1">
        <v>0.26731023404305931</v>
      </c>
      <c r="I50" s="1">
        <v>0.164365322171655</v>
      </c>
      <c r="J50" s="1">
        <v>0.14135771768293165</v>
      </c>
      <c r="K50" s="1">
        <v>0</v>
      </c>
      <c r="L50" s="1">
        <v>20.741871520728338</v>
      </c>
    </row>
    <row r="51" spans="1:12" x14ac:dyDescent="0.25">
      <c r="A51" s="11"/>
      <c r="B51" s="1"/>
      <c r="C51" s="1">
        <v>47.012782894295555</v>
      </c>
      <c r="D51" s="1">
        <v>2.0423155320283062</v>
      </c>
      <c r="E51" s="1">
        <v>0.21696191806094856</v>
      </c>
      <c r="F51" s="1">
        <v>0.38431792001367099</v>
      </c>
      <c r="G51" s="1">
        <v>0.27162634547176956</v>
      </c>
      <c r="H51" s="1">
        <v>0.26512156954296218</v>
      </c>
      <c r="I51" s="1">
        <v>0.2363350301924155</v>
      </c>
      <c r="J51" s="1">
        <v>0</v>
      </c>
      <c r="K51" s="1">
        <v>0</v>
      </c>
      <c r="L51" s="1">
        <v>50.42946120960562</v>
      </c>
    </row>
    <row r="52" spans="1:12" x14ac:dyDescent="0.25">
      <c r="A52" s="11"/>
      <c r="B52" s="1"/>
      <c r="C52" s="1">
        <v>71.724986913829113</v>
      </c>
      <c r="D52" s="1">
        <v>3.9390773474052865</v>
      </c>
      <c r="E52" s="1">
        <v>0.5945063272692146</v>
      </c>
      <c r="F52" s="1">
        <v>0</v>
      </c>
      <c r="G52" s="1">
        <v>0.28837511502008473</v>
      </c>
      <c r="H52" s="1">
        <v>0.25078953961700817</v>
      </c>
      <c r="I52" s="1">
        <v>0.38068826942958561</v>
      </c>
      <c r="J52" s="1">
        <v>0</v>
      </c>
      <c r="K52" s="1">
        <v>0</v>
      </c>
      <c r="L52" s="1">
        <v>77.178423512570291</v>
      </c>
    </row>
    <row r="53" spans="1:12" x14ac:dyDescent="0.25">
      <c r="A53" s="7"/>
      <c r="B53" s="1"/>
      <c r="C53" s="1">
        <v>62.314854689999997</v>
      </c>
      <c r="D53" s="1">
        <v>2.9471235490000001</v>
      </c>
      <c r="E53" s="1">
        <v>0.54187452320999996</v>
      </c>
      <c r="F53" s="1">
        <v>0.14521463000000001</v>
      </c>
      <c r="G53" s="1">
        <v>0</v>
      </c>
      <c r="H53" s="1">
        <v>0.11521489</v>
      </c>
      <c r="I53" s="1">
        <v>0</v>
      </c>
      <c r="J53" s="1">
        <v>0</v>
      </c>
      <c r="K53" s="1">
        <v>0</v>
      </c>
      <c r="L53" s="1">
        <v>66.064282282210002</v>
      </c>
    </row>
    <row r="54" spans="1:12" x14ac:dyDescent="0.25">
      <c r="A54" s="7"/>
      <c r="B54" s="1"/>
      <c r="C54" s="1">
        <v>35.617489280000001</v>
      </c>
      <c r="D54" s="1">
        <v>3.512479892</v>
      </c>
      <c r="E54" s="1">
        <v>0.19874236410000001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39.328711536100002</v>
      </c>
    </row>
    <row r="55" spans="1:12" x14ac:dyDescent="0.25">
      <c r="C55" s="8">
        <f>AVERAGE(C50:C54)</f>
        <v>46.920621122354859</v>
      </c>
      <c r="D55" s="8">
        <f t="shared" ref="D55:E55" si="12">AVERAGE(D50:D54)</f>
        <v>2.7136905973005572</v>
      </c>
      <c r="E55" s="8">
        <f t="shared" si="12"/>
        <v>0.45393048802814934</v>
      </c>
      <c r="F55" s="8">
        <f t="shared" ref="F55:K55" si="13">AVERAGE(F50:F54)</f>
        <v>0.10590651000273418</v>
      </c>
      <c r="G55" s="8">
        <f t="shared" si="13"/>
        <v>0.19016478002063414</v>
      </c>
      <c r="H55" s="8">
        <f t="shared" si="13"/>
        <v>0.17968724664060592</v>
      </c>
      <c r="I55" s="8">
        <f t="shared" si="13"/>
        <v>0.15627772435873122</v>
      </c>
      <c r="J55" s="8">
        <f t="shared" si="13"/>
        <v>2.8271543536586331E-2</v>
      </c>
      <c r="K55" s="8">
        <f t="shared" si="13"/>
        <v>0</v>
      </c>
      <c r="L55" s="8">
        <f t="shared" ref="L55" si="14">AVERAGE(L50:L54)</f>
        <v>50.748550012242852</v>
      </c>
    </row>
    <row r="56" spans="1:12" x14ac:dyDescent="0.25">
      <c r="C56" s="2">
        <f>STDEV(C50:C54)/SQRT(5)</f>
        <v>9.5401544129792129</v>
      </c>
      <c r="D56" s="2">
        <f t="shared" ref="D56:E56" si="15">STDEV(D50:D54)/SQRT(5)</f>
        <v>0.50798673853048593</v>
      </c>
      <c r="E56" s="2">
        <f t="shared" si="15"/>
        <v>0.10446893658648143</v>
      </c>
      <c r="F56" s="2">
        <f t="shared" ref="F56:K56" si="16">STDEV(F50:F54)/SQRT(5)</f>
        <v>7.5068837777361105E-2</v>
      </c>
      <c r="G56" s="2">
        <f t="shared" si="16"/>
        <v>8.0271427052051453E-2</v>
      </c>
      <c r="H56" s="2">
        <f t="shared" si="16"/>
        <v>5.3139692741721874E-2</v>
      </c>
      <c r="I56" s="2">
        <f t="shared" si="16"/>
        <v>7.2691171560312878E-2</v>
      </c>
      <c r="J56" s="2">
        <f t="shared" si="16"/>
        <v>2.8271543536586331E-2</v>
      </c>
      <c r="K56" s="2">
        <f t="shared" si="16"/>
        <v>0</v>
      </c>
      <c r="L56" s="2">
        <f>STDEV(L50:L54)/SQRT(5)</f>
        <v>9.9096547638828092</v>
      </c>
    </row>
    <row r="57" spans="1:12" x14ac:dyDescent="0.25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25">
      <c r="C58" s="1" t="s">
        <v>0</v>
      </c>
      <c r="D58" s="1" t="s">
        <v>1</v>
      </c>
      <c r="E58" s="1" t="s">
        <v>2</v>
      </c>
      <c r="F58" s="1" t="s">
        <v>3</v>
      </c>
      <c r="G58" s="1" t="s">
        <v>4</v>
      </c>
      <c r="H58" s="1" t="s">
        <v>5</v>
      </c>
      <c r="I58" s="1" t="s">
        <v>6</v>
      </c>
      <c r="J58" s="1" t="s">
        <v>7</v>
      </c>
      <c r="K58" s="1" t="s">
        <v>8</v>
      </c>
      <c r="L58" s="1" t="s">
        <v>9</v>
      </c>
    </row>
    <row r="59" spans="1:12" x14ac:dyDescent="0.25">
      <c r="A59" s="11" t="s">
        <v>14</v>
      </c>
      <c r="B59" s="1"/>
      <c r="C59" s="1">
        <v>41.309098242788188</v>
      </c>
      <c r="D59" s="1">
        <v>2.2795746311290839</v>
      </c>
      <c r="E59" s="1">
        <v>0.26484059515231501</v>
      </c>
      <c r="F59" s="1">
        <v>0.42810505905610402</v>
      </c>
      <c r="G59" s="1">
        <v>0.23561638418958028</v>
      </c>
      <c r="H59" s="1">
        <v>0.23006843831444304</v>
      </c>
      <c r="I59" s="1">
        <v>0.19538165768971605</v>
      </c>
      <c r="J59" s="1">
        <v>0</v>
      </c>
      <c r="K59" s="1">
        <v>0</v>
      </c>
      <c r="L59" s="1">
        <v>44.94268500831943</v>
      </c>
    </row>
    <row r="60" spans="1:12" x14ac:dyDescent="0.25">
      <c r="A60" s="11"/>
      <c r="B60" s="1"/>
      <c r="C60" s="1">
        <v>42.975875411431616</v>
      </c>
      <c r="D60" s="1">
        <v>2.2196969954322761</v>
      </c>
      <c r="E60" s="1">
        <v>0</v>
      </c>
      <c r="F60" s="1">
        <v>0.21631784704299226</v>
      </c>
      <c r="G60" s="1">
        <v>0.22747586095605529</v>
      </c>
      <c r="H60" s="1">
        <v>0.22154121647927394</v>
      </c>
      <c r="I60" s="1">
        <v>0.22964935711568946</v>
      </c>
      <c r="J60" s="1">
        <v>0.29921450842449504</v>
      </c>
      <c r="K60" s="1">
        <v>6.9152413800057599E-2</v>
      </c>
      <c r="L60" s="1">
        <v>46.458923610682454</v>
      </c>
    </row>
    <row r="61" spans="1:12" x14ac:dyDescent="0.25">
      <c r="A61" s="11"/>
      <c r="B61" s="1"/>
      <c r="C61" s="1">
        <v>43.194870709122952</v>
      </c>
      <c r="D61" s="1">
        <v>2.0045691772364291</v>
      </c>
      <c r="E61" s="1">
        <v>0</v>
      </c>
      <c r="F61" s="1">
        <v>0.58149158532601708</v>
      </c>
      <c r="G61" s="1">
        <v>0.2934298281139705</v>
      </c>
      <c r="H61" s="1">
        <v>0.27359272654457639</v>
      </c>
      <c r="I61" s="1">
        <v>0</v>
      </c>
      <c r="J61" s="1">
        <v>0.18989914495471599</v>
      </c>
      <c r="K61" s="1">
        <v>0</v>
      </c>
      <c r="L61" s="1">
        <v>46.537853171298664</v>
      </c>
    </row>
    <row r="62" spans="1:12" x14ac:dyDescent="0.25">
      <c r="A62" s="11"/>
      <c r="B62" s="1"/>
      <c r="C62" s="1">
        <v>48.353276627965833</v>
      </c>
      <c r="D62" s="1">
        <v>2.4594469541654851</v>
      </c>
      <c r="E62" s="1">
        <v>0.39725675870823662</v>
      </c>
      <c r="F62" s="1">
        <v>0.39839877008067942</v>
      </c>
      <c r="G62" s="1">
        <v>0.29246886847675607</v>
      </c>
      <c r="H62" s="1">
        <v>0.26282114333498424</v>
      </c>
      <c r="I62" s="1">
        <v>0.2118452377408373</v>
      </c>
      <c r="J62" s="1">
        <v>0.19332763164686256</v>
      </c>
      <c r="K62" s="1">
        <v>0</v>
      </c>
      <c r="L62" s="1">
        <v>52.568841992119673</v>
      </c>
    </row>
    <row r="63" spans="1:12" x14ac:dyDescent="0.25">
      <c r="A63" s="11"/>
      <c r="B63" s="1"/>
      <c r="C63" s="1">
        <v>45.363069108540323</v>
      </c>
      <c r="D63" s="1">
        <v>3.1846539227133137</v>
      </c>
      <c r="E63" s="1">
        <v>7.5378102865802115</v>
      </c>
      <c r="F63" s="1">
        <v>0.59014424245133235</v>
      </c>
      <c r="G63" s="1">
        <v>0.40459389317189504</v>
      </c>
      <c r="H63" s="1">
        <v>0.41424453412353474</v>
      </c>
      <c r="I63" s="1">
        <v>0.75232625848730639</v>
      </c>
      <c r="J63" s="1">
        <v>6.7527991056738165E-2</v>
      </c>
      <c r="K63" s="1">
        <v>0</v>
      </c>
      <c r="L63" s="1">
        <v>58.314370237124649</v>
      </c>
    </row>
    <row r="64" spans="1:12" x14ac:dyDescent="0.25">
      <c r="A64" s="11"/>
      <c r="B64" s="1"/>
      <c r="C64" s="1">
        <v>53.141585967293636</v>
      </c>
      <c r="D64" s="1">
        <v>4.5192231764438437</v>
      </c>
      <c r="E64" s="1">
        <v>11.915256485554817</v>
      </c>
      <c r="F64" s="1">
        <v>0.47301918891005829</v>
      </c>
      <c r="G64" s="1">
        <v>0.29559519518840144</v>
      </c>
      <c r="H64" s="1">
        <v>0.35986122308568513</v>
      </c>
      <c r="I64" s="1">
        <v>0.79250883488748569</v>
      </c>
      <c r="J64" s="1">
        <v>0</v>
      </c>
      <c r="K64" s="1">
        <v>0</v>
      </c>
      <c r="L64" s="1">
        <v>71.49705007136393</v>
      </c>
    </row>
    <row r="65" spans="3:12" x14ac:dyDescent="0.25">
      <c r="C65" s="8">
        <f>AVERAGE(C59:C64)</f>
        <v>45.72296267785709</v>
      </c>
      <c r="D65" s="8">
        <f t="shared" ref="C65:D65" si="17">AVERAGE(D59:D64)</f>
        <v>2.7778608095200723</v>
      </c>
      <c r="E65" s="8">
        <f>AVERAGE(E59:E64)</f>
        <v>3.3525273543325969</v>
      </c>
      <c r="F65" s="8">
        <f t="shared" ref="F65:K65" si="18">AVERAGE(F59:F64)</f>
        <v>0.44791278214453056</v>
      </c>
      <c r="G65" s="8">
        <f t="shared" si="18"/>
        <v>0.29153000501610976</v>
      </c>
      <c r="H65" s="8">
        <f t="shared" si="18"/>
        <v>0.29368821364708292</v>
      </c>
      <c r="I65" s="8">
        <f t="shared" si="18"/>
        <v>0.36361855765350581</v>
      </c>
      <c r="J65" s="8">
        <f t="shared" si="18"/>
        <v>0.12499487934713528</v>
      </c>
      <c r="K65" s="8">
        <f t="shared" si="18"/>
        <v>1.1525402300009599E-2</v>
      </c>
      <c r="L65" s="8">
        <f>AVERAGE(L59:L64)</f>
        <v>53.38662068181813</v>
      </c>
    </row>
    <row r="66" spans="3:12" x14ac:dyDescent="0.25">
      <c r="C66" s="2">
        <f t="shared" ref="C66:D66" si="19">STDEV(C59:C64)/SQRT(6)</f>
        <v>1.7842270321798899</v>
      </c>
      <c r="D66" s="2">
        <f t="shared" si="19"/>
        <v>0.38544462726631329</v>
      </c>
      <c r="E66" s="2">
        <f>STDEV(E59:E64)/SQRT(6)</f>
        <v>2.0943036753451074</v>
      </c>
      <c r="F66" s="2">
        <f t="shared" ref="F66:K66" si="20">STDEV(F59:F64)/SQRT(6)</f>
        <v>5.6327498870555395E-2</v>
      </c>
      <c r="G66" s="2">
        <f t="shared" si="20"/>
        <v>2.5841649672341493E-2</v>
      </c>
      <c r="H66" s="2">
        <f t="shared" si="20"/>
        <v>3.1369817356937606E-2</v>
      </c>
      <c r="I66" s="2">
        <f t="shared" si="20"/>
        <v>0.13373425688068066</v>
      </c>
      <c r="J66" s="2">
        <f t="shared" si="20"/>
        <v>4.9593108009937194E-2</v>
      </c>
      <c r="K66" s="2">
        <f t="shared" si="20"/>
        <v>1.1525402300009601E-2</v>
      </c>
      <c r="L66" s="2">
        <f>STDEV(L59:L64)/SQRT(6)</f>
        <v>4.1598789370190001</v>
      </c>
    </row>
    <row r="67" spans="3:12" x14ac:dyDescent="0.25">
      <c r="C67" s="1"/>
      <c r="D67" s="1"/>
      <c r="E67" s="1"/>
      <c r="F67" s="1"/>
      <c r="G67" s="1"/>
      <c r="H67" s="1"/>
      <c r="I67" s="1"/>
      <c r="J67" s="1"/>
      <c r="K67" s="1"/>
      <c r="L67" s="1"/>
    </row>
  </sheetData>
  <mergeCells count="6">
    <mergeCell ref="A59:A64"/>
    <mergeCell ref="A30:A33"/>
    <mergeCell ref="A39:A42"/>
    <mergeCell ref="A50:A52"/>
    <mergeCell ref="A3:A11"/>
    <mergeCell ref="A16:A2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2020-09-06T13:01:48Z</dcterms:modified>
</cp:coreProperties>
</file>