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pan.yue\work@packgene\12-文章专利\PG007\Evolution process record\20250514 AAV.eM\Engineering novel AAV capsids by global de-targeting and subsequent muscle-specific tropism in mice and NHPs\"/>
    </mc:Choice>
  </mc:AlternateContent>
  <xr:revisionPtr revIDLastSave="0" documentId="13_ncr:1_{DEB52F60-6634-45C9-AA01-0E985D223B44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Sample Description" sheetId="8" r:id="rId1"/>
    <sheet name="Liver" sheetId="3" r:id="rId2"/>
    <sheet name="Gastrocnemius" sheetId="4" r:id="rId3"/>
    <sheet name="Biceps" sheetId="5" r:id="rId4"/>
    <sheet name="Triceps" sheetId="6" r:id="rId5"/>
    <sheet name="Quadriceps" sheetId="7" r:id="rId6"/>
  </sheets>
  <definedNames>
    <definedName name="_xlnm._FilterDatabase" localSheetId="3" hidden="1">Biceps!$A$1:$P$91</definedName>
    <definedName name="_xlnm._FilterDatabase" localSheetId="2" hidden="1">Gastrocnemius!$A$1:$P$91</definedName>
    <definedName name="_xlnm._FilterDatabase" localSheetId="5" hidden="1">Quadriceps!$A$1:$P$91</definedName>
    <definedName name="_xlnm._FilterDatabase" localSheetId="4" hidden="1">Triceps!$A$1:$P$91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3" l="1"/>
  <c r="H91" i="7"/>
  <c r="H90" i="7"/>
  <c r="H89" i="7"/>
  <c r="H88" i="7"/>
  <c r="H87" i="7"/>
  <c r="H86" i="7"/>
  <c r="H85" i="7"/>
  <c r="H84" i="7"/>
  <c r="H83" i="7"/>
  <c r="H82" i="7"/>
  <c r="I81" i="7"/>
  <c r="H81" i="7"/>
  <c r="I80" i="7"/>
  <c r="H80" i="7"/>
  <c r="I79" i="7"/>
  <c r="H79" i="7"/>
  <c r="I78" i="7"/>
  <c r="H78" i="7"/>
  <c r="I77" i="7"/>
  <c r="H77" i="7"/>
  <c r="H76" i="7"/>
  <c r="H75" i="7"/>
  <c r="H74" i="7"/>
  <c r="H73" i="7"/>
  <c r="H72" i="7"/>
  <c r="H71" i="7"/>
  <c r="H70" i="7"/>
  <c r="H69" i="7"/>
  <c r="H68" i="7"/>
  <c r="H67" i="7"/>
  <c r="I66" i="7"/>
  <c r="H66" i="7"/>
  <c r="I65" i="7"/>
  <c r="H65" i="7"/>
  <c r="I64" i="7"/>
  <c r="H64" i="7"/>
  <c r="I63" i="7"/>
  <c r="H63" i="7"/>
  <c r="I62" i="7"/>
  <c r="H62" i="7"/>
  <c r="H61" i="7"/>
  <c r="H60" i="7"/>
  <c r="H59" i="7"/>
  <c r="H58" i="7"/>
  <c r="H57" i="7"/>
  <c r="H56" i="7"/>
  <c r="H55" i="7"/>
  <c r="H54" i="7"/>
  <c r="H53" i="7"/>
  <c r="H52" i="7"/>
  <c r="M51" i="7"/>
  <c r="L51" i="7"/>
  <c r="I51" i="7"/>
  <c r="H51" i="7"/>
  <c r="M50" i="7"/>
  <c r="L50" i="7"/>
  <c r="I50" i="7"/>
  <c r="H50" i="7"/>
  <c r="M49" i="7"/>
  <c r="L49" i="7"/>
  <c r="I49" i="7"/>
  <c r="H49" i="7"/>
  <c r="M48" i="7"/>
  <c r="L48" i="7"/>
  <c r="I48" i="7"/>
  <c r="H48" i="7"/>
  <c r="M47" i="7"/>
  <c r="L47" i="7"/>
  <c r="I47" i="7"/>
  <c r="H47" i="7"/>
  <c r="H46" i="7"/>
  <c r="H45" i="7"/>
  <c r="H44" i="7"/>
  <c r="H43" i="7"/>
  <c r="H42" i="7"/>
  <c r="H41" i="7"/>
  <c r="H40" i="7"/>
  <c r="H39" i="7"/>
  <c r="H38" i="7"/>
  <c r="H37" i="7"/>
  <c r="I36" i="7"/>
  <c r="H36" i="7"/>
  <c r="I35" i="7"/>
  <c r="H35" i="7"/>
  <c r="I34" i="7"/>
  <c r="H34" i="7"/>
  <c r="I33" i="7"/>
  <c r="H33" i="7"/>
  <c r="I32" i="7"/>
  <c r="H32" i="7"/>
  <c r="H31" i="7"/>
  <c r="H30" i="7"/>
  <c r="H29" i="7"/>
  <c r="H28" i="7"/>
  <c r="H27" i="7"/>
  <c r="H26" i="7"/>
  <c r="H25" i="7"/>
  <c r="H24" i="7"/>
  <c r="H23" i="7"/>
  <c r="H22" i="7"/>
  <c r="I21" i="7"/>
  <c r="H21" i="7"/>
  <c r="I20" i="7"/>
  <c r="H20" i="7"/>
  <c r="I19" i="7"/>
  <c r="H19" i="7"/>
  <c r="I18" i="7"/>
  <c r="H18" i="7"/>
  <c r="I17" i="7"/>
  <c r="H17" i="7"/>
  <c r="H16" i="7"/>
  <c r="H15" i="7"/>
  <c r="H14" i="7"/>
  <c r="H13" i="7"/>
  <c r="H12" i="7"/>
  <c r="H11" i="7"/>
  <c r="H10" i="7"/>
  <c r="H9" i="7"/>
  <c r="H8" i="7"/>
  <c r="H7" i="7"/>
  <c r="M6" i="7"/>
  <c r="L6" i="7"/>
  <c r="I6" i="7"/>
  <c r="H6" i="7"/>
  <c r="M5" i="7"/>
  <c r="L5" i="7"/>
  <c r="I5" i="7"/>
  <c r="H5" i="7"/>
  <c r="M4" i="7"/>
  <c r="L4" i="7"/>
  <c r="I4" i="7"/>
  <c r="H4" i="7"/>
  <c r="M3" i="7"/>
  <c r="L3" i="7"/>
  <c r="I3" i="7"/>
  <c r="H3" i="7"/>
  <c r="M2" i="7"/>
  <c r="L2" i="7"/>
  <c r="I2" i="7"/>
  <c r="H2" i="7"/>
  <c r="H91" i="6"/>
  <c r="H90" i="6"/>
  <c r="H89" i="6"/>
  <c r="H88" i="6"/>
  <c r="H87" i="6"/>
  <c r="H86" i="6"/>
  <c r="H85" i="6"/>
  <c r="H84" i="6"/>
  <c r="H83" i="6"/>
  <c r="H82" i="6"/>
  <c r="I81" i="6"/>
  <c r="H81" i="6"/>
  <c r="I80" i="6"/>
  <c r="H80" i="6"/>
  <c r="I79" i="6"/>
  <c r="H79" i="6"/>
  <c r="I78" i="6"/>
  <c r="H78" i="6"/>
  <c r="I77" i="6"/>
  <c r="H77" i="6"/>
  <c r="H76" i="6"/>
  <c r="H75" i="6"/>
  <c r="H74" i="6"/>
  <c r="H73" i="6"/>
  <c r="H72" i="6"/>
  <c r="H71" i="6"/>
  <c r="H70" i="6"/>
  <c r="H69" i="6"/>
  <c r="H68" i="6"/>
  <c r="H67" i="6"/>
  <c r="I66" i="6"/>
  <c r="H66" i="6"/>
  <c r="I65" i="6"/>
  <c r="H65" i="6"/>
  <c r="I64" i="6"/>
  <c r="H64" i="6"/>
  <c r="I63" i="6"/>
  <c r="H63" i="6"/>
  <c r="I62" i="6"/>
  <c r="H62" i="6"/>
  <c r="H61" i="6"/>
  <c r="H60" i="6"/>
  <c r="H59" i="6"/>
  <c r="H58" i="6"/>
  <c r="H57" i="6"/>
  <c r="H56" i="6"/>
  <c r="H55" i="6"/>
  <c r="H54" i="6"/>
  <c r="H53" i="6"/>
  <c r="H52" i="6"/>
  <c r="M51" i="6"/>
  <c r="L51" i="6"/>
  <c r="I51" i="6"/>
  <c r="H51" i="6"/>
  <c r="M50" i="6"/>
  <c r="L50" i="6"/>
  <c r="I50" i="6"/>
  <c r="H50" i="6"/>
  <c r="M49" i="6"/>
  <c r="L49" i="6"/>
  <c r="I49" i="6"/>
  <c r="H49" i="6"/>
  <c r="M48" i="6"/>
  <c r="L48" i="6"/>
  <c r="I48" i="6"/>
  <c r="H48" i="6"/>
  <c r="M47" i="6"/>
  <c r="L47" i="6"/>
  <c r="I47" i="6"/>
  <c r="H47" i="6"/>
  <c r="H46" i="6"/>
  <c r="H45" i="6"/>
  <c r="H44" i="6"/>
  <c r="H43" i="6"/>
  <c r="H42" i="6"/>
  <c r="H41" i="6"/>
  <c r="H40" i="6"/>
  <c r="H39" i="6"/>
  <c r="H38" i="6"/>
  <c r="H37" i="6"/>
  <c r="I36" i="6"/>
  <c r="H36" i="6"/>
  <c r="I35" i="6"/>
  <c r="H35" i="6"/>
  <c r="I34" i="6"/>
  <c r="H34" i="6"/>
  <c r="I33" i="6"/>
  <c r="H33" i="6"/>
  <c r="I32" i="6"/>
  <c r="H32" i="6"/>
  <c r="H31" i="6"/>
  <c r="H30" i="6"/>
  <c r="H29" i="6"/>
  <c r="H28" i="6"/>
  <c r="H27" i="6"/>
  <c r="H26" i="6"/>
  <c r="H25" i="6"/>
  <c r="H24" i="6"/>
  <c r="H23" i="6"/>
  <c r="H22" i="6"/>
  <c r="I21" i="6"/>
  <c r="H21" i="6"/>
  <c r="I20" i="6"/>
  <c r="H20" i="6"/>
  <c r="I19" i="6"/>
  <c r="H19" i="6"/>
  <c r="I18" i="6"/>
  <c r="H18" i="6"/>
  <c r="I17" i="6"/>
  <c r="H17" i="6"/>
  <c r="H16" i="6"/>
  <c r="H15" i="6"/>
  <c r="H14" i="6"/>
  <c r="H13" i="6"/>
  <c r="H12" i="6"/>
  <c r="H11" i="6"/>
  <c r="H10" i="6"/>
  <c r="H9" i="6"/>
  <c r="H8" i="6"/>
  <c r="H7" i="6"/>
  <c r="M6" i="6"/>
  <c r="L6" i="6"/>
  <c r="I6" i="6"/>
  <c r="H6" i="6"/>
  <c r="M5" i="6"/>
  <c r="L5" i="6"/>
  <c r="I5" i="6"/>
  <c r="H5" i="6"/>
  <c r="M4" i="6"/>
  <c r="L4" i="6"/>
  <c r="I4" i="6"/>
  <c r="H4" i="6"/>
  <c r="M3" i="6"/>
  <c r="L3" i="6"/>
  <c r="I3" i="6"/>
  <c r="H3" i="6"/>
  <c r="M2" i="6"/>
  <c r="L2" i="6"/>
  <c r="I2" i="6"/>
  <c r="H2" i="6"/>
  <c r="H91" i="5"/>
  <c r="H90" i="5"/>
  <c r="H89" i="5"/>
  <c r="H88" i="5"/>
  <c r="H87" i="5"/>
  <c r="H86" i="5"/>
  <c r="H85" i="5"/>
  <c r="H84" i="5"/>
  <c r="H83" i="5"/>
  <c r="H82" i="5"/>
  <c r="I81" i="5"/>
  <c r="H81" i="5"/>
  <c r="I80" i="5"/>
  <c r="H80" i="5"/>
  <c r="I79" i="5"/>
  <c r="H79" i="5"/>
  <c r="I78" i="5"/>
  <c r="H78" i="5"/>
  <c r="I77" i="5"/>
  <c r="H77" i="5"/>
  <c r="H76" i="5"/>
  <c r="H75" i="5"/>
  <c r="H74" i="5"/>
  <c r="H73" i="5"/>
  <c r="H72" i="5"/>
  <c r="H71" i="5"/>
  <c r="H70" i="5"/>
  <c r="H69" i="5"/>
  <c r="H68" i="5"/>
  <c r="H67" i="5"/>
  <c r="I66" i="5"/>
  <c r="H66" i="5"/>
  <c r="I65" i="5"/>
  <c r="H65" i="5"/>
  <c r="I64" i="5"/>
  <c r="H64" i="5"/>
  <c r="I63" i="5"/>
  <c r="H63" i="5"/>
  <c r="I62" i="5"/>
  <c r="H62" i="5"/>
  <c r="H61" i="5"/>
  <c r="H60" i="5"/>
  <c r="H59" i="5"/>
  <c r="H58" i="5"/>
  <c r="H57" i="5"/>
  <c r="H56" i="5"/>
  <c r="H55" i="5"/>
  <c r="H54" i="5"/>
  <c r="H53" i="5"/>
  <c r="H52" i="5"/>
  <c r="M51" i="5"/>
  <c r="L51" i="5"/>
  <c r="I51" i="5"/>
  <c r="H51" i="5"/>
  <c r="M50" i="5"/>
  <c r="L50" i="5"/>
  <c r="I50" i="5"/>
  <c r="H50" i="5"/>
  <c r="M49" i="5"/>
  <c r="L49" i="5"/>
  <c r="I49" i="5"/>
  <c r="H49" i="5"/>
  <c r="M48" i="5"/>
  <c r="L48" i="5"/>
  <c r="I48" i="5"/>
  <c r="H48" i="5"/>
  <c r="M47" i="5"/>
  <c r="L47" i="5"/>
  <c r="I47" i="5"/>
  <c r="H47" i="5"/>
  <c r="H46" i="5"/>
  <c r="H45" i="5"/>
  <c r="H44" i="5"/>
  <c r="H43" i="5"/>
  <c r="H42" i="5"/>
  <c r="H41" i="5"/>
  <c r="H40" i="5"/>
  <c r="H39" i="5"/>
  <c r="H38" i="5"/>
  <c r="H37" i="5"/>
  <c r="I36" i="5"/>
  <c r="H36" i="5"/>
  <c r="I35" i="5"/>
  <c r="H35" i="5"/>
  <c r="I34" i="5"/>
  <c r="H34" i="5"/>
  <c r="I33" i="5"/>
  <c r="H33" i="5"/>
  <c r="I32" i="5"/>
  <c r="H32" i="5"/>
  <c r="H31" i="5"/>
  <c r="H30" i="5"/>
  <c r="H29" i="5"/>
  <c r="H28" i="5"/>
  <c r="H27" i="5"/>
  <c r="H26" i="5"/>
  <c r="H25" i="5"/>
  <c r="H24" i="5"/>
  <c r="H23" i="5"/>
  <c r="H22" i="5"/>
  <c r="I21" i="5"/>
  <c r="H21" i="5"/>
  <c r="I20" i="5"/>
  <c r="H20" i="5"/>
  <c r="I19" i="5"/>
  <c r="H19" i="5"/>
  <c r="I18" i="5"/>
  <c r="H18" i="5"/>
  <c r="I17" i="5"/>
  <c r="H17" i="5"/>
  <c r="H16" i="5"/>
  <c r="H15" i="5"/>
  <c r="H14" i="5"/>
  <c r="H13" i="5"/>
  <c r="H12" i="5"/>
  <c r="H11" i="5"/>
  <c r="H10" i="5"/>
  <c r="H9" i="5"/>
  <c r="H8" i="5"/>
  <c r="H7" i="5"/>
  <c r="M6" i="5"/>
  <c r="L6" i="5"/>
  <c r="I6" i="5"/>
  <c r="H6" i="5"/>
  <c r="M5" i="5"/>
  <c r="L5" i="5"/>
  <c r="I5" i="5"/>
  <c r="H5" i="5"/>
  <c r="M4" i="5"/>
  <c r="L4" i="5"/>
  <c r="I4" i="5"/>
  <c r="H4" i="5"/>
  <c r="M3" i="5"/>
  <c r="L3" i="5"/>
  <c r="I3" i="5"/>
  <c r="H3" i="5"/>
  <c r="M2" i="5"/>
  <c r="L2" i="5"/>
  <c r="I2" i="5"/>
  <c r="H2" i="5"/>
  <c r="H91" i="4"/>
  <c r="H90" i="4"/>
  <c r="H89" i="4"/>
  <c r="H88" i="4"/>
  <c r="H87" i="4"/>
  <c r="H86" i="4"/>
  <c r="H85" i="4"/>
  <c r="H84" i="4"/>
  <c r="H83" i="4"/>
  <c r="H82" i="4"/>
  <c r="I81" i="4"/>
  <c r="H81" i="4"/>
  <c r="I80" i="4"/>
  <c r="H80" i="4"/>
  <c r="I79" i="4"/>
  <c r="H79" i="4"/>
  <c r="I78" i="4"/>
  <c r="H78" i="4"/>
  <c r="I77" i="4"/>
  <c r="H77" i="4"/>
  <c r="H76" i="4"/>
  <c r="H75" i="4"/>
  <c r="H74" i="4"/>
  <c r="H73" i="4"/>
  <c r="H72" i="4"/>
  <c r="H71" i="4"/>
  <c r="H70" i="4"/>
  <c r="H69" i="4"/>
  <c r="H68" i="4"/>
  <c r="H67" i="4"/>
  <c r="I66" i="4"/>
  <c r="H66" i="4"/>
  <c r="I65" i="4"/>
  <c r="H65" i="4"/>
  <c r="I64" i="4"/>
  <c r="H64" i="4"/>
  <c r="I63" i="4"/>
  <c r="H63" i="4"/>
  <c r="I62" i="4"/>
  <c r="H62" i="4"/>
  <c r="H61" i="4"/>
  <c r="H60" i="4"/>
  <c r="H59" i="4"/>
  <c r="H58" i="4"/>
  <c r="H57" i="4"/>
  <c r="H56" i="4"/>
  <c r="H55" i="4"/>
  <c r="H54" i="4"/>
  <c r="H53" i="4"/>
  <c r="H52" i="4"/>
  <c r="M51" i="4"/>
  <c r="L51" i="4"/>
  <c r="I51" i="4"/>
  <c r="H51" i="4"/>
  <c r="M50" i="4"/>
  <c r="L50" i="4"/>
  <c r="I50" i="4"/>
  <c r="H50" i="4"/>
  <c r="M49" i="4"/>
  <c r="L49" i="4"/>
  <c r="I49" i="4"/>
  <c r="H49" i="4"/>
  <c r="M48" i="4"/>
  <c r="L48" i="4"/>
  <c r="I48" i="4"/>
  <c r="H48" i="4"/>
  <c r="M47" i="4"/>
  <c r="L47" i="4"/>
  <c r="I47" i="4"/>
  <c r="H47" i="4"/>
  <c r="H46" i="4"/>
  <c r="H45" i="4"/>
  <c r="H44" i="4"/>
  <c r="H43" i="4"/>
  <c r="H42" i="4"/>
  <c r="H41" i="4"/>
  <c r="H40" i="4"/>
  <c r="H39" i="4"/>
  <c r="H38" i="4"/>
  <c r="H37" i="4"/>
  <c r="I36" i="4"/>
  <c r="H36" i="4"/>
  <c r="I35" i="4"/>
  <c r="H35" i="4"/>
  <c r="I34" i="4"/>
  <c r="H34" i="4"/>
  <c r="I33" i="4"/>
  <c r="H33" i="4"/>
  <c r="I32" i="4"/>
  <c r="H32" i="4"/>
  <c r="H31" i="4"/>
  <c r="H30" i="4"/>
  <c r="H29" i="4"/>
  <c r="H28" i="4"/>
  <c r="H27" i="4"/>
  <c r="H26" i="4"/>
  <c r="H25" i="4"/>
  <c r="H24" i="4"/>
  <c r="H23" i="4"/>
  <c r="H22" i="4"/>
  <c r="I21" i="4"/>
  <c r="H21" i="4"/>
  <c r="I20" i="4"/>
  <c r="H20" i="4"/>
  <c r="I19" i="4"/>
  <c r="H19" i="4"/>
  <c r="I18" i="4"/>
  <c r="H18" i="4"/>
  <c r="I17" i="4"/>
  <c r="H17" i="4"/>
  <c r="H16" i="4"/>
  <c r="H15" i="4"/>
  <c r="H14" i="4"/>
  <c r="H13" i="4"/>
  <c r="H12" i="4"/>
  <c r="H11" i="4"/>
  <c r="H10" i="4"/>
  <c r="H9" i="4"/>
  <c r="H8" i="4"/>
  <c r="H7" i="4"/>
  <c r="M6" i="4"/>
  <c r="L6" i="4"/>
  <c r="I6" i="4"/>
  <c r="H6" i="4"/>
  <c r="M5" i="4"/>
  <c r="L5" i="4"/>
  <c r="I5" i="4"/>
  <c r="H5" i="4"/>
  <c r="M4" i="4"/>
  <c r="L4" i="4"/>
  <c r="I4" i="4"/>
  <c r="H4" i="4"/>
  <c r="M3" i="4"/>
  <c r="L3" i="4"/>
  <c r="I3" i="4"/>
  <c r="H3" i="4"/>
  <c r="M2" i="4"/>
  <c r="L2" i="4"/>
  <c r="I2" i="4"/>
  <c r="H2" i="4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L36" i="3"/>
  <c r="K36" i="3"/>
  <c r="H36" i="3"/>
  <c r="L35" i="3"/>
  <c r="K35" i="3"/>
  <c r="H35" i="3"/>
  <c r="L34" i="3"/>
  <c r="K34" i="3"/>
  <c r="H34" i="3"/>
  <c r="L33" i="3"/>
  <c r="K33" i="3"/>
  <c r="H33" i="3"/>
  <c r="L32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L6" i="3"/>
  <c r="K6" i="3"/>
  <c r="H6" i="3"/>
  <c r="L5" i="3"/>
  <c r="K5" i="3"/>
  <c r="H5" i="3"/>
  <c r="L4" i="3"/>
  <c r="K4" i="3"/>
  <c r="H4" i="3"/>
  <c r="L3" i="3"/>
  <c r="K3" i="3"/>
  <c r="H3" i="3"/>
  <c r="L2" i="3"/>
  <c r="K2" i="3"/>
  <c r="H2" i="3"/>
</calcChain>
</file>

<file path=xl/sharedStrings.xml><?xml version="1.0" encoding="utf-8"?>
<sst xmlns="http://schemas.openxmlformats.org/spreadsheetml/2006/main" count="2167" uniqueCount="143">
  <si>
    <t>Project Number: NH28</t>
  </si>
  <si>
    <t>Project Description:</t>
  </si>
  <si>
    <t>Objective: Perform sorting of 5 viruses (4A, PG016, PG017, PG018, AAV9) in muscles of 3 monkeys.</t>
  </si>
  <si>
    <t>Experimental Method:</t>
  </si>
  <si>
    <t>Administer intravenous injection with a total dose of 3E13 GC/kg (equal distribution among the 5 viruses).</t>
  </si>
  <si>
    <t>Monitor biochemical indicators.</t>
  </si>
  <si>
    <t>Perform muscle (gastrocnemius, biceps brachii, triceps brachii, quadriceps femoris) and liver puncture sampling on Day 14 and Day 28.</t>
  </si>
  <si>
    <t>Use NGS Barcode sorting (YJ600V2 series) for analysis.</t>
  </si>
  <si>
    <t>Sample Notes:</t>
  </si>
  <si>
    <t>Liver puncture points:</t>
  </si>
  <si>
    <t>Day 14: 2 puncture points (1-2 cm apart).</t>
  </si>
  <si>
    <t>Day 28: 2 puncture points (1-2 cm apart).</t>
  </si>
  <si>
    <t>Muscle puncture points:</t>
  </si>
  <si>
    <t>Day 14: 1 puncture point per muscle type (each puncture point divided into 3 parts).</t>
  </si>
  <si>
    <t>Day 28: 1 puncture point per muscle type (each puncture point divided into 3 parts).</t>
  </si>
  <si>
    <t>File_Name</t>
  </si>
  <si>
    <t>Barcode</t>
  </si>
  <si>
    <t>DNA_Counts</t>
  </si>
  <si>
    <t>Barcode_Name</t>
  </si>
  <si>
    <t>Target_Hit</t>
  </si>
  <si>
    <t>Target_Seq</t>
  </si>
  <si>
    <t>Order</t>
  </si>
  <si>
    <t>Relatieve fold(VS AAV9)</t>
  </si>
  <si>
    <t>Sample info</t>
  </si>
  <si>
    <t>Day</t>
  </si>
  <si>
    <t>Mean</t>
  </si>
  <si>
    <t>STD</t>
  </si>
  <si>
    <t>NH28_D14_Li_1_2_20250220_L8_2.clean.fq</t>
  </si>
  <si>
    <t>CGCATCCA</t>
  </si>
  <si>
    <t>D#YJ604V2</t>
  </si>
  <si>
    <t>MyoAAV 4A</t>
  </si>
  <si>
    <t>SNSRGDYNSL</t>
  </si>
  <si>
    <t>Monkey1：#20071903
sample1；</t>
  </si>
  <si>
    <t>ACGTCCAA</t>
  </si>
  <si>
    <t>D#YJ605V2</t>
  </si>
  <si>
    <t>PG016</t>
  </si>
  <si>
    <t>STGRRGDLATIHA</t>
  </si>
  <si>
    <t>TGTGCCCA</t>
  </si>
  <si>
    <t>D#YJ606V2</t>
  </si>
  <si>
    <t>PG017</t>
  </si>
  <si>
    <t>AGLRGDRSVQA</t>
  </si>
  <si>
    <t>ATGGCGTT</t>
  </si>
  <si>
    <t>D#YJ609V2</t>
  </si>
  <si>
    <t>PG018</t>
  </si>
  <si>
    <t>AGRRGDLREVA</t>
  </si>
  <si>
    <t>TCAGGATA</t>
  </si>
  <si>
    <t>D#YJ601V2</t>
  </si>
  <si>
    <t>AAV9</t>
  </si>
  <si>
    <t>N/A</t>
  </si>
  <si>
    <t>NH28_D14_Li_1_3_20250220_L5_2.clean.fq</t>
  </si>
  <si>
    <t>Monkey1：#20071903
sample2；</t>
  </si>
  <si>
    <t>NH28_D14_Li_2_2_20250220_L6_2.clean.fq</t>
  </si>
  <si>
    <t>Monkey2：#20022011
sample1；</t>
  </si>
  <si>
    <t>NH28_D14_Li_2_3_20250220_L7_2.clean.fq</t>
  </si>
  <si>
    <t>Monkey2：#20022011
sample2；</t>
  </si>
  <si>
    <t>NH28_D14_Li_3_2_20250220_L8_2.clean.fq</t>
  </si>
  <si>
    <t>Monkey3：#21050501
sample1；</t>
  </si>
  <si>
    <t>NH28_D14_Li_3_3_20250220_L1_2.clean.fq</t>
  </si>
  <si>
    <t>Monkey3：#21050501
sample2；</t>
  </si>
  <si>
    <t>NH28_D28_Li_1_2_20250220_L2_2.clean.fq</t>
  </si>
  <si>
    <t>NH28_D28_Li_1_3_20250220_L4_2.clean.fq</t>
  </si>
  <si>
    <t>NH28_D28_Li_2_2_20250220_L3_2.clean.fq</t>
  </si>
  <si>
    <t>NH28_D28_Li_2_3_20250220_L5_2.clean.fq</t>
  </si>
  <si>
    <t>NH28_D28_Li_3_2_20250220_L1_2.clean.fq</t>
  </si>
  <si>
    <t>NH28_D28_Li_3_3_20250220_L2_2.clean.fq</t>
  </si>
  <si>
    <t>Relative fold(VS AAV9)</t>
  </si>
  <si>
    <t>mean within monkey</t>
  </si>
  <si>
    <t>mean among monkeys</t>
  </si>
  <si>
    <t>NH28_Fc_1_20250217_L1_2.clean.fq</t>
  </si>
  <si>
    <t>Monkey1：#20071903
Sample1；
one sampledivided into 3 replicates；</t>
  </si>
  <si>
    <t>NH28_D14_Fc_1_2_20250220_L5_2.clean.fq</t>
  </si>
  <si>
    <t>NH28_D14_Fc_1_3_20250225_L1_2.clean.fq</t>
  </si>
  <si>
    <t>NH28_Fc_2_20250217_L2_2.clean.fq</t>
  </si>
  <si>
    <t>Monkey2：#20022011
Sample1；
one sampledivided into 3 replicates；</t>
  </si>
  <si>
    <t>NH28_D14_Fc_2_2_20250225_L4_2.clean.fq</t>
  </si>
  <si>
    <t>NH28_D14_Fc_2_3_20250225_L1_2.clean.fq</t>
  </si>
  <si>
    <t>NH28_Fc_3_20250217_L3_2.clean.fq</t>
  </si>
  <si>
    <t>Monkey3：#21050501
Sample1；
one sampledivided into 3 replicates；</t>
  </si>
  <si>
    <t>NH28_D14_Fc_3_2_20250225_L2_2.clean.fq</t>
  </si>
  <si>
    <t>NH28_D14_Fc_3_3_20250225_L3_2.clean.fq</t>
  </si>
  <si>
    <t>NH28_D28_Fc_1_20250205_L7_2.clean.fq</t>
  </si>
  <si>
    <t>NH28_D28_Fc_1_2_20250225_L4_2.clean.fq</t>
  </si>
  <si>
    <t>NH28_D28_Fc_1_3_20250225_L4_2.clean.fq</t>
  </si>
  <si>
    <t>NH28_D28_Fc_2_20250205_L6_2.clean.fq</t>
  </si>
  <si>
    <t>NH28_D28_Fc_2_2_20250225_L5_2.clean.fq</t>
  </si>
  <si>
    <t>NH28_D28_Fc_2_3_20250225_L6_2.clean.fq</t>
  </si>
  <si>
    <t>NH28_D28_Fc_3_20250205_L8_2.clean.fq</t>
  </si>
  <si>
    <t>NH28_D28_Fc_3_2_20250225_L6_2.clean.fq</t>
  </si>
  <si>
    <t>NH28_D28_Fc_3_3_20250225_L7_2.clean.fq</t>
  </si>
  <si>
    <t>NH28_G2_1_20250217_L4_2.clean.fq</t>
  </si>
  <si>
    <t>NH28_D14_G2_1_2_20250220_L4_2.clean.fq</t>
  </si>
  <si>
    <t>NH28_D14_G2_1_3_20250220_L1_2.clean.fq</t>
  </si>
  <si>
    <t>NH28_G2_2_20250217_L5_2.clean.fq</t>
  </si>
  <si>
    <t>NH28_D14_G2_2_2_20250224_L7_2.clean.fq</t>
  </si>
  <si>
    <t>NH28_D14_G2_2_3_20250224_L8_2.clean.fq</t>
  </si>
  <si>
    <t>NH28_G2_3_20250217_L6_2.clean.fq</t>
  </si>
  <si>
    <t>NH28_D14_G2_3_2_20250224_L8_2.clean.fq</t>
  </si>
  <si>
    <t>NH28_D14_G2_3_3_20250224_L5_2.clean.fq</t>
  </si>
  <si>
    <t>NH28_D28_G2_1_20250205_L5_2.clean.fq</t>
  </si>
  <si>
    <t>NH28_D28_G2_1_2_20250224_L2_2.clean.fq</t>
  </si>
  <si>
    <t>NH28_D28_G2_1_3_20250224_L5_2.clean.fq</t>
  </si>
  <si>
    <t>NH28_D28_G2_2_20250205_L7_2.clean.fq</t>
  </si>
  <si>
    <t>NH28_D28_G2_2_2_20250224_L8_2.clean.fq</t>
  </si>
  <si>
    <t>NH28_D28_G2_2_3_20250224_L4_2.clean.fq</t>
  </si>
  <si>
    <t>NH28_D28_G2_3_20250205_L5_2.clean.fq</t>
  </si>
  <si>
    <t>NH28_D28_G2_3_2_20250224_L5_2.clean.fq</t>
  </si>
  <si>
    <t>NH28_D28_G2_3_3_20250224_L6_2.clean.fq</t>
  </si>
  <si>
    <t>NH28_G3_1_20250217_L5_2.clean.fq</t>
  </si>
  <si>
    <t>NH28_D14_G3_1_2_20250220_L8_2.clean.fq</t>
  </si>
  <si>
    <t>NH28_D14_G3_1_3_20250225_L7_2.clean.fq</t>
  </si>
  <si>
    <t>NH28_G3_2_20250217_L6_2.clean.fq</t>
  </si>
  <si>
    <t>NH28_D14_G3_2_2_20250225_L8_2.clean.fq</t>
  </si>
  <si>
    <t>NH28_D14_G3_2_3_20250225_L2_2.clean.fq</t>
  </si>
  <si>
    <t>NH28_G3_3_20250217_L2_2.clean.fq</t>
  </si>
  <si>
    <t>NH28_D14_G3_3_2_20250225_L1_2.clean.fq</t>
  </si>
  <si>
    <t>NH28_D14_G3_3_3_20250225_L3_2.clean.fq</t>
  </si>
  <si>
    <t>NH28_D28_G3_1_20250205_L6_2.clean.fq</t>
  </si>
  <si>
    <t>NH28_D28_G3_1_2_20250225_L4_2.clean.fq</t>
  </si>
  <si>
    <t>NH28_D28_G3_1_3_20250225_L2_2.clean.fq</t>
  </si>
  <si>
    <t>NH28_D28_G3_2_20250205_L7_2.clean.fq</t>
  </si>
  <si>
    <t>NH28_D28_G3_2_2_20250225_L5_2.clean.fq</t>
  </si>
  <si>
    <t>NH28_D28_G3_2_3_20250225_L1_2.clean.fq</t>
  </si>
  <si>
    <t>NH28_D28_G3_3_20250205_L8_2.clean.fq</t>
  </si>
  <si>
    <t>NH28_D28_G3_3_2_20250225_L6_2.clean.fq</t>
  </si>
  <si>
    <t>NH28_D28_G3_3_3_20250225_L7_2.clean.fq</t>
  </si>
  <si>
    <t>NH28_G4_1_20250217_L3_2.clean.fq</t>
  </si>
  <si>
    <t>NH28_D14_G4_1_2_20250220_L7_2.clean.fq</t>
  </si>
  <si>
    <t>NH28_D14_G4_1_3_20250225_L8_2.clean.fq</t>
  </si>
  <si>
    <t>NH28_G4_2_20250217_L4_2.clean.fq</t>
  </si>
  <si>
    <t>NH28_D14_G4_2_2_20250225_L2_2.clean.fq</t>
  </si>
  <si>
    <t>NH28_D14_G4_2_3_20250225_L7_2.clean.fq</t>
  </si>
  <si>
    <t>NH28_G4_3_20250217_L6_2.clean.fq</t>
  </si>
  <si>
    <t>NH28_D14_G4_3_2_20250225_L8_2.clean.fq</t>
  </si>
  <si>
    <t>NH28_D14_G4_3_3_20250225_L4_2.clean.fq</t>
  </si>
  <si>
    <t>NH28_D28_G4_1_20250205_L6_2.clean.fq</t>
  </si>
  <si>
    <t>NH28_D28_G4_1_2_20250225_L3_2.clean.fq</t>
  </si>
  <si>
    <t>NH28_D28_G4_1_3_20250225_L7_2.clean.fq</t>
  </si>
  <si>
    <t>NH28_D28_G4_2_20250205_L5_2.clean.fq</t>
  </si>
  <si>
    <t>NH28_D28_G4_2_2_20250225_L3_2.clean.fq</t>
  </si>
  <si>
    <t>NH28_D28_G4_2_3_20250225_L5_2.clean.fq</t>
  </si>
  <si>
    <t>NH28_D28_G4_3_20250205_L8_2.clean.fq</t>
  </si>
  <si>
    <t>NH28_D28_G4_3_2_20250225_L6_2.clean.fq</t>
  </si>
  <si>
    <t>NH28_D28_G4_3_3_20250225_L2_2.clean.fq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</si>
</sst>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6" fontId="1" fillId="3" borderId="0" xfId="0" applyNumberFormat="1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1" fillId="6" borderId="0" xfId="0" applyNumberFormat="1" applyFont="1" applyFill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177" fontId="0" fillId="0" borderId="1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/>
    </xf>
    <xf numFmtId="177" fontId="0" fillId="4" borderId="0" xfId="0" applyNumberFormat="1" applyFill="1" applyAlignment="1">
      <alignment horizontal="left" vertical="top" wrapText="1"/>
    </xf>
    <xf numFmtId="177" fontId="0" fillId="4" borderId="0" xfId="0" applyNumberFormat="1" applyFill="1" applyAlignment="1">
      <alignment horizontal="left" vertical="top"/>
    </xf>
    <xf numFmtId="177" fontId="0" fillId="0" borderId="0" xfId="0" applyNumberFormat="1" applyAlignment="1">
      <alignment horizontal="left" vertical="top" wrapText="1"/>
    </xf>
    <xf numFmtId="177" fontId="0" fillId="4" borderId="4" xfId="0" applyNumberFormat="1" applyFill="1" applyBorder="1" applyAlignment="1">
      <alignment horizontal="left" vertical="top"/>
    </xf>
    <xf numFmtId="176" fontId="0" fillId="0" borderId="0" xfId="0" applyNumberForma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Day14</a:t>
            </a:r>
            <a:r>
              <a:rPr lang="en-US" altLang="zh-CN" sz="1320"/>
              <a:t>_Liver</a:t>
            </a:r>
            <a:endParaRPr lang="en-US" sz="1320"/>
          </a:p>
        </c:rich>
      </c:tx>
      <c:layout>
        <c:manualLayout>
          <c:xMode val="edge"/>
          <c:yMode val="edge"/>
          <c:x val="0.39667128074216901"/>
          <c:y val="2.5628097382762501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31992212848801"/>
          <c:y val="9.9006890960680993E-2"/>
          <c:w val="0.89524659312135002"/>
          <c:h val="0.846331576813944"/>
        </c:manualLayout>
      </c:layout>
      <c:barChart>
        <c:barDir val="col"/>
        <c:grouping val="clustered"/>
        <c:varyColors val="0"/>
        <c:ser>
          <c:idx val="0"/>
          <c:order val="6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35-48F1-BB8B-077662963C66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35-48F1-BB8B-077662963C66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35-48F1-BB8B-077662963C66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35-48F1-BB8B-077662963C66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35-48F1-BB8B-077662963C66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Liver!$L$2:$L$6</c:f>
                <c:numCache>
                  <c:formatCode>General</c:formatCode>
                  <c:ptCount val="5"/>
                  <c:pt idx="0">
                    <c:v>7.7391238923689501E-2</c:v>
                  </c:pt>
                  <c:pt idx="1">
                    <c:v>5.2987382053949197E-3</c:v>
                  </c:pt>
                  <c:pt idx="2">
                    <c:v>5.2487896889642002E-3</c:v>
                  </c:pt>
                  <c:pt idx="3">
                    <c:v>5.1196835268772197E-3</c:v>
                  </c:pt>
                  <c:pt idx="4">
                    <c:v>0</c:v>
                  </c:pt>
                </c:numCache>
              </c:numRef>
            </c:plus>
            <c:minus>
              <c:numRef>
                <c:f>Liver!$L$2:$L$6</c:f>
                <c:numCache>
                  <c:formatCode>General</c:formatCode>
                  <c:ptCount val="5"/>
                  <c:pt idx="0">
                    <c:v>7.7391238923689501E-2</c:v>
                  </c:pt>
                  <c:pt idx="1">
                    <c:v>5.2987382053949197E-3</c:v>
                  </c:pt>
                  <c:pt idx="2">
                    <c:v>5.2487896889642002E-3</c:v>
                  </c:pt>
                  <c:pt idx="3">
                    <c:v>5.1196835268772197E-3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Liver!$K$2:$K$6</c:f>
              <c:numCache>
                <c:formatCode>0.000_ </c:formatCode>
                <c:ptCount val="5"/>
                <c:pt idx="0">
                  <c:v>0.48949829918722199</c:v>
                </c:pt>
                <c:pt idx="1">
                  <c:v>1.2190947638998599E-2</c:v>
                </c:pt>
                <c:pt idx="2">
                  <c:v>7.6329189295654704E-3</c:v>
                </c:pt>
                <c:pt idx="3">
                  <c:v>6.68129499298386E-3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35-48F1-BB8B-077662963C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1- Sample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Liver!$H$2:$H$6</c:f>
              <c:numCache>
                <c:formatCode>0.000_ </c:formatCode>
                <c:ptCount val="5"/>
                <c:pt idx="0">
                  <c:v>0.452671222211532</c:v>
                </c:pt>
                <c:pt idx="1">
                  <c:v>1.13237623864523E-2</c:v>
                </c:pt>
                <c:pt idx="2">
                  <c:v>1.0862385708503499E-2</c:v>
                </c:pt>
                <c:pt idx="3">
                  <c:v>9.07158200376635E-3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F35-48F1-BB8B-077662963C66}"/>
            </c:ext>
          </c:extLst>
        </c:ser>
        <c:ser>
          <c:idx val="2"/>
          <c:order val="1"/>
          <c:tx>
            <c:v>Monkey 1- Sample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Liver!$H$7:$H$11</c:f>
              <c:numCache>
                <c:formatCode>0.000_ </c:formatCode>
                <c:ptCount val="5"/>
                <c:pt idx="0">
                  <c:v>0.43353110069072798</c:v>
                </c:pt>
                <c:pt idx="1">
                  <c:v>8.1434537781897402E-3</c:v>
                </c:pt>
                <c:pt idx="2">
                  <c:v>1.11882378685317E-2</c:v>
                </c:pt>
                <c:pt idx="3">
                  <c:v>1.00488965536951E-2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F35-48F1-BB8B-077662963C66}"/>
            </c:ext>
          </c:extLst>
        </c:ser>
        <c:ser>
          <c:idx val="3"/>
          <c:order val="2"/>
          <c:tx>
            <c:v>Monkey 2- Sample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Liver!$H$12:$H$16</c:f>
              <c:numCache>
                <c:formatCode>0.000_ </c:formatCode>
                <c:ptCount val="5"/>
                <c:pt idx="0">
                  <c:v>0.43488369709041602</c:v>
                </c:pt>
                <c:pt idx="1">
                  <c:v>8.4950250521624304E-3</c:v>
                </c:pt>
                <c:pt idx="2">
                  <c:v>1.0618978452143799E-2</c:v>
                </c:pt>
                <c:pt idx="3">
                  <c:v>1.07297694128631E-2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F35-48F1-BB8B-077662963C66}"/>
            </c:ext>
          </c:extLst>
        </c:ser>
        <c:ser>
          <c:idx val="4"/>
          <c:order val="3"/>
          <c:tx>
            <c:v>Monkey 2- Sample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Liver!$H$17:$H$21</c:f>
              <c:numCache>
                <c:formatCode>0.000_ </c:formatCode>
                <c:ptCount val="5"/>
                <c:pt idx="0">
                  <c:v>0.44002305270386699</c:v>
                </c:pt>
                <c:pt idx="1">
                  <c:v>7.5393939490227E-3</c:v>
                </c:pt>
                <c:pt idx="2">
                  <c:v>1.1396869137775699E-2</c:v>
                </c:pt>
                <c:pt idx="3">
                  <c:v>1.0023398256113E-2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F35-48F1-BB8B-077662963C66}"/>
            </c:ext>
          </c:extLst>
        </c:ser>
        <c:ser>
          <c:idx val="5"/>
          <c:order val="4"/>
          <c:tx>
            <c:v>Monkey 3- Sample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Liver!$H$22:$H$26</c:f>
              <c:numCache>
                <c:formatCode>0.000_ </c:formatCode>
                <c:ptCount val="5"/>
                <c:pt idx="0">
                  <c:v>0.56996503818587296</c:v>
                </c:pt>
                <c:pt idx="1">
                  <c:v>1.8891802608149599E-2</c:v>
                </c:pt>
                <c:pt idx="2">
                  <c:v>8.6622817210643905E-4</c:v>
                </c:pt>
                <c:pt idx="3">
                  <c:v>8.8313018522071104E-5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F35-48F1-BB8B-077662963C66}"/>
            </c:ext>
          </c:extLst>
        </c:ser>
        <c:ser>
          <c:idx val="6"/>
          <c:order val="5"/>
          <c:tx>
            <c:v>Monkey 3- Sample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Liver!$H$27:$H$31</c:f>
              <c:numCache>
                <c:formatCode>0.000_ </c:formatCode>
                <c:ptCount val="5"/>
                <c:pt idx="0">
                  <c:v>0.60591568424091802</c:v>
                </c:pt>
                <c:pt idx="1">
                  <c:v>1.8752248060014898E-2</c:v>
                </c:pt>
                <c:pt idx="2">
                  <c:v>8.6481423833172804E-4</c:v>
                </c:pt>
                <c:pt idx="3">
                  <c:v>1.25810712943503E-4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F35-48F1-BB8B-077662963C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 </a:t>
                </a:r>
                <a:r>
                  <a:rPr lang="zh-CN" altLang="en-US" sz="1100" b="1"/>
                  <a:t>（</a:t>
                </a:r>
                <a:r>
                  <a:rPr lang="en-US" altLang="zh-CN" sz="1100" b="1"/>
                  <a:t>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383047616475638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0_ " sourceLinked="1"/>
        <c:majorTickMark val="in"/>
        <c:minorTickMark val="none"/>
        <c:tickLblPos val="nextTo"/>
        <c:spPr>
          <a:noFill/>
          <a:ln w="12700" cmpd="sng">
            <a:solidFill>
              <a:schemeClr val="bg1">
                <a:lumMod val="85000"/>
              </a:schemeClr>
            </a:solidFill>
            <a:prstDash val="solid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8857884490591"/>
          <c:y val="1.52009566718507E-2"/>
          <c:w val="0.18924399740428299"/>
          <c:h val="0.221951961082396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Day28</a:t>
            </a:r>
            <a:r>
              <a:rPr lang="en-US" altLang="zh-CN" sz="1320"/>
              <a:t>_Quadriceps</a:t>
            </a:r>
            <a:endParaRPr lang="en-US" sz="1320"/>
          </a:p>
        </c:rich>
      </c:tx>
      <c:layout>
        <c:manualLayout>
          <c:xMode val="edge"/>
          <c:yMode val="edge"/>
          <c:x val="0.39492319877654802"/>
          <c:y val="2.8915662650602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56060753578"/>
          <c:y val="0.16493610223642199"/>
          <c:w val="0.86102619024437699"/>
          <c:h val="0.70918530351437703"/>
        </c:manualLayout>
      </c:layout>
      <c:barChart>
        <c:barDir val="col"/>
        <c:grouping val="clustered"/>
        <c:varyColors val="0"/>
        <c:ser>
          <c:idx val="0"/>
          <c:order val="3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77-40C8-9C67-869707944D7B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77-40C8-9C67-869707944D7B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77-40C8-9C67-869707944D7B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77-40C8-9C67-869707944D7B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77-40C8-9C67-869707944D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Quadriceps!$M$47:$M$51</c:f>
                <c:numCache>
                  <c:formatCode>General</c:formatCode>
                  <c:ptCount val="5"/>
                  <c:pt idx="0">
                    <c:v>2.2209504606869701</c:v>
                  </c:pt>
                  <c:pt idx="1">
                    <c:v>1.28271586034829</c:v>
                  </c:pt>
                  <c:pt idx="2">
                    <c:v>1.5693375827465901</c:v>
                  </c:pt>
                  <c:pt idx="3">
                    <c:v>1.46043889232896</c:v>
                  </c:pt>
                  <c:pt idx="4">
                    <c:v>0</c:v>
                  </c:pt>
                </c:numCache>
              </c:numRef>
            </c:plus>
            <c:minus>
              <c:numRef>
                <c:f>Quadriceps!$M$47:$M$51</c:f>
                <c:numCache>
                  <c:formatCode>General</c:formatCode>
                  <c:ptCount val="5"/>
                  <c:pt idx="0">
                    <c:v>2.2209504606869701</c:v>
                  </c:pt>
                  <c:pt idx="1">
                    <c:v>1.28271586034829</c:v>
                  </c:pt>
                  <c:pt idx="2">
                    <c:v>1.5693375827465901</c:v>
                  </c:pt>
                  <c:pt idx="3">
                    <c:v>1.46043889232896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Quadriceps!$L$47:$L$51</c:f>
              <c:numCache>
                <c:formatCode>0.00_ </c:formatCode>
                <c:ptCount val="5"/>
                <c:pt idx="0">
                  <c:v>4.4718674276385899</c:v>
                </c:pt>
                <c:pt idx="1">
                  <c:v>2.8090346503705801</c:v>
                </c:pt>
                <c:pt idx="2">
                  <c:v>1.7433734008457</c:v>
                </c:pt>
                <c:pt idx="3">
                  <c:v>1.58015684191227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77-40C8-9C67-869707944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Quadriceps!$E$2:$E$6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Quadriceps!$I$47:$I$51</c:f>
              <c:numCache>
                <c:formatCode>0.00_ </c:formatCode>
                <c:ptCount val="5"/>
                <c:pt idx="0">
                  <c:v>7.0328233193832501</c:v>
                </c:pt>
                <c:pt idx="1">
                  <c:v>2.0990244617587202</c:v>
                </c:pt>
                <c:pt idx="2">
                  <c:v>2.1789990383552</c:v>
                </c:pt>
                <c:pt idx="3">
                  <c:v>1.8588915610068399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E77-40C8-9C67-869707944D7B}"/>
            </c:ext>
          </c:extLst>
        </c:ser>
        <c:ser>
          <c:idx val="2"/>
          <c:order val="1"/>
          <c:tx>
            <c:v>Monkey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Quadriceps!$E$2:$E$6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Quadriceps!$I$62:$I$66</c:f>
              <c:numCache>
                <c:formatCode>0.00_ </c:formatCode>
                <c:ptCount val="5"/>
                <c:pt idx="0">
                  <c:v>3.0741306261117298</c:v>
                </c:pt>
                <c:pt idx="1">
                  <c:v>2.0383070377519998</c:v>
                </c:pt>
                <c:pt idx="2">
                  <c:v>3.04887708780447</c:v>
                </c:pt>
                <c:pt idx="3">
                  <c:v>2.8811408198883899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E77-40C8-9C67-869707944D7B}"/>
            </c:ext>
          </c:extLst>
        </c:ser>
        <c:ser>
          <c:idx val="3"/>
          <c:order val="2"/>
          <c:tx>
            <c:v>Monkey 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Quadriceps!$E$2:$E$6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Quadriceps!$I$77:$I$81</c:f>
              <c:numCache>
                <c:formatCode>0.00_ </c:formatCode>
                <c:ptCount val="5"/>
                <c:pt idx="0">
                  <c:v>3.30864833742078</c:v>
                </c:pt>
                <c:pt idx="1">
                  <c:v>4.2897724516010101</c:v>
                </c:pt>
                <c:pt idx="2">
                  <c:v>2.2440763774409299E-3</c:v>
                </c:pt>
                <c:pt idx="3">
                  <c:v>4.3814484156821801E-4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E77-40C8-9C67-869707944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</a:t>
                </a:r>
                <a:r>
                  <a:rPr lang="zh-CN" altLang="en-US" sz="1100" b="1"/>
                  <a:t> </a:t>
                </a:r>
                <a:r>
                  <a:rPr lang="en-US" altLang="zh-CN" sz="1100" b="1"/>
                  <a:t>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25158934099011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56937007107397"/>
          <c:y val="2.5758785942492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Day28</a:t>
            </a:r>
            <a:r>
              <a:rPr lang="en-US" altLang="zh-CN" sz="1320"/>
              <a:t>_Liver</a:t>
            </a:r>
            <a:endParaRPr lang="en-US" sz="1320"/>
          </a:p>
        </c:rich>
      </c:tx>
      <c:layout>
        <c:manualLayout>
          <c:xMode val="edge"/>
          <c:yMode val="edge"/>
          <c:x val="0.39667128074216901"/>
          <c:y val="2.5628097382762501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31992212848801"/>
          <c:y val="9.9006890960680993E-2"/>
          <c:w val="0.89524659312135002"/>
          <c:h val="0.846331576813944"/>
        </c:manualLayout>
      </c:layout>
      <c:barChart>
        <c:barDir val="col"/>
        <c:grouping val="clustered"/>
        <c:varyColors val="0"/>
        <c:ser>
          <c:idx val="0"/>
          <c:order val="6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6B-4D51-86AE-0605F07E72E9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6B-4D51-86AE-0605F07E72E9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6B-4D51-86AE-0605F07E72E9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6B-4D51-86AE-0605F07E72E9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6B-4D51-86AE-0605F07E72E9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Liver!$L$32:$L$36</c:f>
                <c:numCache>
                  <c:formatCode>General</c:formatCode>
                  <c:ptCount val="5"/>
                  <c:pt idx="0">
                    <c:v>5.0444684901560899E-2</c:v>
                  </c:pt>
                  <c:pt idx="1">
                    <c:v>7.7354057944776303E-3</c:v>
                  </c:pt>
                  <c:pt idx="2">
                    <c:v>8.5794393088090403E-3</c:v>
                  </c:pt>
                  <c:pt idx="3">
                    <c:v>6.6043652833405499E-3</c:v>
                  </c:pt>
                  <c:pt idx="4">
                    <c:v>0</c:v>
                  </c:pt>
                </c:numCache>
              </c:numRef>
            </c:plus>
            <c:minus>
              <c:numRef>
                <c:f>Liver!$L$32:$L$36</c:f>
                <c:numCache>
                  <c:formatCode>General</c:formatCode>
                  <c:ptCount val="5"/>
                  <c:pt idx="0">
                    <c:v>5.0444684901560899E-2</c:v>
                  </c:pt>
                  <c:pt idx="1">
                    <c:v>7.7354057944776303E-3</c:v>
                  </c:pt>
                  <c:pt idx="2">
                    <c:v>8.5794393088090403E-3</c:v>
                  </c:pt>
                  <c:pt idx="3">
                    <c:v>6.6043652833405499E-3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Liver!$K$32:$K$36</c:f>
              <c:numCache>
                <c:formatCode>0.000_ </c:formatCode>
                <c:ptCount val="5"/>
                <c:pt idx="0">
                  <c:v>0.49941786914316283</c:v>
                </c:pt>
                <c:pt idx="1">
                  <c:v>1.9775040698414102E-2</c:v>
                </c:pt>
                <c:pt idx="2">
                  <c:v>1.25850228217021E-2</c:v>
                </c:pt>
                <c:pt idx="3">
                  <c:v>8.4463918677872406E-3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6B-4D51-86AE-0605F07E72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1- Sample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Liver!$H$32:$H$36</c:f>
              <c:numCache>
                <c:formatCode>0.000_ </c:formatCode>
                <c:ptCount val="5"/>
                <c:pt idx="0">
                  <c:v>0.45579893359403501</c:v>
                </c:pt>
                <c:pt idx="1">
                  <c:v>2.12741809518994E-2</c:v>
                </c:pt>
                <c:pt idx="2">
                  <c:v>1.7032155117681101E-2</c:v>
                </c:pt>
                <c:pt idx="3">
                  <c:v>1.2168152780353001E-2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A6B-4D51-86AE-0605F07E72E9}"/>
            </c:ext>
          </c:extLst>
        </c:ser>
        <c:ser>
          <c:idx val="2"/>
          <c:order val="1"/>
          <c:tx>
            <c:v>Monkey 1- Sample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Liver!$H$37:$H$41</c:f>
              <c:numCache>
                <c:formatCode>0.000_ </c:formatCode>
                <c:ptCount val="5"/>
                <c:pt idx="0">
                  <c:v>0.45126443565163599</c:v>
                </c:pt>
                <c:pt idx="1">
                  <c:v>1.5396223613034599E-2</c:v>
                </c:pt>
                <c:pt idx="2">
                  <c:v>1.8466573255433098E-2</c:v>
                </c:pt>
                <c:pt idx="3">
                  <c:v>1.0943269112143401E-2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A6B-4D51-86AE-0605F07E72E9}"/>
            </c:ext>
          </c:extLst>
        </c:ser>
        <c:ser>
          <c:idx val="3"/>
          <c:order val="2"/>
          <c:tx>
            <c:v>Monkey 2- Sample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Liver!$H$42:$H$46</c:f>
              <c:numCache>
                <c:formatCode>0.000_ </c:formatCode>
                <c:ptCount val="5"/>
                <c:pt idx="0">
                  <c:v>0.49193427686867502</c:v>
                </c:pt>
                <c:pt idx="1">
                  <c:v>1.25577942057413E-2</c:v>
                </c:pt>
                <c:pt idx="2">
                  <c:v>1.73398245975964E-2</c:v>
                </c:pt>
                <c:pt idx="3">
                  <c:v>1.2686501575562101E-2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A6B-4D51-86AE-0605F07E72E9}"/>
            </c:ext>
          </c:extLst>
        </c:ser>
        <c:ser>
          <c:idx val="4"/>
          <c:order val="3"/>
          <c:tx>
            <c:v>Monkey 2- Sample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Liver!$H$47:$H$51</c:f>
              <c:numCache>
                <c:formatCode>0.000_ </c:formatCode>
                <c:ptCount val="5"/>
                <c:pt idx="0">
                  <c:v>0.474450276330802</c:v>
                </c:pt>
                <c:pt idx="1">
                  <c:v>1.44257749859495E-2</c:v>
                </c:pt>
                <c:pt idx="2">
                  <c:v>1.9500876844662202E-2</c:v>
                </c:pt>
                <c:pt idx="3">
                  <c:v>1.47428657666896E-2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A6B-4D51-86AE-0605F07E72E9}"/>
            </c:ext>
          </c:extLst>
        </c:ser>
        <c:ser>
          <c:idx val="5"/>
          <c:order val="4"/>
          <c:tx>
            <c:v>Monkey 3- Sample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Liver!$H$52:$H$56</c:f>
              <c:numCache>
                <c:formatCode>0.000_ </c:formatCode>
                <c:ptCount val="5"/>
                <c:pt idx="0">
                  <c:v>0.55422088658513202</c:v>
                </c:pt>
                <c:pt idx="1">
                  <c:v>3.3733734024460497E-2</c:v>
                </c:pt>
                <c:pt idx="2">
                  <c:v>2.3732775585446498E-3</c:v>
                </c:pt>
                <c:pt idx="3">
                  <c:v>0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A6B-4D51-86AE-0605F07E72E9}"/>
            </c:ext>
          </c:extLst>
        </c:ser>
        <c:ser>
          <c:idx val="6"/>
          <c:order val="5"/>
          <c:tx>
            <c:v>Monkey 3- Sample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strRef>
              <c:f>Liver!$E$2:$E$6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Liver!$H$57:$H$61</c:f>
              <c:numCache>
                <c:formatCode>0.000_ </c:formatCode>
                <c:ptCount val="5"/>
                <c:pt idx="0">
                  <c:v>0.56883840582869705</c:v>
                </c:pt>
                <c:pt idx="1">
                  <c:v>2.1262536409399201E-2</c:v>
                </c:pt>
                <c:pt idx="2">
                  <c:v>7.9742955629508801E-4</c:v>
                </c:pt>
                <c:pt idx="3">
                  <c:v>1.3756197197543299E-4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A6B-4D51-86AE-0605F07E72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 </a:t>
                </a:r>
                <a:r>
                  <a:rPr lang="zh-CN" altLang="en-US" sz="1100" b="1"/>
                  <a:t> </a:t>
                </a:r>
                <a:r>
                  <a:rPr lang="en-US" altLang="zh-CN" sz="1100" b="1"/>
                  <a:t>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383047616475638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0_ " sourceLinked="1"/>
        <c:majorTickMark val="in"/>
        <c:minorTickMark val="none"/>
        <c:tickLblPos val="nextTo"/>
        <c:spPr>
          <a:noFill/>
          <a:ln w="12700" cmpd="sng">
            <a:solidFill>
              <a:schemeClr val="bg1">
                <a:lumMod val="85000"/>
              </a:schemeClr>
            </a:solidFill>
            <a:prstDash val="solid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8857884490591"/>
          <c:y val="1.52009566718507E-2"/>
          <c:w val="0.18924399740428299"/>
          <c:h val="0.221951961082396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Day14</a:t>
            </a:r>
            <a:r>
              <a:rPr lang="en-US" altLang="zh-CN" sz="1320"/>
              <a:t>_Gastrocnemius</a:t>
            </a:r>
            <a:endParaRPr lang="en-US" sz="1320"/>
          </a:p>
        </c:rich>
      </c:tx>
      <c:layout>
        <c:manualLayout>
          <c:xMode val="edge"/>
          <c:yMode val="edge"/>
          <c:x val="0.39492319877654802"/>
          <c:y val="2.8915662650602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56060753578"/>
          <c:y val="0.16493610223642199"/>
          <c:w val="0.86102619024437699"/>
          <c:h val="0.70918530351437703"/>
        </c:manualLayout>
      </c:layout>
      <c:barChart>
        <c:barDir val="col"/>
        <c:grouping val="clustered"/>
        <c:varyColors val="0"/>
        <c:ser>
          <c:idx val="0"/>
          <c:order val="3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3-4398-AF55-85E14CEE6404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3-4398-AF55-85E14CEE6404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3-4398-AF55-85E14CEE6404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3-4398-AF55-85E14CEE6404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3-4398-AF55-85E14CEE6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Gastrocnemius!$M$2:$M$6</c:f>
                <c:numCache>
                  <c:formatCode>General</c:formatCode>
                  <c:ptCount val="5"/>
                  <c:pt idx="0">
                    <c:v>1.33653436715427</c:v>
                  </c:pt>
                  <c:pt idx="1">
                    <c:v>0.58856546220868999</c:v>
                  </c:pt>
                  <c:pt idx="2">
                    <c:v>1.5945561243453601</c:v>
                  </c:pt>
                  <c:pt idx="3">
                    <c:v>1.3190755718889</c:v>
                  </c:pt>
                  <c:pt idx="4">
                    <c:v>0</c:v>
                  </c:pt>
                </c:numCache>
              </c:numRef>
            </c:plus>
            <c:minus>
              <c:numRef>
                <c:f>Gastrocnemius!$M$2:$M$6</c:f>
                <c:numCache>
                  <c:formatCode>General</c:formatCode>
                  <c:ptCount val="5"/>
                  <c:pt idx="0">
                    <c:v>1.33653436715427</c:v>
                  </c:pt>
                  <c:pt idx="1">
                    <c:v>0.58856546220868999</c:v>
                  </c:pt>
                  <c:pt idx="2">
                    <c:v>1.5945561243453601</c:v>
                  </c:pt>
                  <c:pt idx="3">
                    <c:v>1.3190755718889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Gastrocnemius!$L$2:$L$6</c:f>
              <c:numCache>
                <c:formatCode>0.00_ </c:formatCode>
                <c:ptCount val="5"/>
                <c:pt idx="0">
                  <c:v>6.5933957710523501</c:v>
                </c:pt>
                <c:pt idx="1">
                  <c:v>2.4420347243234</c:v>
                </c:pt>
                <c:pt idx="2">
                  <c:v>1.68064223915499</c:v>
                </c:pt>
                <c:pt idx="3">
                  <c:v>1.4832631669207701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53-4398-AF55-85E14CEE64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Gastrocnemius!$I$2:$I$6</c:f>
              <c:numCache>
                <c:formatCode>0.00_ </c:formatCode>
                <c:ptCount val="5"/>
                <c:pt idx="0">
                  <c:v>7.5985324866772102</c:v>
                </c:pt>
                <c:pt idx="1">
                  <c:v>2.6359195822850601</c:v>
                </c:pt>
                <c:pt idx="2">
                  <c:v>3.1768232531186298</c:v>
                </c:pt>
                <c:pt idx="3">
                  <c:v>2.5258016237161098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D53-4398-AF55-85E14CEE6404}"/>
            </c:ext>
          </c:extLst>
        </c:ser>
        <c:ser>
          <c:idx val="2"/>
          <c:order val="1"/>
          <c:tx>
            <c:v>Monkey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Gastrocnemius!$I$17:$I$21</c:f>
              <c:numCache>
                <c:formatCode>0.00_ </c:formatCode>
                <c:ptCount val="5"/>
                <c:pt idx="0">
                  <c:v>5.07662859064071</c:v>
                </c:pt>
                <c:pt idx="1">
                  <c:v>1.7809860999371101</c:v>
                </c:pt>
                <c:pt idx="2">
                  <c:v>1.86190151227663</c:v>
                </c:pt>
                <c:pt idx="3">
                  <c:v>1.9236568414839601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D53-4398-AF55-85E14CEE6404}"/>
            </c:ext>
          </c:extLst>
        </c:ser>
        <c:ser>
          <c:idx val="3"/>
          <c:order val="2"/>
          <c:tx>
            <c:v>Monkey 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Gastrocnemius!$I$32:$I$36</c:f>
              <c:numCache>
                <c:formatCode>0.00_ </c:formatCode>
                <c:ptCount val="5"/>
                <c:pt idx="0">
                  <c:v>7.1050262358391301</c:v>
                </c:pt>
                <c:pt idx="1">
                  <c:v>2.9091984907480302</c:v>
                </c:pt>
                <c:pt idx="2">
                  <c:v>3.20195206971514E-3</c:v>
                </c:pt>
                <c:pt idx="3">
                  <c:v>3.3103556223301799E-4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D53-4398-AF55-85E14CEE64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 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25158934099011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56937007107397"/>
          <c:y val="2.5758785942492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Day28</a:t>
            </a:r>
            <a:r>
              <a:rPr lang="en-US" altLang="zh-CN" sz="132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 Gastrocnemius</a:t>
            </a:r>
            <a:endParaRPr lang="en-US" sz="1320"/>
          </a:p>
        </c:rich>
      </c:tx>
      <c:layout>
        <c:manualLayout>
          <c:xMode val="edge"/>
          <c:yMode val="edge"/>
          <c:x val="0.39492319877654802"/>
          <c:y val="2.8915662650602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56060753578"/>
          <c:y val="0.16493610223642199"/>
          <c:w val="0.86102619024437699"/>
          <c:h val="0.70918530351437703"/>
        </c:manualLayout>
      </c:layout>
      <c:barChart>
        <c:barDir val="col"/>
        <c:grouping val="clustered"/>
        <c:varyColors val="0"/>
        <c:ser>
          <c:idx val="0"/>
          <c:order val="3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1A-443F-BAEA-1EF3221B4B54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1A-443F-BAEA-1EF3221B4B54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1A-443F-BAEA-1EF3221B4B54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1A-443F-BAEA-1EF3221B4B54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1A-443F-BAEA-1EF3221B4B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Gastrocnemius!$M$47:$M$51</c:f>
                <c:numCache>
                  <c:formatCode>General</c:formatCode>
                  <c:ptCount val="5"/>
                  <c:pt idx="0">
                    <c:v>1.5219444969117399</c:v>
                  </c:pt>
                  <c:pt idx="1">
                    <c:v>0.71111433832218396</c:v>
                  </c:pt>
                  <c:pt idx="2">
                    <c:v>1.67301987568451</c:v>
                  </c:pt>
                  <c:pt idx="3">
                    <c:v>1.39169439365876</c:v>
                  </c:pt>
                  <c:pt idx="4">
                    <c:v>0</c:v>
                  </c:pt>
                </c:numCache>
              </c:numRef>
            </c:plus>
            <c:minus>
              <c:numRef>
                <c:f>Gastrocnemius!$M$47:$M$51</c:f>
                <c:numCache>
                  <c:formatCode>General</c:formatCode>
                  <c:ptCount val="5"/>
                  <c:pt idx="0">
                    <c:v>1.5219444969117399</c:v>
                  </c:pt>
                  <c:pt idx="1">
                    <c:v>0.71111433832218396</c:v>
                  </c:pt>
                  <c:pt idx="2">
                    <c:v>1.67301987568451</c:v>
                  </c:pt>
                  <c:pt idx="3">
                    <c:v>1.39169439365876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Gastrocnemius!$L$47:$L$51</c:f>
              <c:numCache>
                <c:formatCode>0.00_ </c:formatCode>
                <c:ptCount val="5"/>
                <c:pt idx="0">
                  <c:v>5.97260076397116</c:v>
                </c:pt>
                <c:pt idx="1">
                  <c:v>2.8497864275999398</c:v>
                </c:pt>
                <c:pt idx="2">
                  <c:v>1.8291254445996601</c:v>
                </c:pt>
                <c:pt idx="3">
                  <c:v>1.57497951242511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1A-443F-BAEA-1EF3221B4B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Gastrocnemius!$I$47:$I$51</c:f>
              <c:numCache>
                <c:formatCode>0.00_ </c:formatCode>
                <c:ptCount val="5"/>
                <c:pt idx="0">
                  <c:v>7.7134659660644296</c:v>
                </c:pt>
                <c:pt idx="1">
                  <c:v>3.1421781869318299</c:v>
                </c:pt>
                <c:pt idx="2">
                  <c:v>3.28809733929742</c:v>
                </c:pt>
                <c:pt idx="3">
                  <c:v>2.6431791837717902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A1A-443F-BAEA-1EF3221B4B54}"/>
            </c:ext>
          </c:extLst>
        </c:ser>
        <c:ser>
          <c:idx val="2"/>
          <c:order val="1"/>
          <c:tx>
            <c:v>Monkey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Gastrocnemius!$I$62:$I$66</c:f>
              <c:numCache>
                <c:formatCode>0.00_ </c:formatCode>
                <c:ptCount val="5"/>
                <c:pt idx="0">
                  <c:v>5.3103899504144199</c:v>
                </c:pt>
                <c:pt idx="1">
                  <c:v>2.03908780416727</c:v>
                </c:pt>
                <c:pt idx="2">
                  <c:v>2.1962462008126802</c:v>
                </c:pt>
                <c:pt idx="3">
                  <c:v>2.0806033813687201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A1A-443F-BAEA-1EF3221B4B54}"/>
            </c:ext>
          </c:extLst>
        </c:ser>
        <c:ser>
          <c:idx val="3"/>
          <c:order val="2"/>
          <c:tx>
            <c:v>Monkey 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Gastrocnemius!$I$77:$I$81</c:f>
              <c:numCache>
                <c:formatCode>0.00_ </c:formatCode>
                <c:ptCount val="5"/>
                <c:pt idx="0">
                  <c:v>4.89394637543462</c:v>
                </c:pt>
                <c:pt idx="1">
                  <c:v>3.36809329170072</c:v>
                </c:pt>
                <c:pt idx="2">
                  <c:v>3.0327936888623602E-3</c:v>
                </c:pt>
                <c:pt idx="3">
                  <c:v>1.1559721348358501E-3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A1A-443F-BAEA-1EF3221B4B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</a:t>
                </a:r>
                <a:r>
                  <a:rPr lang="zh-CN" altLang="en-US" sz="1100" b="1"/>
                  <a:t> </a:t>
                </a:r>
                <a:r>
                  <a:rPr lang="en-US" altLang="zh-CN" sz="1100" b="1"/>
                  <a:t>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25158934099011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56937007107397"/>
          <c:y val="2.5758785942492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Day14</a:t>
            </a:r>
            <a:r>
              <a:rPr lang="en-US" altLang="zh-CN" sz="1320"/>
              <a:t>_Biceps</a:t>
            </a:r>
            <a:endParaRPr lang="en-US" sz="1320"/>
          </a:p>
        </c:rich>
      </c:tx>
      <c:layout>
        <c:manualLayout>
          <c:xMode val="edge"/>
          <c:yMode val="edge"/>
          <c:x val="0.39492319877654802"/>
          <c:y val="2.8915662650602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56060753578"/>
          <c:y val="0.16493610223642199"/>
          <c:w val="0.86102619024437699"/>
          <c:h val="0.70918530351437703"/>
        </c:manualLayout>
      </c:layout>
      <c:barChart>
        <c:barDir val="col"/>
        <c:grouping val="clustered"/>
        <c:varyColors val="0"/>
        <c:ser>
          <c:idx val="0"/>
          <c:order val="3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DD-43F3-9331-6A0E21958FBA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DD-43F3-9331-6A0E21958FBA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DD-43F3-9331-6A0E21958FBA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DD-43F3-9331-6A0E21958FBA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DD-43F3-9331-6A0E21958F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Biceps!$M$2:$M$6</c:f>
                <c:numCache>
                  <c:formatCode>General</c:formatCode>
                  <c:ptCount val="5"/>
                  <c:pt idx="0">
                    <c:v>4.3948955147606199</c:v>
                  </c:pt>
                  <c:pt idx="1">
                    <c:v>1.5509657537830801</c:v>
                  </c:pt>
                  <c:pt idx="2">
                    <c:v>2.6260477995597502</c:v>
                  </c:pt>
                  <c:pt idx="3">
                    <c:v>2.3882346167403399</c:v>
                  </c:pt>
                  <c:pt idx="4">
                    <c:v>0</c:v>
                  </c:pt>
                </c:numCache>
              </c:numRef>
            </c:plus>
            <c:minus>
              <c:numRef>
                <c:f>Biceps!$M$2:$M$6</c:f>
                <c:numCache>
                  <c:formatCode>General</c:formatCode>
                  <c:ptCount val="5"/>
                  <c:pt idx="0">
                    <c:v>4.3948955147606199</c:v>
                  </c:pt>
                  <c:pt idx="1">
                    <c:v>1.5509657537830801</c:v>
                  </c:pt>
                  <c:pt idx="2">
                    <c:v>2.6260477995597502</c:v>
                  </c:pt>
                  <c:pt idx="3">
                    <c:v>2.3882346167403399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Biceps!$L$2:$L$6</c:f>
              <c:numCache>
                <c:formatCode>0.00_ </c:formatCode>
                <c:ptCount val="5"/>
                <c:pt idx="0">
                  <c:v>7.2513762336076599</c:v>
                </c:pt>
                <c:pt idx="1">
                  <c:v>3.93087763529127</c:v>
                </c:pt>
                <c:pt idx="2">
                  <c:v>2.5430617678045899</c:v>
                </c:pt>
                <c:pt idx="3">
                  <c:v>2.1521974277139799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DD-43F3-9331-6A0E21958F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Biceps!$E$2:$E$6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Biceps!$I$2:$I$6</c:f>
              <c:numCache>
                <c:formatCode>0.00_ </c:formatCode>
                <c:ptCount val="5"/>
                <c:pt idx="0">
                  <c:v>6.7468089186901201</c:v>
                </c:pt>
                <c:pt idx="1">
                  <c:v>2.1400031388701599</c:v>
                </c:pt>
                <c:pt idx="2">
                  <c:v>2.37819983103787</c:v>
                </c:pt>
                <c:pt idx="3">
                  <c:v>1.73347533486057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4DD-43F3-9331-6A0E21958FBA}"/>
            </c:ext>
          </c:extLst>
        </c:ser>
        <c:ser>
          <c:idx val="2"/>
          <c:order val="1"/>
          <c:tx>
            <c:v>Monkey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Biceps!$E$2:$E$6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Biceps!$I$17:$I$21</c:f>
              <c:numCache>
                <c:formatCode>0.00_ </c:formatCode>
                <c:ptCount val="5"/>
                <c:pt idx="0">
                  <c:v>3.1305413865892602</c:v>
                </c:pt>
                <c:pt idx="1">
                  <c:v>4.8347512902758201</c:v>
                </c:pt>
                <c:pt idx="2">
                  <c:v>5.2476564328184097</c:v>
                </c:pt>
                <c:pt idx="3">
                  <c:v>4.7221025727150501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4DD-43F3-9331-6A0E21958FBA}"/>
            </c:ext>
          </c:extLst>
        </c:ser>
        <c:ser>
          <c:idx val="3"/>
          <c:order val="2"/>
          <c:tx>
            <c:v>Monkey 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Biceps!$E$2:$E$6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Biceps!$I$32:$I$36</c:f>
              <c:numCache>
                <c:formatCode>0.00_ </c:formatCode>
                <c:ptCount val="5"/>
                <c:pt idx="0">
                  <c:v>11.876778395543599</c:v>
                </c:pt>
                <c:pt idx="1">
                  <c:v>4.8178784767278202</c:v>
                </c:pt>
                <c:pt idx="2">
                  <c:v>3.3290395574766202E-3</c:v>
                </c:pt>
                <c:pt idx="3">
                  <c:v>1.0143755663313599E-3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4DD-43F3-9331-6A0E21958F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</a:t>
                </a:r>
                <a:r>
                  <a:rPr lang="zh-CN" altLang="en-US" sz="1100" b="1"/>
                  <a:t> </a:t>
                </a:r>
                <a:r>
                  <a:rPr lang="en-US" altLang="zh-CN" sz="1100" b="1"/>
                  <a:t>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25158934099011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56937007107397"/>
          <c:y val="2.5758785942492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Day28</a:t>
            </a:r>
            <a:r>
              <a:rPr lang="en-US" altLang="zh-CN" sz="1320"/>
              <a:t>_Biceps</a:t>
            </a:r>
            <a:endParaRPr lang="en-US" sz="1320"/>
          </a:p>
        </c:rich>
      </c:tx>
      <c:layout>
        <c:manualLayout>
          <c:xMode val="edge"/>
          <c:yMode val="edge"/>
          <c:x val="0.39902075975215801"/>
          <c:y val="2.8915662650602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56060753578"/>
          <c:y val="0.16493610223642199"/>
          <c:w val="0.86102619024437699"/>
          <c:h val="0.70918530351437703"/>
        </c:manualLayout>
      </c:layout>
      <c:barChart>
        <c:barDir val="col"/>
        <c:grouping val="clustered"/>
        <c:varyColors val="0"/>
        <c:ser>
          <c:idx val="0"/>
          <c:order val="3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FF-4A95-A7C4-701E20D37CB1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F-4A95-A7C4-701E20D37CB1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FF-4A95-A7C4-701E20D37CB1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FF-4A95-A7C4-701E20D37CB1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FF-4A95-A7C4-701E20D37C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Biceps!$M$47:$M$51</c:f>
                <c:numCache>
                  <c:formatCode>General</c:formatCode>
                  <c:ptCount val="5"/>
                  <c:pt idx="0">
                    <c:v>4.2229428105663898</c:v>
                  </c:pt>
                  <c:pt idx="1">
                    <c:v>1.78141823732119</c:v>
                  </c:pt>
                  <c:pt idx="2">
                    <c:v>2.9537431130576</c:v>
                  </c:pt>
                  <c:pt idx="3">
                    <c:v>2.8273428901878201</c:v>
                  </c:pt>
                  <c:pt idx="4">
                    <c:v>0</c:v>
                  </c:pt>
                </c:numCache>
              </c:numRef>
            </c:plus>
            <c:minus>
              <c:numRef>
                <c:f>Biceps!$M$47:$M$51</c:f>
                <c:numCache>
                  <c:formatCode>General</c:formatCode>
                  <c:ptCount val="5"/>
                  <c:pt idx="0">
                    <c:v>4.2229428105663898</c:v>
                  </c:pt>
                  <c:pt idx="1">
                    <c:v>1.78141823732119</c:v>
                  </c:pt>
                  <c:pt idx="2">
                    <c:v>2.9537431130576</c:v>
                  </c:pt>
                  <c:pt idx="3">
                    <c:v>2.8273428901878201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Biceps!$L$47:$L$51</c:f>
              <c:numCache>
                <c:formatCode>0.00_ </c:formatCode>
                <c:ptCount val="5"/>
                <c:pt idx="0">
                  <c:v>5.9711381542747599</c:v>
                </c:pt>
                <c:pt idx="1">
                  <c:v>3.2607118741931802</c:v>
                </c:pt>
                <c:pt idx="2">
                  <c:v>2.9354758572316899</c:v>
                </c:pt>
                <c:pt idx="3">
                  <c:v>2.5838359121179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FF-4A95-A7C4-701E20D37C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Biceps!$E$2:$E$6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Biceps!$I$47:$I$51</c:f>
              <c:numCache>
                <c:formatCode>0.00_ </c:formatCode>
                <c:ptCount val="5"/>
                <c:pt idx="0">
                  <c:v>4.7047485517948298</c:v>
                </c:pt>
                <c:pt idx="1">
                  <c:v>2.0777516577197299</c:v>
                </c:pt>
                <c:pt idx="2">
                  <c:v>2.8951824258744101</c:v>
                </c:pt>
                <c:pt idx="3">
                  <c:v>2.1459052507635699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FFF-4A95-A7C4-701E20D37CB1}"/>
            </c:ext>
          </c:extLst>
        </c:ser>
        <c:ser>
          <c:idx val="2"/>
          <c:order val="1"/>
          <c:tx>
            <c:v>Monkey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Biceps!$E$2:$E$6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Biceps!$I$62:$I$66</c:f>
              <c:numCache>
                <c:formatCode>0.00_ </c:formatCode>
                <c:ptCount val="5"/>
                <c:pt idx="0">
                  <c:v>2.5262894279929302</c:v>
                </c:pt>
                <c:pt idx="1">
                  <c:v>5.3095542506876496</c:v>
                </c:pt>
                <c:pt idx="2">
                  <c:v>5.90915955549195</c:v>
                </c:pt>
                <c:pt idx="3">
                  <c:v>5.6045918078766004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FFF-4A95-A7C4-701E20D37CB1}"/>
            </c:ext>
          </c:extLst>
        </c:ser>
        <c:ser>
          <c:idx val="3"/>
          <c:order val="2"/>
          <c:tx>
            <c:v>Monkey 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Biceps!$E$2:$E$6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Biceps!$I$77:$I$81</c:f>
              <c:numCache>
                <c:formatCode>0.00_ </c:formatCode>
                <c:ptCount val="5"/>
                <c:pt idx="0">
                  <c:v>10.682376483036499</c:v>
                </c:pt>
                <c:pt idx="1">
                  <c:v>2.3948297141721602</c:v>
                </c:pt>
                <c:pt idx="2">
                  <c:v>2.0855903287209901E-3</c:v>
                </c:pt>
                <c:pt idx="3">
                  <c:v>1.01067771353088E-3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FFF-4A95-A7C4-701E20D37C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</a:t>
                </a:r>
                <a:r>
                  <a:rPr lang="zh-CN" altLang="en-US" sz="1100" b="1"/>
                  <a:t> </a:t>
                </a:r>
                <a:r>
                  <a:rPr lang="en-US" altLang="zh-CN" sz="1100" b="1"/>
                  <a:t>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25158934099011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56937007107397"/>
          <c:y val="2.5758785942492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Day14</a:t>
            </a:r>
            <a:r>
              <a:rPr lang="en-US" altLang="zh-CN" sz="1320"/>
              <a:t>_Triceps</a:t>
            </a:r>
            <a:endParaRPr lang="en-US" sz="1320"/>
          </a:p>
        </c:rich>
      </c:tx>
      <c:layout>
        <c:manualLayout>
          <c:xMode val="edge"/>
          <c:yMode val="edge"/>
          <c:x val="0.39492319877654802"/>
          <c:y val="2.8915662650602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56060753578"/>
          <c:y val="0.16493610223642199"/>
          <c:w val="0.86102619024437699"/>
          <c:h val="0.70918530351437703"/>
        </c:manualLayout>
      </c:layout>
      <c:barChart>
        <c:barDir val="col"/>
        <c:grouping val="clustered"/>
        <c:varyColors val="0"/>
        <c:ser>
          <c:idx val="0"/>
          <c:order val="3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34-4F39-BC22-451AE307DCDB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34-4F39-BC22-451AE307DCDB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34-4F39-BC22-451AE307DCDB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34-4F39-BC22-451AE307DCDB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34-4F39-BC22-451AE307D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Triceps!$M$2:$M$6</c:f>
                <c:numCache>
                  <c:formatCode>General</c:formatCode>
                  <c:ptCount val="5"/>
                  <c:pt idx="0">
                    <c:v>4.83078050804989</c:v>
                  </c:pt>
                  <c:pt idx="1">
                    <c:v>1.2670243398733401</c:v>
                  </c:pt>
                  <c:pt idx="2">
                    <c:v>2.1176203611619799</c:v>
                  </c:pt>
                  <c:pt idx="3">
                    <c:v>2.0353937917065501</c:v>
                  </c:pt>
                  <c:pt idx="4">
                    <c:v>0</c:v>
                  </c:pt>
                </c:numCache>
              </c:numRef>
            </c:plus>
            <c:minus>
              <c:numRef>
                <c:f>Triceps!$M$2:$M$6</c:f>
                <c:numCache>
                  <c:formatCode>General</c:formatCode>
                  <c:ptCount val="5"/>
                  <c:pt idx="0">
                    <c:v>4.83078050804989</c:v>
                  </c:pt>
                  <c:pt idx="1">
                    <c:v>1.2670243398733401</c:v>
                  </c:pt>
                  <c:pt idx="2">
                    <c:v>2.1176203611619799</c:v>
                  </c:pt>
                  <c:pt idx="3">
                    <c:v>2.0353937917065501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Triceps!$L$2:$L$6</c:f>
              <c:numCache>
                <c:formatCode>0.00_ </c:formatCode>
                <c:ptCount val="5"/>
                <c:pt idx="0">
                  <c:v>9.3276201739717095</c:v>
                </c:pt>
                <c:pt idx="1">
                  <c:v>3.9936530309114699</c:v>
                </c:pt>
                <c:pt idx="2">
                  <c:v>2.30368325104928</c:v>
                </c:pt>
                <c:pt idx="3">
                  <c:v>1.99531728772394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34-4F39-BC22-451AE307DC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Triceps!$E$2:$E$6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Triceps!$I$2:$I$6</c:f>
              <c:numCache>
                <c:formatCode>0.00_ </c:formatCode>
                <c:ptCount val="5"/>
                <c:pt idx="0">
                  <c:v>11.277288991908099</c:v>
                </c:pt>
                <c:pt idx="1">
                  <c:v>2.5467716687193298</c:v>
                </c:pt>
                <c:pt idx="2">
                  <c:v>2.7361939633222798</c:v>
                </c:pt>
                <c:pt idx="3">
                  <c:v>1.91535093603703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A34-4F39-BC22-451AE307DCDB}"/>
            </c:ext>
          </c:extLst>
        </c:ser>
        <c:ser>
          <c:idx val="2"/>
          <c:order val="1"/>
          <c:tx>
            <c:v>Monkey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Triceps!$E$2:$E$6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Triceps!$I$17:$I$21</c:f>
              <c:numCache>
                <c:formatCode>0.00_ </c:formatCode>
                <c:ptCount val="5"/>
                <c:pt idx="0">
                  <c:v>3.8266909866952199</c:v>
                </c:pt>
                <c:pt idx="1">
                  <c:v>4.5293400951655602</c:v>
                </c:pt>
                <c:pt idx="2">
                  <c:v>4.1716584140335904</c:v>
                </c:pt>
                <c:pt idx="3">
                  <c:v>4.0695157727876401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A34-4F39-BC22-451AE307DCDB}"/>
            </c:ext>
          </c:extLst>
        </c:ser>
        <c:ser>
          <c:idx val="3"/>
          <c:order val="2"/>
          <c:tx>
            <c:v>Monkey 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Triceps!$E$2:$E$6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Triceps!$I$32:$I$36</c:f>
              <c:numCache>
                <c:formatCode>0.00_ </c:formatCode>
                <c:ptCount val="5"/>
                <c:pt idx="0">
                  <c:v>12.8788805433118</c:v>
                </c:pt>
                <c:pt idx="1">
                  <c:v>4.90484732884953</c:v>
                </c:pt>
                <c:pt idx="2">
                  <c:v>3.1973757919619801E-3</c:v>
                </c:pt>
                <c:pt idx="3">
                  <c:v>1.0851543471588399E-3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A34-4F39-BC22-451AE307DC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</a:t>
                </a:r>
                <a:r>
                  <a:rPr lang="zh-CN" altLang="en-US" sz="1100" b="1"/>
                  <a:t> </a:t>
                </a:r>
                <a:r>
                  <a:rPr lang="en-US" altLang="zh-CN" sz="1100" b="1"/>
                  <a:t>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25158934099011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56937007107397"/>
          <c:y val="2.5758785942492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Day28</a:t>
            </a:r>
            <a:r>
              <a:rPr lang="en-US" altLang="zh-CN" sz="1320" baseline="0">
                <a:solidFill>
                  <a:srgbClr val="FF0000"/>
                </a:solidFill>
              </a:rPr>
              <a:t> </a:t>
            </a:r>
            <a:r>
              <a:rPr lang="en-US" altLang="zh-CN" sz="1320" baseline="0">
                <a:solidFill>
                  <a:schemeClr val="tx1"/>
                </a:solidFill>
              </a:rPr>
              <a:t>Triceps</a:t>
            </a:r>
            <a:endParaRPr lang="en-US" sz="132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9492319877654802"/>
          <c:y val="2.8915662650602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56060753578"/>
          <c:y val="0.16493610223642199"/>
          <c:w val="0.86102619024437699"/>
          <c:h val="0.70918530351437703"/>
        </c:manualLayout>
      </c:layout>
      <c:barChart>
        <c:barDir val="col"/>
        <c:grouping val="clustered"/>
        <c:varyColors val="0"/>
        <c:ser>
          <c:idx val="0"/>
          <c:order val="3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ED-4BF6-85EC-8A3B9EB5EC26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D-4BF6-85EC-8A3B9EB5EC26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ED-4BF6-85EC-8A3B9EB5EC26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ED-4BF6-85EC-8A3B9EB5EC26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ED-4BF6-85EC-8A3B9EB5E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Triceps!$M$47:$M$51</c:f>
                <c:numCache>
                  <c:formatCode>General</c:formatCode>
                  <c:ptCount val="5"/>
                  <c:pt idx="0">
                    <c:v>2.42353350860511</c:v>
                  </c:pt>
                  <c:pt idx="1">
                    <c:v>1.37101939888074</c:v>
                  </c:pt>
                  <c:pt idx="2">
                    <c:v>2.52139264556495</c:v>
                  </c:pt>
                  <c:pt idx="3">
                    <c:v>2.50313442012044</c:v>
                  </c:pt>
                  <c:pt idx="4">
                    <c:v>0</c:v>
                  </c:pt>
                </c:numCache>
              </c:numRef>
            </c:plus>
            <c:minus>
              <c:numRef>
                <c:f>Triceps!$M$47:$M$51</c:f>
                <c:numCache>
                  <c:formatCode>General</c:formatCode>
                  <c:ptCount val="5"/>
                  <c:pt idx="0">
                    <c:v>2.42353350860511</c:v>
                  </c:pt>
                  <c:pt idx="1">
                    <c:v>1.37101939888074</c:v>
                  </c:pt>
                  <c:pt idx="2">
                    <c:v>2.52139264556495</c:v>
                  </c:pt>
                  <c:pt idx="3">
                    <c:v>2.50313442012044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Triceps!$L$47:$L$51</c:f>
              <c:numCache>
                <c:formatCode>0.00_ </c:formatCode>
                <c:ptCount val="5"/>
                <c:pt idx="0">
                  <c:v>7.7100590627312098</c:v>
                </c:pt>
                <c:pt idx="1">
                  <c:v>3.9810763240021201</c:v>
                </c:pt>
                <c:pt idx="2">
                  <c:v>2.7183816783756698</c:v>
                </c:pt>
                <c:pt idx="3">
                  <c:v>2.43489917450272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ED-4BF6-85EC-8A3B9EB5EC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Triceps!$E$2:$E$6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Triceps!$I$47:$I$51</c:f>
              <c:numCache>
                <c:formatCode>0.00_ </c:formatCode>
                <c:ptCount val="5"/>
                <c:pt idx="0">
                  <c:v>8.7861478354293006</c:v>
                </c:pt>
                <c:pt idx="1">
                  <c:v>2.7659439399736998</c:v>
                </c:pt>
                <c:pt idx="2">
                  <c:v>3.1631289488548702</c:v>
                </c:pt>
                <c:pt idx="3">
                  <c:v>2.3021750748107501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ED-4BF6-85EC-8A3B9EB5EC26}"/>
            </c:ext>
          </c:extLst>
        </c:ser>
        <c:ser>
          <c:idx val="2"/>
          <c:order val="1"/>
          <c:tx>
            <c:v>Monkey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Triceps!$E$2:$E$6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Triceps!$I$62:$I$66</c:f>
              <c:numCache>
                <c:formatCode>0.00_ </c:formatCode>
                <c:ptCount val="5"/>
                <c:pt idx="0">
                  <c:v>4.9348201425325504</c:v>
                </c:pt>
                <c:pt idx="1">
                  <c:v>5.4674395113863401</c:v>
                </c:pt>
                <c:pt idx="2">
                  <c:v>4.9878087518926799</c:v>
                </c:pt>
                <c:pt idx="3">
                  <c:v>5.0017552075873004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DED-4BF6-85EC-8A3B9EB5EC26}"/>
            </c:ext>
          </c:extLst>
        </c:ser>
        <c:ser>
          <c:idx val="3"/>
          <c:order val="2"/>
          <c:tx>
            <c:v>Monkey 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Triceps!$E$2:$E$6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Triceps!$I$77:$I$81</c:f>
              <c:numCache>
                <c:formatCode>0.00_ </c:formatCode>
                <c:ptCount val="5"/>
                <c:pt idx="0">
                  <c:v>9.4092092102317899</c:v>
                </c:pt>
                <c:pt idx="1">
                  <c:v>3.7098455206463301</c:v>
                </c:pt>
                <c:pt idx="2">
                  <c:v>4.20733437944783E-3</c:v>
                </c:pt>
                <c:pt idx="3">
                  <c:v>7.6724111011071199E-4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DED-4BF6-85EC-8A3B9EB5EC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</a:t>
                </a:r>
                <a:r>
                  <a:rPr lang="zh-CN" altLang="en-US" sz="1100" b="1"/>
                  <a:t> </a:t>
                </a:r>
                <a:r>
                  <a:rPr lang="en-US" altLang="zh-CN" sz="1100" b="1"/>
                  <a:t>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25158934099011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56937007107397"/>
          <c:y val="2.5758785942492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3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320"/>
              <a:t>NH28_</a:t>
            </a:r>
            <a:r>
              <a:rPr lang="en-US" altLang="zh-CN" sz="1320">
                <a:solidFill>
                  <a:srgbClr val="FF0000"/>
                </a:solidFill>
              </a:rPr>
              <a:t>Day14</a:t>
            </a:r>
            <a:r>
              <a:rPr lang="en-US" altLang="zh-CN" sz="1320"/>
              <a:t>_Quadriceps</a:t>
            </a:r>
            <a:endParaRPr lang="en-US" sz="1320"/>
          </a:p>
        </c:rich>
      </c:tx>
      <c:layout>
        <c:manualLayout>
          <c:xMode val="edge"/>
          <c:yMode val="edge"/>
          <c:x val="0.39492319877654802"/>
          <c:y val="2.8915662650602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3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56060753578"/>
          <c:y val="0.16493610223642199"/>
          <c:w val="0.86102619024437699"/>
          <c:h val="0.70918530351437703"/>
        </c:manualLayout>
      </c:layout>
      <c:barChart>
        <c:barDir val="col"/>
        <c:grouping val="clustered"/>
        <c:varyColors val="0"/>
        <c:ser>
          <c:idx val="0"/>
          <c:order val="3"/>
          <c:tx>
            <c:v>Mean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087349397590397E-2"/>
                  <c:y val="3.426333822809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F3-457D-8312-4BC69DA44DF7}"/>
                </c:ext>
              </c:extLst>
            </c:dLbl>
            <c:dLbl>
              <c:idx val="1"/>
              <c:layout>
                <c:manualLayout>
                  <c:x val="5.1863704819277101E-2"/>
                  <c:y val="-1.7131669114047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F3-457D-8312-4BC69DA44DF7}"/>
                </c:ext>
              </c:extLst>
            </c:dLbl>
            <c:dLbl>
              <c:idx val="2"/>
              <c:layout>
                <c:manualLayout>
                  <c:x val="5.7134789156626502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F3-457D-8312-4BC69DA44DF7}"/>
                </c:ext>
              </c:extLst>
            </c:dLbl>
            <c:dLbl>
              <c:idx val="3"/>
              <c:layout>
                <c:manualLayout>
                  <c:x val="5.1863704819277101E-2"/>
                  <c:y val="-1.7376407244248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F3-457D-8312-4BC69DA44DF7}"/>
                </c:ext>
              </c:extLst>
            </c:dLbl>
            <c:dLbl>
              <c:idx val="4"/>
              <c:layout>
                <c:manualLayout>
                  <c:x val="4.91340361445783E-2"/>
                  <c:y val="-3.6710719530102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F3-457D-8312-4BC69DA44D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Quadriceps!$M$2:$M$6</c:f>
                <c:numCache>
                  <c:formatCode>General</c:formatCode>
                  <c:ptCount val="5"/>
                  <c:pt idx="0">
                    <c:v>4.1217832221461199</c:v>
                  </c:pt>
                  <c:pt idx="1">
                    <c:v>1.41684119425816</c:v>
                  </c:pt>
                  <c:pt idx="2">
                    <c:v>1.9366905130068299</c:v>
                  </c:pt>
                  <c:pt idx="3">
                    <c:v>1.7701290529886</c:v>
                  </c:pt>
                  <c:pt idx="4">
                    <c:v>0</c:v>
                  </c:pt>
                </c:numCache>
              </c:numRef>
            </c:plus>
            <c:minus>
              <c:numRef>
                <c:f>Quadriceps!$M$2:$M$6</c:f>
                <c:numCache>
                  <c:formatCode>General</c:formatCode>
                  <c:ptCount val="5"/>
                  <c:pt idx="0">
                    <c:v>4.1217832221461199</c:v>
                  </c:pt>
                  <c:pt idx="1">
                    <c:v>1.41684119425816</c:v>
                  </c:pt>
                  <c:pt idx="2">
                    <c:v>1.9366905130068299</c:v>
                  </c:pt>
                  <c:pt idx="3">
                    <c:v>1.7701290529886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Gastrocnemius!$E$2:$E$6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cat>
          <c:val>
            <c:numRef>
              <c:f>Quadriceps!$L$2:$L$6</c:f>
              <c:numCache>
                <c:formatCode>0.00_ </c:formatCode>
                <c:ptCount val="5"/>
                <c:pt idx="0">
                  <c:v>8.3008070831138507</c:v>
                </c:pt>
                <c:pt idx="1">
                  <c:v>3.0806296360843302</c:v>
                </c:pt>
                <c:pt idx="2">
                  <c:v>1.7635339705769399</c:v>
                </c:pt>
                <c:pt idx="3">
                  <c:v>1.53092396969544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F3-457D-8312-4BC69DA44D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21340718"/>
        <c:axId val="696140713"/>
      </c:barChart>
      <c:scatterChart>
        <c:scatterStyle val="lineMarker"/>
        <c:varyColors val="0"/>
        <c:ser>
          <c:idx val="1"/>
          <c:order val="0"/>
          <c:tx>
            <c:v>Monkey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Quadriceps!$E$2:$E$6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Quadriceps!$I$2:$I$6</c:f>
              <c:numCache>
                <c:formatCode>0.00_ </c:formatCode>
                <c:ptCount val="5"/>
                <c:pt idx="0">
                  <c:v>8.2670608290263203</c:v>
                </c:pt>
                <c:pt idx="1">
                  <c:v>1.63951598055706</c:v>
                </c:pt>
                <c:pt idx="2">
                  <c:v>1.44871102743822</c:v>
                </c:pt>
                <c:pt idx="3">
                  <c:v>1.1226058757730699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BF3-457D-8312-4BC69DA44DF7}"/>
            </c:ext>
          </c:extLst>
        </c:ser>
        <c:ser>
          <c:idx val="2"/>
          <c:order val="1"/>
          <c:tx>
            <c:v>Monkey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strRef>
              <c:f>Quadriceps!$E$2:$E$6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Quadriceps!$I$17:$I$21</c:f>
              <c:numCache>
                <c:formatCode>0.00_ </c:formatCode>
                <c:ptCount val="5"/>
                <c:pt idx="0">
                  <c:v>4.1960005982619304</c:v>
                </c:pt>
                <c:pt idx="1">
                  <c:v>3.13049089681587</c:v>
                </c:pt>
                <c:pt idx="2">
                  <c:v>3.8383486415349299</c:v>
                </c:pt>
                <c:pt idx="3">
                  <c:v>3.4695322418765602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BF3-457D-8312-4BC69DA44DF7}"/>
            </c:ext>
          </c:extLst>
        </c:ser>
        <c:ser>
          <c:idx val="3"/>
          <c:order val="2"/>
          <c:tx>
            <c:v>Monkey 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strRef>
              <c:f>Quadriceps!$E$2:$E$6</c:f>
              <c:strCache>
                <c:ptCount val="5"/>
                <c:pt idx="0">
                  <c:v>MyoAAV 4A</c:v>
                </c:pt>
                <c:pt idx="1">
                  <c:v>PG016</c:v>
                </c:pt>
                <c:pt idx="2">
                  <c:v>PG017</c:v>
                </c:pt>
                <c:pt idx="3">
                  <c:v>PG018</c:v>
                </c:pt>
                <c:pt idx="4">
                  <c:v>AAV9</c:v>
                </c:pt>
              </c:strCache>
            </c:strRef>
          </c:xVal>
          <c:yVal>
            <c:numRef>
              <c:f>Quadriceps!$I$32:$I$36</c:f>
              <c:numCache>
                <c:formatCode>0.00_ </c:formatCode>
                <c:ptCount val="5"/>
                <c:pt idx="0">
                  <c:v>12.4393598220533</c:v>
                </c:pt>
                <c:pt idx="1">
                  <c:v>4.47188203088007</c:v>
                </c:pt>
                <c:pt idx="2">
                  <c:v>3.5422427576649201E-3</c:v>
                </c:pt>
                <c:pt idx="3">
                  <c:v>6.3379143668775299E-4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BF3-457D-8312-4BC69DA44D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1340718"/>
        <c:axId val="696140713"/>
      </c:scatterChart>
      <c:catAx>
        <c:axId val="82134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6140713"/>
        <c:crosses val="autoZero"/>
        <c:auto val="1"/>
        <c:lblAlgn val="ctr"/>
        <c:lblOffset val="100"/>
        <c:noMultiLvlLbl val="0"/>
      </c:catAx>
      <c:valAx>
        <c:axId val="696140713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100" b="1"/>
                  <a:t>Relative fold</a:t>
                </a:r>
                <a:r>
                  <a:rPr lang="zh-CN" altLang="en-US" sz="1100" b="1"/>
                  <a:t> </a:t>
                </a:r>
                <a:r>
                  <a:rPr lang="en-US" altLang="zh-CN" sz="1100" b="1"/>
                  <a:t>(VS AAV9)</a:t>
                </a:r>
              </a:p>
            </c:rich>
          </c:tx>
          <c:layout>
            <c:manualLayout>
              <c:xMode val="edge"/>
              <c:yMode val="edge"/>
              <c:x val="1.17383674498575E-2"/>
              <c:y val="0.25158934099011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3407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56937007107397"/>
          <c:y val="2.5758785942492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53318f4-6209-42c3-acc6-7c6481c931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402772</xdr:colOff>
      <xdr:row>2</xdr:row>
      <xdr:rowOff>1270</xdr:rowOff>
    </xdr:from>
    <xdr:to>
      <xdr:col>24</xdr:col>
      <xdr:colOff>469265</xdr:colOff>
      <xdr:row>34</xdr:row>
      <xdr:rowOff>119743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97154</xdr:colOff>
      <xdr:row>37</xdr:row>
      <xdr:rowOff>0</xdr:rowOff>
    </xdr:from>
    <xdr:to>
      <xdr:col>24</xdr:col>
      <xdr:colOff>579120</xdr:colOff>
      <xdr:row>66</xdr:row>
      <xdr:rowOff>106680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8255</xdr:colOff>
      <xdr:row>1</xdr:row>
      <xdr:rowOff>84455</xdr:rowOff>
    </xdr:from>
    <xdr:to>
      <xdr:col>23</xdr:col>
      <xdr:colOff>421005</xdr:colOff>
      <xdr:row>19</xdr:row>
      <xdr:rowOff>36830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76835</xdr:colOff>
      <xdr:row>21</xdr:row>
      <xdr:rowOff>150495</xdr:rowOff>
    </xdr:from>
    <xdr:to>
      <xdr:col>23</xdr:col>
      <xdr:colOff>489585</xdr:colOff>
      <xdr:row>39</xdr:row>
      <xdr:rowOff>104775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23</xdr:col>
      <xdr:colOff>412750</xdr:colOff>
      <xdr:row>18</xdr:row>
      <xdr:rowOff>135255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555172</xdr:colOff>
      <xdr:row>21</xdr:row>
      <xdr:rowOff>32658</xdr:rowOff>
    </xdr:from>
    <xdr:to>
      <xdr:col>23</xdr:col>
      <xdr:colOff>358322</xdr:colOff>
      <xdr:row>38</xdr:row>
      <xdr:rowOff>167913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587375</xdr:colOff>
      <xdr:row>0</xdr:row>
      <xdr:rowOff>172085</xdr:rowOff>
    </xdr:from>
    <xdr:to>
      <xdr:col>23</xdr:col>
      <xdr:colOff>390525</xdr:colOff>
      <xdr:row>18</xdr:row>
      <xdr:rowOff>124460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412750</xdr:colOff>
      <xdr:row>38</xdr:row>
      <xdr:rowOff>135255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23</xdr:col>
      <xdr:colOff>412750</xdr:colOff>
      <xdr:row>18</xdr:row>
      <xdr:rowOff>135255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489857</xdr:colOff>
      <xdr:row>22</xdr:row>
      <xdr:rowOff>21772</xdr:rowOff>
    </xdr:from>
    <xdr:to>
      <xdr:col>23</xdr:col>
      <xdr:colOff>293007</xdr:colOff>
      <xdr:row>39</xdr:row>
      <xdr:rowOff>157026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28"/>
  <sheetViews>
    <sheetView workbookViewId="0">
      <selection activeCell="G21" sqref="G21"/>
    </sheetView>
  </sheetViews>
  <sheetFormatPr defaultColWidth="8.88671875" defaultRowHeight="14.4" x14ac:dyDescent="0.25"/>
  <cols>
    <col min="1" max="1" width="8.33203125" customWidth="1"/>
  </cols>
  <sheetData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6" spans="1:1" x14ac:dyDescent="0.25">
      <c r="A6" t="s">
        <v>3</v>
      </c>
    </row>
    <row r="8" spans="1:1" x14ac:dyDescent="0.25">
      <c r="A8" t="s">
        <v>4</v>
      </c>
    </row>
    <row r="10" spans="1:1" x14ac:dyDescent="0.25">
      <c r="A10" t="s">
        <v>5</v>
      </c>
    </row>
    <row r="12" spans="1:1" x14ac:dyDescent="0.25">
      <c r="A12" t="s">
        <v>6</v>
      </c>
    </row>
    <row r="14" spans="1:1" x14ac:dyDescent="0.25">
      <c r="A14" t="s">
        <v>7</v>
      </c>
    </row>
    <row r="16" spans="1:1" x14ac:dyDescent="0.25">
      <c r="A16" t="s">
        <v>8</v>
      </c>
    </row>
    <row r="18" spans="1:1" x14ac:dyDescent="0.25">
      <c r="A18" t="s">
        <v>9</v>
      </c>
    </row>
    <row r="20" spans="1:1" x14ac:dyDescent="0.25">
      <c r="A20" t="s">
        <v>10</v>
      </c>
    </row>
    <row r="22" spans="1:1" x14ac:dyDescent="0.25">
      <c r="A22" t="s">
        <v>11</v>
      </c>
    </row>
    <row r="24" spans="1:1" x14ac:dyDescent="0.25">
      <c r="A24" t="s">
        <v>12</v>
      </c>
    </row>
    <row r="26" spans="1:1" x14ac:dyDescent="0.25">
      <c r="A26" t="s">
        <v>13</v>
      </c>
    </row>
    <row r="28" spans="1:1" x14ac:dyDescent="0.25">
      <c r="A28" t="s">
        <v>14</v>
      </c>
    </row>
  </sheetData>
  <phoneticPr fontId="4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1"/>
  <sheetViews>
    <sheetView tabSelected="1" topLeftCell="C1" zoomScale="80" zoomScaleNormal="80" workbookViewId="0">
      <selection activeCell="O77" sqref="O77"/>
    </sheetView>
  </sheetViews>
  <sheetFormatPr defaultColWidth="9" defaultRowHeight="14.4" x14ac:dyDescent="0.25"/>
  <cols>
    <col min="1" max="1" width="43.44140625" customWidth="1"/>
    <col min="2" max="2" width="13.33203125" customWidth="1"/>
    <col min="4" max="4" width="11.44140625" customWidth="1"/>
    <col min="5" max="5" width="18.88671875" customWidth="1"/>
    <col min="6" max="6" width="12.5546875" customWidth="1"/>
    <col min="8" max="8" width="13.33203125" customWidth="1"/>
    <col min="9" max="9" width="18.5546875" customWidth="1"/>
  </cols>
  <sheetData>
    <row r="1" spans="1:15" s="1" customFormat="1" x14ac:dyDescent="0.25">
      <c r="A1" s="1" t="s">
        <v>15</v>
      </c>
      <c r="B1" s="1" t="s">
        <v>16</v>
      </c>
      <c r="C1" s="3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4" t="s">
        <v>22</v>
      </c>
      <c r="I1" s="21" t="s">
        <v>23</v>
      </c>
      <c r="J1" s="1" t="s">
        <v>24</v>
      </c>
      <c r="K1" s="22" t="s">
        <v>25</v>
      </c>
      <c r="L1" s="23" t="s">
        <v>26</v>
      </c>
      <c r="M1" s="2"/>
      <c r="N1" s="2"/>
      <c r="O1" s="2"/>
    </row>
    <row r="2" spans="1:15" s="2" customFormat="1" x14ac:dyDescent="0.25">
      <c r="A2" s="5" t="s">
        <v>27</v>
      </c>
      <c r="B2" s="5" t="s">
        <v>28</v>
      </c>
      <c r="C2" s="5">
        <v>1886716</v>
      </c>
      <c r="D2" s="5" t="s">
        <v>29</v>
      </c>
      <c r="E2" s="5" t="s">
        <v>30</v>
      </c>
      <c r="F2" s="6" t="s">
        <v>31</v>
      </c>
      <c r="G2" s="28">
        <v>1</v>
      </c>
      <c r="H2" s="29">
        <f>C2/$C$6</f>
        <v>0.452671222211532</v>
      </c>
      <c r="I2" s="37" t="s">
        <v>32</v>
      </c>
      <c r="J2" s="6">
        <v>14</v>
      </c>
      <c r="K2" s="31">
        <f>AVERAGE(H2,H7,H12,H17,H22,H27)</f>
        <v>0.48949829918722199</v>
      </c>
      <c r="L2" s="31">
        <f>STDEV(H2,H7,H12,H17,H22,H27)</f>
        <v>7.7391238923689501E-2</v>
      </c>
    </row>
    <row r="3" spans="1:15" s="2" customFormat="1" x14ac:dyDescent="0.25">
      <c r="A3" s="2" t="s">
        <v>27</v>
      </c>
      <c r="B3" s="2" t="s">
        <v>33</v>
      </c>
      <c r="C3" s="2">
        <v>47197</v>
      </c>
      <c r="D3" s="2" t="s">
        <v>34</v>
      </c>
      <c r="E3" s="2" t="s">
        <v>35</v>
      </c>
      <c r="F3" s="8" t="s">
        <v>36</v>
      </c>
      <c r="G3" s="30">
        <v>2</v>
      </c>
      <c r="H3" s="31">
        <f t="shared" ref="H3:H6" si="0">C3/$C$6</f>
        <v>1.13237623864523E-2</v>
      </c>
      <c r="I3" s="38"/>
      <c r="J3" s="8">
        <v>14</v>
      </c>
      <c r="K3" s="31">
        <f t="shared" ref="K3:K6" si="1">AVERAGE(H3,H8,H13,H18,H23,H28)</f>
        <v>1.2190947638998599E-2</v>
      </c>
      <c r="L3" s="31">
        <f t="shared" ref="L3:L6" si="2">STDEV(H3,H8,H13,H18,H23,H28)</f>
        <v>5.2987382053949197E-3</v>
      </c>
    </row>
    <row r="4" spans="1:15" s="2" customFormat="1" x14ac:dyDescent="0.25">
      <c r="A4" s="2" t="s">
        <v>27</v>
      </c>
      <c r="B4" s="2" t="s">
        <v>37</v>
      </c>
      <c r="C4" s="2">
        <v>45274</v>
      </c>
      <c r="D4" s="2" t="s">
        <v>38</v>
      </c>
      <c r="E4" s="2" t="s">
        <v>39</v>
      </c>
      <c r="F4" s="8" t="s">
        <v>40</v>
      </c>
      <c r="G4" s="30">
        <v>3</v>
      </c>
      <c r="H4" s="31">
        <f t="shared" si="0"/>
        <v>1.0862385708503499E-2</v>
      </c>
      <c r="I4" s="38"/>
      <c r="J4" s="8">
        <v>14</v>
      </c>
      <c r="K4" s="31">
        <f t="shared" si="1"/>
        <v>7.6329189295654704E-3</v>
      </c>
      <c r="L4" s="31">
        <f t="shared" si="2"/>
        <v>5.2487896889642002E-3</v>
      </c>
    </row>
    <row r="5" spans="1:15" s="2" customFormat="1" x14ac:dyDescent="0.25">
      <c r="A5" s="2" t="s">
        <v>27</v>
      </c>
      <c r="B5" s="2" t="s">
        <v>41</v>
      </c>
      <c r="C5" s="2">
        <v>37810</v>
      </c>
      <c r="D5" s="2" t="s">
        <v>42</v>
      </c>
      <c r="E5" s="2" t="s">
        <v>43</v>
      </c>
      <c r="F5" s="8" t="s">
        <v>44</v>
      </c>
      <c r="G5" s="30">
        <v>4</v>
      </c>
      <c r="H5" s="31">
        <f t="shared" si="0"/>
        <v>9.07158200376635E-3</v>
      </c>
      <c r="I5" s="38"/>
      <c r="J5" s="8">
        <v>14</v>
      </c>
      <c r="K5" s="31">
        <f t="shared" si="1"/>
        <v>6.68129499298386E-3</v>
      </c>
      <c r="L5" s="31">
        <f t="shared" si="2"/>
        <v>5.1196835268772197E-3</v>
      </c>
    </row>
    <row r="6" spans="1:15" s="2" customFormat="1" x14ac:dyDescent="0.25">
      <c r="A6" s="25" t="s">
        <v>27</v>
      </c>
      <c r="B6" s="25" t="s">
        <v>45</v>
      </c>
      <c r="C6" s="25">
        <v>4167961</v>
      </c>
      <c r="D6" s="25" t="s">
        <v>46</v>
      </c>
      <c r="E6" s="25" t="s">
        <v>47</v>
      </c>
      <c r="F6" s="32" t="s">
        <v>48</v>
      </c>
      <c r="G6" s="33">
        <v>5</v>
      </c>
      <c r="H6" s="31">
        <f t="shared" si="0"/>
        <v>1</v>
      </c>
      <c r="I6" s="38"/>
      <c r="J6" s="8">
        <v>14</v>
      </c>
      <c r="K6" s="31">
        <f t="shared" si="1"/>
        <v>1</v>
      </c>
      <c r="L6" s="31">
        <f t="shared" si="2"/>
        <v>0</v>
      </c>
    </row>
    <row r="7" spans="1:15" s="2" customFormat="1" x14ac:dyDescent="0.25">
      <c r="A7" s="5" t="s">
        <v>49</v>
      </c>
      <c r="B7" s="5" t="s">
        <v>28</v>
      </c>
      <c r="C7" s="5">
        <v>1016343</v>
      </c>
      <c r="D7" s="5" t="s">
        <v>29</v>
      </c>
      <c r="E7" s="5" t="s">
        <v>30</v>
      </c>
      <c r="F7" s="6" t="s">
        <v>31</v>
      </c>
      <c r="G7" s="30">
        <v>1</v>
      </c>
      <c r="H7" s="31">
        <f>C7/$C$11</f>
        <v>0.43353110069072798</v>
      </c>
      <c r="I7" s="39" t="s">
        <v>50</v>
      </c>
      <c r="J7" s="14">
        <v>14</v>
      </c>
      <c r="K7" s="31"/>
      <c r="L7" s="31"/>
    </row>
    <row r="8" spans="1:15" s="2" customFormat="1" x14ac:dyDescent="0.25">
      <c r="A8" s="2" t="s">
        <v>49</v>
      </c>
      <c r="B8" s="2" t="s">
        <v>33</v>
      </c>
      <c r="C8" s="2">
        <v>19091</v>
      </c>
      <c r="D8" s="2" t="s">
        <v>34</v>
      </c>
      <c r="E8" s="2" t="s">
        <v>35</v>
      </c>
      <c r="F8" s="8" t="s">
        <v>36</v>
      </c>
      <c r="G8" s="30">
        <v>2</v>
      </c>
      <c r="H8" s="31">
        <f t="shared" ref="H8:H11" si="3">C8/$C$11</f>
        <v>8.1434537781897402E-3</v>
      </c>
      <c r="I8" s="40"/>
      <c r="J8" s="14">
        <v>14</v>
      </c>
      <c r="K8" s="31"/>
      <c r="L8" s="31"/>
    </row>
    <row r="9" spans="1:15" s="2" customFormat="1" x14ac:dyDescent="0.25">
      <c r="A9" s="2" t="s">
        <v>49</v>
      </c>
      <c r="B9" s="2" t="s">
        <v>37</v>
      </c>
      <c r="C9" s="2">
        <v>26229</v>
      </c>
      <c r="D9" s="2" t="s">
        <v>38</v>
      </c>
      <c r="E9" s="2" t="s">
        <v>39</v>
      </c>
      <c r="F9" s="8" t="s">
        <v>40</v>
      </c>
      <c r="G9" s="30">
        <v>3</v>
      </c>
      <c r="H9" s="31">
        <f t="shared" si="3"/>
        <v>1.11882378685317E-2</v>
      </c>
      <c r="I9" s="40"/>
      <c r="J9" s="14">
        <v>14</v>
      </c>
      <c r="K9" s="31"/>
      <c r="L9" s="31"/>
    </row>
    <row r="10" spans="1:15" s="2" customFormat="1" x14ac:dyDescent="0.25">
      <c r="A10" s="2" t="s">
        <v>49</v>
      </c>
      <c r="B10" s="2" t="s">
        <v>41</v>
      </c>
      <c r="C10" s="2">
        <v>23558</v>
      </c>
      <c r="D10" s="2" t="s">
        <v>42</v>
      </c>
      <c r="E10" s="2" t="s">
        <v>43</v>
      </c>
      <c r="F10" s="8" t="s">
        <v>44</v>
      </c>
      <c r="G10" s="30">
        <v>4</v>
      </c>
      <c r="H10" s="31">
        <f t="shared" si="3"/>
        <v>1.00488965536951E-2</v>
      </c>
      <c r="I10" s="40"/>
      <c r="J10" s="14">
        <v>14</v>
      </c>
      <c r="K10" s="31"/>
      <c r="L10" s="31"/>
    </row>
    <row r="11" spans="1:15" s="2" customFormat="1" x14ac:dyDescent="0.25">
      <c r="A11" s="25" t="s">
        <v>49</v>
      </c>
      <c r="B11" s="25" t="s">
        <v>45</v>
      </c>
      <c r="C11" s="25">
        <v>2344337</v>
      </c>
      <c r="D11" s="25" t="s">
        <v>46</v>
      </c>
      <c r="E11" s="25" t="s">
        <v>47</v>
      </c>
      <c r="F11" s="32" t="s">
        <v>48</v>
      </c>
      <c r="G11" s="33">
        <v>5</v>
      </c>
      <c r="H11" s="31">
        <f t="shared" si="3"/>
        <v>1</v>
      </c>
      <c r="I11" s="40"/>
      <c r="J11" s="14">
        <v>14</v>
      </c>
      <c r="K11" s="31"/>
      <c r="L11" s="31"/>
    </row>
    <row r="12" spans="1:15" s="2" customFormat="1" x14ac:dyDescent="0.25">
      <c r="A12" s="5" t="s">
        <v>51</v>
      </c>
      <c r="B12" s="5" t="s">
        <v>28</v>
      </c>
      <c r="C12" s="5">
        <v>1102999</v>
      </c>
      <c r="D12" s="5" t="s">
        <v>29</v>
      </c>
      <c r="E12" s="5" t="s">
        <v>30</v>
      </c>
      <c r="F12" s="6" t="s">
        <v>31</v>
      </c>
      <c r="G12" s="30">
        <v>1</v>
      </c>
      <c r="H12" s="31">
        <f>C12/$C$16</f>
        <v>0.43488369709041602</v>
      </c>
      <c r="I12" s="41" t="s">
        <v>52</v>
      </c>
      <c r="J12" s="8">
        <v>14</v>
      </c>
      <c r="K12" s="31"/>
      <c r="L12" s="31"/>
    </row>
    <row r="13" spans="1:15" s="2" customFormat="1" x14ac:dyDescent="0.25">
      <c r="A13" s="2" t="s">
        <v>51</v>
      </c>
      <c r="B13" s="2" t="s">
        <v>33</v>
      </c>
      <c r="C13" s="2">
        <v>21546</v>
      </c>
      <c r="D13" s="2" t="s">
        <v>34</v>
      </c>
      <c r="E13" s="2" t="s">
        <v>35</v>
      </c>
      <c r="F13" s="8" t="s">
        <v>36</v>
      </c>
      <c r="G13" s="30">
        <v>2</v>
      </c>
      <c r="H13" s="31">
        <f t="shared" ref="H13:H16" si="4">C13/$C$16</f>
        <v>8.4950250521624304E-3</v>
      </c>
      <c r="I13" s="38"/>
      <c r="J13" s="8">
        <v>14</v>
      </c>
      <c r="K13" s="31"/>
      <c r="L13" s="31"/>
    </row>
    <row r="14" spans="1:15" s="2" customFormat="1" x14ac:dyDescent="0.25">
      <c r="A14" s="2" t="s">
        <v>51</v>
      </c>
      <c r="B14" s="2" t="s">
        <v>37</v>
      </c>
      <c r="C14" s="2">
        <v>26933</v>
      </c>
      <c r="D14" s="2" t="s">
        <v>38</v>
      </c>
      <c r="E14" s="2" t="s">
        <v>39</v>
      </c>
      <c r="F14" s="8" t="s">
        <v>40</v>
      </c>
      <c r="G14" s="30">
        <v>3</v>
      </c>
      <c r="H14" s="31">
        <f t="shared" si="4"/>
        <v>1.0618978452143799E-2</v>
      </c>
      <c r="I14" s="38"/>
      <c r="J14" s="8">
        <v>14</v>
      </c>
      <c r="K14" s="31"/>
      <c r="L14" s="31"/>
    </row>
    <row r="15" spans="1:15" s="2" customFormat="1" x14ac:dyDescent="0.25">
      <c r="A15" s="2" t="s">
        <v>51</v>
      </c>
      <c r="B15" s="2" t="s">
        <v>41</v>
      </c>
      <c r="C15" s="2">
        <v>27214</v>
      </c>
      <c r="D15" s="2" t="s">
        <v>42</v>
      </c>
      <c r="E15" s="2" t="s">
        <v>43</v>
      </c>
      <c r="F15" s="8" t="s">
        <v>44</v>
      </c>
      <c r="G15" s="30">
        <v>4</v>
      </c>
      <c r="H15" s="31">
        <f t="shared" si="4"/>
        <v>1.07297694128631E-2</v>
      </c>
      <c r="I15" s="38"/>
      <c r="J15" s="8">
        <v>14</v>
      </c>
      <c r="K15" s="31"/>
      <c r="L15" s="31"/>
    </row>
    <row r="16" spans="1:15" s="2" customFormat="1" x14ac:dyDescent="0.25">
      <c r="A16" s="25" t="s">
        <v>51</v>
      </c>
      <c r="B16" s="25" t="s">
        <v>45</v>
      </c>
      <c r="C16" s="25">
        <v>2536308</v>
      </c>
      <c r="D16" s="25" t="s">
        <v>46</v>
      </c>
      <c r="E16" s="25" t="s">
        <v>47</v>
      </c>
      <c r="F16" s="32" t="s">
        <v>48</v>
      </c>
      <c r="G16" s="33">
        <v>5</v>
      </c>
      <c r="H16" s="31">
        <f t="shared" si="4"/>
        <v>1</v>
      </c>
      <c r="I16" s="38"/>
      <c r="J16" s="8">
        <v>14</v>
      </c>
      <c r="K16" s="31"/>
      <c r="L16" s="31"/>
    </row>
    <row r="17" spans="1:12" s="2" customFormat="1" x14ac:dyDescent="0.25">
      <c r="A17" s="5" t="s">
        <v>53</v>
      </c>
      <c r="B17" s="5" t="s">
        <v>28</v>
      </c>
      <c r="C17" s="5">
        <v>1107850</v>
      </c>
      <c r="D17" s="5" t="s">
        <v>29</v>
      </c>
      <c r="E17" s="5" t="s">
        <v>30</v>
      </c>
      <c r="F17" s="6" t="s">
        <v>31</v>
      </c>
      <c r="G17" s="30">
        <v>1</v>
      </c>
      <c r="H17" s="31">
        <f>C17/$C$21</f>
        <v>0.44002305270386699</v>
      </c>
      <c r="I17" s="39" t="s">
        <v>54</v>
      </c>
      <c r="J17" s="14">
        <v>14</v>
      </c>
      <c r="K17" s="31"/>
      <c r="L17" s="31"/>
    </row>
    <row r="18" spans="1:12" s="2" customFormat="1" x14ac:dyDescent="0.25">
      <c r="A18" s="2" t="s">
        <v>53</v>
      </c>
      <c r="B18" s="2" t="s">
        <v>33</v>
      </c>
      <c r="C18" s="2">
        <v>18982</v>
      </c>
      <c r="D18" s="2" t="s">
        <v>34</v>
      </c>
      <c r="E18" s="2" t="s">
        <v>35</v>
      </c>
      <c r="F18" s="8" t="s">
        <v>36</v>
      </c>
      <c r="G18" s="30">
        <v>2</v>
      </c>
      <c r="H18" s="31">
        <f t="shared" ref="H18:H21" si="5">C18/$C$21</f>
        <v>7.5393939490227E-3</v>
      </c>
      <c r="I18" s="40"/>
      <c r="J18" s="14">
        <v>14</v>
      </c>
      <c r="K18" s="31"/>
      <c r="L18" s="31"/>
    </row>
    <row r="19" spans="1:12" s="2" customFormat="1" x14ac:dyDescent="0.25">
      <c r="A19" s="2" t="s">
        <v>53</v>
      </c>
      <c r="B19" s="2" t="s">
        <v>37</v>
      </c>
      <c r="C19" s="2">
        <v>28694</v>
      </c>
      <c r="D19" s="2" t="s">
        <v>38</v>
      </c>
      <c r="E19" s="2" t="s">
        <v>39</v>
      </c>
      <c r="F19" s="8" t="s">
        <v>40</v>
      </c>
      <c r="G19" s="30">
        <v>3</v>
      </c>
      <c r="H19" s="31">
        <f t="shared" si="5"/>
        <v>1.1396869137775699E-2</v>
      </c>
      <c r="I19" s="40"/>
      <c r="J19" s="14">
        <v>14</v>
      </c>
      <c r="K19" s="31"/>
      <c r="L19" s="31"/>
    </row>
    <row r="20" spans="1:12" s="2" customFormat="1" x14ac:dyDescent="0.25">
      <c r="A20" s="2" t="s">
        <v>53</v>
      </c>
      <c r="B20" s="2" t="s">
        <v>41</v>
      </c>
      <c r="C20" s="2">
        <v>25236</v>
      </c>
      <c r="D20" s="2" t="s">
        <v>42</v>
      </c>
      <c r="E20" s="2" t="s">
        <v>43</v>
      </c>
      <c r="F20" s="8" t="s">
        <v>44</v>
      </c>
      <c r="G20" s="30">
        <v>4</v>
      </c>
      <c r="H20" s="31">
        <f t="shared" si="5"/>
        <v>1.0023398256113E-2</v>
      </c>
      <c r="I20" s="40"/>
      <c r="J20" s="14">
        <v>14</v>
      </c>
      <c r="K20" s="31"/>
      <c r="L20" s="31"/>
    </row>
    <row r="21" spans="1:12" s="2" customFormat="1" x14ac:dyDescent="0.25">
      <c r="A21" s="25" t="s">
        <v>53</v>
      </c>
      <c r="B21" s="25" t="s">
        <v>45</v>
      </c>
      <c r="C21" s="25">
        <v>2517709</v>
      </c>
      <c r="D21" s="25" t="s">
        <v>46</v>
      </c>
      <c r="E21" s="25" t="s">
        <v>47</v>
      </c>
      <c r="F21" s="32" t="s">
        <v>48</v>
      </c>
      <c r="G21" s="33">
        <v>5</v>
      </c>
      <c r="H21" s="31">
        <f t="shared" si="5"/>
        <v>1</v>
      </c>
      <c r="I21" s="40"/>
      <c r="J21" s="14">
        <v>14</v>
      </c>
      <c r="K21" s="31"/>
      <c r="L21" s="31"/>
    </row>
    <row r="22" spans="1:12" s="2" customFormat="1" x14ac:dyDescent="0.25">
      <c r="A22" s="5" t="s">
        <v>55</v>
      </c>
      <c r="B22" s="5" t="s">
        <v>28</v>
      </c>
      <c r="C22" s="5">
        <v>1348869</v>
      </c>
      <c r="D22" s="5" t="s">
        <v>29</v>
      </c>
      <c r="E22" s="5" t="s">
        <v>30</v>
      </c>
      <c r="F22" s="6" t="s">
        <v>31</v>
      </c>
      <c r="G22" s="30">
        <v>1</v>
      </c>
      <c r="H22" s="31">
        <f t="shared" ref="H22:H26" si="6">C22/$C$26</f>
        <v>0.56996503818587296</v>
      </c>
      <c r="I22" s="41" t="s">
        <v>56</v>
      </c>
      <c r="J22" s="8">
        <v>14</v>
      </c>
      <c r="K22" s="31"/>
      <c r="L22" s="31"/>
    </row>
    <row r="23" spans="1:12" s="2" customFormat="1" x14ac:dyDescent="0.25">
      <c r="A23" s="2" t="s">
        <v>55</v>
      </c>
      <c r="B23" s="2" t="s">
        <v>33</v>
      </c>
      <c r="C23" s="2">
        <v>44709</v>
      </c>
      <c r="D23" s="2" t="s">
        <v>34</v>
      </c>
      <c r="E23" s="2" t="s">
        <v>35</v>
      </c>
      <c r="F23" s="8" t="s">
        <v>36</v>
      </c>
      <c r="G23" s="30">
        <v>2</v>
      </c>
      <c r="H23" s="31">
        <f t="shared" si="6"/>
        <v>1.8891802608149599E-2</v>
      </c>
      <c r="I23" s="38"/>
      <c r="J23" s="8">
        <v>14</v>
      </c>
      <c r="K23" s="31"/>
      <c r="L23" s="31"/>
    </row>
    <row r="24" spans="1:12" s="2" customFormat="1" x14ac:dyDescent="0.25">
      <c r="A24" s="2" t="s">
        <v>55</v>
      </c>
      <c r="B24" s="2" t="s">
        <v>37</v>
      </c>
      <c r="C24" s="2">
        <v>2050</v>
      </c>
      <c r="D24" s="2" t="s">
        <v>38</v>
      </c>
      <c r="E24" s="2" t="s">
        <v>39</v>
      </c>
      <c r="F24" s="8" t="s">
        <v>40</v>
      </c>
      <c r="G24" s="30">
        <v>3</v>
      </c>
      <c r="H24" s="31">
        <f t="shared" si="6"/>
        <v>8.6622817210643905E-4</v>
      </c>
      <c r="I24" s="38"/>
      <c r="J24" s="8">
        <v>14</v>
      </c>
      <c r="K24" s="31"/>
      <c r="L24" s="31"/>
    </row>
    <row r="25" spans="1:12" s="2" customFormat="1" x14ac:dyDescent="0.25">
      <c r="A25" s="2" t="s">
        <v>55</v>
      </c>
      <c r="B25" s="2" t="s">
        <v>41</v>
      </c>
      <c r="C25" s="2">
        <v>209</v>
      </c>
      <c r="D25" s="2" t="s">
        <v>42</v>
      </c>
      <c r="E25" s="2" t="s">
        <v>43</v>
      </c>
      <c r="F25" s="8" t="s">
        <v>44</v>
      </c>
      <c r="G25" s="30">
        <v>4</v>
      </c>
      <c r="H25" s="31">
        <f t="shared" si="6"/>
        <v>8.8313018522071104E-5</v>
      </c>
      <c r="I25" s="38"/>
      <c r="J25" s="8">
        <v>14</v>
      </c>
      <c r="K25" s="31"/>
      <c r="L25" s="31"/>
    </row>
    <row r="26" spans="1:12" s="2" customFormat="1" x14ac:dyDescent="0.25">
      <c r="A26" s="25" t="s">
        <v>55</v>
      </c>
      <c r="B26" s="25" t="s">
        <v>45</v>
      </c>
      <c r="C26" s="25">
        <v>2366582</v>
      </c>
      <c r="D26" s="25" t="s">
        <v>46</v>
      </c>
      <c r="E26" s="25" t="s">
        <v>47</v>
      </c>
      <c r="F26" s="32" t="s">
        <v>48</v>
      </c>
      <c r="G26" s="33">
        <v>5</v>
      </c>
      <c r="H26" s="31">
        <f t="shared" si="6"/>
        <v>1</v>
      </c>
      <c r="I26" s="38"/>
      <c r="J26" s="8">
        <v>14</v>
      </c>
      <c r="K26" s="31"/>
      <c r="L26" s="31"/>
    </row>
    <row r="27" spans="1:12" s="2" customFormat="1" x14ac:dyDescent="0.25">
      <c r="A27" s="5" t="s">
        <v>57</v>
      </c>
      <c r="B27" s="5" t="s">
        <v>28</v>
      </c>
      <c r="C27" s="5">
        <v>2253930</v>
      </c>
      <c r="D27" s="5" t="s">
        <v>29</v>
      </c>
      <c r="E27" s="5" t="s">
        <v>30</v>
      </c>
      <c r="F27" s="6" t="s">
        <v>31</v>
      </c>
      <c r="G27" s="30">
        <v>1</v>
      </c>
      <c r="H27" s="31">
        <f>C27/$C$31</f>
        <v>0.60591568424091802</v>
      </c>
      <c r="I27" s="39" t="s">
        <v>58</v>
      </c>
      <c r="J27" s="14">
        <v>14</v>
      </c>
      <c r="K27" s="31"/>
      <c r="L27" s="31"/>
    </row>
    <row r="28" spans="1:12" s="2" customFormat="1" x14ac:dyDescent="0.25">
      <c r="A28" s="2" t="s">
        <v>57</v>
      </c>
      <c r="B28" s="2" t="s">
        <v>33</v>
      </c>
      <c r="C28" s="2">
        <v>69756</v>
      </c>
      <c r="D28" s="2" t="s">
        <v>34</v>
      </c>
      <c r="E28" s="2" t="s">
        <v>35</v>
      </c>
      <c r="F28" s="8" t="s">
        <v>36</v>
      </c>
      <c r="G28" s="30">
        <v>2</v>
      </c>
      <c r="H28" s="31">
        <f t="shared" ref="H28:H31" si="7">C28/$C$31</f>
        <v>1.8752248060014898E-2</v>
      </c>
      <c r="I28" s="40"/>
      <c r="J28" s="14">
        <v>14</v>
      </c>
      <c r="K28" s="31"/>
      <c r="L28" s="31"/>
    </row>
    <row r="29" spans="1:12" s="2" customFormat="1" x14ac:dyDescent="0.25">
      <c r="A29" s="2" t="s">
        <v>57</v>
      </c>
      <c r="B29" s="2" t="s">
        <v>37</v>
      </c>
      <c r="C29" s="2">
        <v>3217</v>
      </c>
      <c r="D29" s="2" t="s">
        <v>38</v>
      </c>
      <c r="E29" s="2" t="s">
        <v>39</v>
      </c>
      <c r="F29" s="8" t="s">
        <v>40</v>
      </c>
      <c r="G29" s="30">
        <v>3</v>
      </c>
      <c r="H29" s="31">
        <f t="shared" si="7"/>
        <v>8.6481423833172804E-4</v>
      </c>
      <c r="I29" s="40"/>
      <c r="J29" s="14">
        <v>14</v>
      </c>
      <c r="K29" s="31"/>
      <c r="L29" s="31"/>
    </row>
    <row r="30" spans="1:12" s="2" customFormat="1" x14ac:dyDescent="0.25">
      <c r="A30" s="2" t="s">
        <v>57</v>
      </c>
      <c r="B30" s="2" t="s">
        <v>41</v>
      </c>
      <c r="C30" s="2">
        <v>468</v>
      </c>
      <c r="D30" s="2" t="s">
        <v>42</v>
      </c>
      <c r="E30" s="2" t="s">
        <v>43</v>
      </c>
      <c r="F30" s="8" t="s">
        <v>44</v>
      </c>
      <c r="G30" s="30">
        <v>4</v>
      </c>
      <c r="H30" s="31">
        <f t="shared" si="7"/>
        <v>1.25810712943503E-4</v>
      </c>
      <c r="I30" s="40"/>
      <c r="J30" s="14">
        <v>14</v>
      </c>
      <c r="K30" s="31"/>
      <c r="L30" s="31"/>
    </row>
    <row r="31" spans="1:12" s="2" customFormat="1" x14ac:dyDescent="0.25">
      <c r="A31" s="25" t="s">
        <v>57</v>
      </c>
      <c r="B31" s="25" t="s">
        <v>45</v>
      </c>
      <c r="C31" s="25">
        <v>3719874</v>
      </c>
      <c r="D31" s="25" t="s">
        <v>46</v>
      </c>
      <c r="E31" s="25" t="s">
        <v>47</v>
      </c>
      <c r="F31" s="32"/>
      <c r="G31" s="33">
        <v>5</v>
      </c>
      <c r="H31" s="31">
        <f t="shared" si="7"/>
        <v>1</v>
      </c>
      <c r="I31" s="42"/>
      <c r="J31" s="36">
        <v>14</v>
      </c>
      <c r="K31" s="31"/>
      <c r="L31" s="31"/>
    </row>
    <row r="32" spans="1:12" s="2" customFormat="1" x14ac:dyDescent="0.25">
      <c r="A32" s="5" t="s">
        <v>59</v>
      </c>
      <c r="B32" s="5" t="s">
        <v>28</v>
      </c>
      <c r="C32" s="5">
        <v>1622471</v>
      </c>
      <c r="D32" s="5" t="s">
        <v>29</v>
      </c>
      <c r="E32" s="5" t="s">
        <v>30</v>
      </c>
      <c r="F32" s="6" t="s">
        <v>31</v>
      </c>
      <c r="G32" s="30">
        <v>1</v>
      </c>
      <c r="H32" s="31">
        <f>C32/$C$36</f>
        <v>0.45579893359403501</v>
      </c>
      <c r="I32" s="37" t="s">
        <v>32</v>
      </c>
      <c r="J32" s="6">
        <v>28</v>
      </c>
      <c r="K32" s="31">
        <f>AVERAGE(H32,H37,H42,H47,H52,H57)</f>
        <v>0.49941786914316283</v>
      </c>
      <c r="L32" s="31">
        <f>STDEV(H32,H37,H42,H47,H52,H57)</f>
        <v>5.0444684901560899E-2</v>
      </c>
    </row>
    <row r="33" spans="1:12" s="2" customFormat="1" x14ac:dyDescent="0.25">
      <c r="A33" s="2" t="s">
        <v>59</v>
      </c>
      <c r="B33" s="2" t="s">
        <v>33</v>
      </c>
      <c r="C33" s="2">
        <v>75728</v>
      </c>
      <c r="D33" s="2" t="s">
        <v>34</v>
      </c>
      <c r="E33" s="2" t="s">
        <v>35</v>
      </c>
      <c r="F33" s="8" t="s">
        <v>36</v>
      </c>
      <c r="G33" s="30">
        <v>2</v>
      </c>
      <c r="H33" s="31">
        <f t="shared" ref="H33:H36" si="8">C33/$C$36</f>
        <v>2.12741809518994E-2</v>
      </c>
      <c r="I33" s="38"/>
      <c r="J33" s="8">
        <v>28</v>
      </c>
      <c r="K33" s="31">
        <f t="shared" ref="K33:K36" si="9">AVERAGE(H33,H38,H43,H48,H53,H58)</f>
        <v>1.9775040698414102E-2</v>
      </c>
      <c r="L33" s="31">
        <f t="shared" ref="L33:L36" si="10">STDEV(H33,H38,H43,H48,H53,H58)</f>
        <v>7.7354057944776303E-3</v>
      </c>
    </row>
    <row r="34" spans="1:12" s="2" customFormat="1" x14ac:dyDescent="0.25">
      <c r="A34" s="2" t="s">
        <v>59</v>
      </c>
      <c r="B34" s="2" t="s">
        <v>37</v>
      </c>
      <c r="C34" s="2">
        <v>60628</v>
      </c>
      <c r="D34" s="2" t="s">
        <v>38</v>
      </c>
      <c r="E34" s="2" t="s">
        <v>39</v>
      </c>
      <c r="F34" s="8" t="s">
        <v>40</v>
      </c>
      <c r="G34" s="30">
        <v>3</v>
      </c>
      <c r="H34" s="31">
        <f t="shared" si="8"/>
        <v>1.7032155117681101E-2</v>
      </c>
      <c r="I34" s="38"/>
      <c r="J34" s="8">
        <v>28</v>
      </c>
      <c r="K34" s="31">
        <f t="shared" si="9"/>
        <v>1.25850228217021E-2</v>
      </c>
      <c r="L34" s="31">
        <f t="shared" si="10"/>
        <v>8.5794393088090403E-3</v>
      </c>
    </row>
    <row r="35" spans="1:12" s="2" customFormat="1" x14ac:dyDescent="0.25">
      <c r="A35" s="2" t="s">
        <v>59</v>
      </c>
      <c r="B35" s="2" t="s">
        <v>41</v>
      </c>
      <c r="C35" s="2">
        <v>43314</v>
      </c>
      <c r="D35" s="2" t="s">
        <v>42</v>
      </c>
      <c r="E35" s="2" t="s">
        <v>43</v>
      </c>
      <c r="F35" s="8" t="s">
        <v>44</v>
      </c>
      <c r="G35" s="30">
        <v>4</v>
      </c>
      <c r="H35" s="31">
        <f t="shared" si="8"/>
        <v>1.2168152780353001E-2</v>
      </c>
      <c r="I35" s="38"/>
      <c r="J35" s="8">
        <v>28</v>
      </c>
      <c r="K35" s="31">
        <f t="shared" si="9"/>
        <v>8.4463918677872406E-3</v>
      </c>
      <c r="L35" s="31">
        <f t="shared" si="10"/>
        <v>6.6043652833405499E-3</v>
      </c>
    </row>
    <row r="36" spans="1:12" s="2" customFormat="1" x14ac:dyDescent="0.25">
      <c r="A36" s="25" t="s">
        <v>59</v>
      </c>
      <c r="B36" s="25" t="s">
        <v>45</v>
      </c>
      <c r="C36" s="25">
        <v>3559620</v>
      </c>
      <c r="D36" s="25" t="s">
        <v>46</v>
      </c>
      <c r="E36" s="25" t="s">
        <v>47</v>
      </c>
      <c r="F36" s="32" t="s">
        <v>48</v>
      </c>
      <c r="G36" s="33">
        <v>5</v>
      </c>
      <c r="H36" s="31">
        <f t="shared" si="8"/>
        <v>1</v>
      </c>
      <c r="I36" s="38"/>
      <c r="J36" s="8">
        <v>28</v>
      </c>
      <c r="K36" s="31">
        <f t="shared" si="9"/>
        <v>1</v>
      </c>
      <c r="L36" s="31">
        <f t="shared" si="10"/>
        <v>0</v>
      </c>
    </row>
    <row r="37" spans="1:12" s="2" customFormat="1" x14ac:dyDescent="0.25">
      <c r="A37" s="5" t="s">
        <v>60</v>
      </c>
      <c r="B37" s="5" t="s">
        <v>28</v>
      </c>
      <c r="C37" s="5">
        <v>1166834</v>
      </c>
      <c r="D37" s="5" t="s">
        <v>29</v>
      </c>
      <c r="E37" s="5" t="s">
        <v>30</v>
      </c>
      <c r="F37" s="6" t="s">
        <v>31</v>
      </c>
      <c r="G37" s="30">
        <v>1</v>
      </c>
      <c r="H37" s="31">
        <f t="shared" ref="H37:H41" si="11">C37/$C$41</f>
        <v>0.45126443565163599</v>
      </c>
      <c r="I37" s="39" t="s">
        <v>50</v>
      </c>
      <c r="J37" s="14">
        <v>28</v>
      </c>
      <c r="K37" s="31"/>
      <c r="L37" s="31"/>
    </row>
    <row r="38" spans="1:12" s="2" customFormat="1" x14ac:dyDescent="0.25">
      <c r="A38" s="2" t="s">
        <v>60</v>
      </c>
      <c r="B38" s="2" t="s">
        <v>33</v>
      </c>
      <c r="C38" s="2">
        <v>39810</v>
      </c>
      <c r="D38" s="2" t="s">
        <v>34</v>
      </c>
      <c r="E38" s="2" t="s">
        <v>35</v>
      </c>
      <c r="F38" s="8" t="s">
        <v>36</v>
      </c>
      <c r="G38" s="30">
        <v>2</v>
      </c>
      <c r="H38" s="31">
        <f t="shared" si="11"/>
        <v>1.5396223613034599E-2</v>
      </c>
      <c r="I38" s="40"/>
      <c r="J38" s="14">
        <v>28</v>
      </c>
      <c r="K38" s="31"/>
      <c r="L38" s="31"/>
    </row>
    <row r="39" spans="1:12" s="2" customFormat="1" x14ac:dyDescent="0.25">
      <c r="A39" s="2" t="s">
        <v>60</v>
      </c>
      <c r="B39" s="2" t="s">
        <v>37</v>
      </c>
      <c r="C39" s="2">
        <v>47749</v>
      </c>
      <c r="D39" s="2" t="s">
        <v>38</v>
      </c>
      <c r="E39" s="2" t="s">
        <v>39</v>
      </c>
      <c r="F39" s="8" t="s">
        <v>40</v>
      </c>
      <c r="G39" s="30">
        <v>3</v>
      </c>
      <c r="H39" s="31">
        <f t="shared" si="11"/>
        <v>1.8466573255433098E-2</v>
      </c>
      <c r="I39" s="40"/>
      <c r="J39" s="14">
        <v>28</v>
      </c>
      <c r="K39" s="31"/>
      <c r="L39" s="31"/>
    </row>
    <row r="40" spans="1:12" s="2" customFormat="1" x14ac:dyDescent="0.25">
      <c r="A40" s="2" t="s">
        <v>60</v>
      </c>
      <c r="B40" s="2" t="s">
        <v>41</v>
      </c>
      <c r="C40" s="2">
        <v>28296</v>
      </c>
      <c r="D40" s="2" t="s">
        <v>42</v>
      </c>
      <c r="E40" s="2" t="s">
        <v>43</v>
      </c>
      <c r="F40" s="8" t="s">
        <v>44</v>
      </c>
      <c r="G40" s="30">
        <v>4</v>
      </c>
      <c r="H40" s="31">
        <f t="shared" si="11"/>
        <v>1.0943269112143401E-2</v>
      </c>
      <c r="I40" s="40"/>
      <c r="J40" s="14">
        <v>28</v>
      </c>
      <c r="K40" s="31"/>
      <c r="L40" s="31"/>
    </row>
    <row r="41" spans="1:12" s="2" customFormat="1" x14ac:dyDescent="0.25">
      <c r="A41" s="25" t="s">
        <v>60</v>
      </c>
      <c r="B41" s="25" t="s">
        <v>45</v>
      </c>
      <c r="C41" s="25">
        <v>2585699</v>
      </c>
      <c r="D41" s="25" t="s">
        <v>46</v>
      </c>
      <c r="E41" s="25" t="s">
        <v>47</v>
      </c>
      <c r="F41" s="32" t="s">
        <v>48</v>
      </c>
      <c r="G41" s="33">
        <v>5</v>
      </c>
      <c r="H41" s="31">
        <f t="shared" si="11"/>
        <v>1</v>
      </c>
      <c r="I41" s="40"/>
      <c r="J41" s="14">
        <v>28</v>
      </c>
      <c r="K41" s="31"/>
      <c r="L41" s="31"/>
    </row>
    <row r="42" spans="1:12" s="2" customFormat="1" x14ac:dyDescent="0.25">
      <c r="A42" s="5" t="s">
        <v>61</v>
      </c>
      <c r="B42" s="5" t="s">
        <v>28</v>
      </c>
      <c r="C42" s="5">
        <v>1337740</v>
      </c>
      <c r="D42" s="5" t="s">
        <v>29</v>
      </c>
      <c r="E42" s="5" t="s">
        <v>30</v>
      </c>
      <c r="F42" s="6" t="s">
        <v>31</v>
      </c>
      <c r="G42" s="30">
        <v>1</v>
      </c>
      <c r="H42" s="31">
        <f t="shared" ref="H42:H46" si="12">C42/$C$46</f>
        <v>0.49193427686867502</v>
      </c>
      <c r="I42" s="41" t="s">
        <v>52</v>
      </c>
      <c r="J42" s="8">
        <v>28</v>
      </c>
      <c r="K42" s="31"/>
      <c r="L42" s="31"/>
    </row>
    <row r="43" spans="1:12" s="2" customFormat="1" x14ac:dyDescent="0.25">
      <c r="A43" s="2" t="s">
        <v>61</v>
      </c>
      <c r="B43" s="2" t="s">
        <v>33</v>
      </c>
      <c r="C43" s="2">
        <v>34149</v>
      </c>
      <c r="D43" s="2" t="s">
        <v>34</v>
      </c>
      <c r="E43" s="2" t="s">
        <v>35</v>
      </c>
      <c r="F43" s="8" t="s">
        <v>36</v>
      </c>
      <c r="G43" s="30">
        <v>2</v>
      </c>
      <c r="H43" s="31">
        <f t="shared" si="12"/>
        <v>1.25577942057413E-2</v>
      </c>
      <c r="I43" s="38"/>
      <c r="J43" s="8">
        <v>28</v>
      </c>
      <c r="K43" s="31"/>
      <c r="L43" s="31"/>
    </row>
    <row r="44" spans="1:12" s="2" customFormat="1" x14ac:dyDescent="0.25">
      <c r="A44" s="2" t="s">
        <v>61</v>
      </c>
      <c r="B44" s="2" t="s">
        <v>37</v>
      </c>
      <c r="C44" s="2">
        <v>47153</v>
      </c>
      <c r="D44" s="2" t="s">
        <v>38</v>
      </c>
      <c r="E44" s="2" t="s">
        <v>39</v>
      </c>
      <c r="F44" s="8" t="s">
        <v>40</v>
      </c>
      <c r="G44" s="30">
        <v>3</v>
      </c>
      <c r="H44" s="31">
        <f t="shared" si="12"/>
        <v>1.73398245975964E-2</v>
      </c>
      <c r="I44" s="38"/>
      <c r="J44" s="8">
        <v>28</v>
      </c>
      <c r="K44" s="31"/>
      <c r="L44" s="31"/>
    </row>
    <row r="45" spans="1:12" s="2" customFormat="1" x14ac:dyDescent="0.25">
      <c r="A45" s="2" t="s">
        <v>61</v>
      </c>
      <c r="B45" s="2" t="s">
        <v>41</v>
      </c>
      <c r="C45" s="2">
        <v>34499</v>
      </c>
      <c r="D45" s="2" t="s">
        <v>42</v>
      </c>
      <c r="E45" s="2" t="s">
        <v>43</v>
      </c>
      <c r="F45" s="8" t="s">
        <v>44</v>
      </c>
      <c r="G45" s="30">
        <v>4</v>
      </c>
      <c r="H45" s="31">
        <f t="shared" si="12"/>
        <v>1.2686501575562101E-2</v>
      </c>
      <c r="I45" s="38"/>
      <c r="J45" s="8">
        <v>28</v>
      </c>
      <c r="K45" s="31"/>
      <c r="L45" s="31"/>
    </row>
    <row r="46" spans="1:12" s="2" customFormat="1" x14ac:dyDescent="0.25">
      <c r="A46" s="25" t="s">
        <v>61</v>
      </c>
      <c r="B46" s="25" t="s">
        <v>45</v>
      </c>
      <c r="C46" s="25">
        <v>2719347</v>
      </c>
      <c r="D46" s="25" t="s">
        <v>46</v>
      </c>
      <c r="E46" s="25" t="s">
        <v>47</v>
      </c>
      <c r="F46" s="32" t="s">
        <v>48</v>
      </c>
      <c r="G46" s="33">
        <v>5</v>
      </c>
      <c r="H46" s="31">
        <f t="shared" si="12"/>
        <v>1</v>
      </c>
      <c r="I46" s="38"/>
      <c r="J46" s="8">
        <v>28</v>
      </c>
      <c r="K46" s="31"/>
      <c r="L46" s="31"/>
    </row>
    <row r="47" spans="1:12" s="2" customFormat="1" x14ac:dyDescent="0.25">
      <c r="A47" s="5" t="s">
        <v>62</v>
      </c>
      <c r="B47" s="5" t="s">
        <v>28</v>
      </c>
      <c r="C47" s="5">
        <v>1150624</v>
      </c>
      <c r="D47" s="5" t="s">
        <v>29</v>
      </c>
      <c r="E47" s="5" t="s">
        <v>30</v>
      </c>
      <c r="F47" s="6" t="s">
        <v>31</v>
      </c>
      <c r="G47" s="30">
        <v>1</v>
      </c>
      <c r="H47" s="31">
        <f t="shared" ref="H47:H51" si="13">C47/$C$51</f>
        <v>0.474450276330802</v>
      </c>
      <c r="I47" s="39" t="s">
        <v>54</v>
      </c>
      <c r="J47" s="14">
        <v>28</v>
      </c>
      <c r="K47" s="31"/>
      <c r="L47" s="31"/>
    </row>
    <row r="48" spans="1:12" s="2" customFormat="1" x14ac:dyDescent="0.25">
      <c r="A48" s="2" t="s">
        <v>62</v>
      </c>
      <c r="B48" s="2" t="s">
        <v>33</v>
      </c>
      <c r="C48" s="2">
        <v>34985</v>
      </c>
      <c r="D48" s="2" t="s">
        <v>34</v>
      </c>
      <c r="E48" s="2" t="s">
        <v>35</v>
      </c>
      <c r="F48" s="8" t="s">
        <v>36</v>
      </c>
      <c r="G48" s="30">
        <v>2</v>
      </c>
      <c r="H48" s="31">
        <f t="shared" si="13"/>
        <v>1.44257749859495E-2</v>
      </c>
      <c r="I48" s="40"/>
      <c r="J48" s="14">
        <v>28</v>
      </c>
      <c r="K48" s="31"/>
      <c r="L48" s="31"/>
    </row>
    <row r="49" spans="1:12" s="2" customFormat="1" x14ac:dyDescent="0.25">
      <c r="A49" s="2" t="s">
        <v>62</v>
      </c>
      <c r="B49" s="2" t="s">
        <v>37</v>
      </c>
      <c r="C49" s="2">
        <v>47293</v>
      </c>
      <c r="D49" s="2" t="s">
        <v>38</v>
      </c>
      <c r="E49" s="2" t="s">
        <v>39</v>
      </c>
      <c r="F49" s="8" t="s">
        <v>40</v>
      </c>
      <c r="G49" s="30">
        <v>3</v>
      </c>
      <c r="H49" s="31">
        <f t="shared" si="13"/>
        <v>1.9500876844662202E-2</v>
      </c>
      <c r="I49" s="40"/>
      <c r="J49" s="14">
        <v>28</v>
      </c>
      <c r="K49" s="31"/>
      <c r="L49" s="31"/>
    </row>
    <row r="50" spans="1:12" s="2" customFormat="1" x14ac:dyDescent="0.25">
      <c r="A50" s="2" t="s">
        <v>62</v>
      </c>
      <c r="B50" s="2" t="s">
        <v>41</v>
      </c>
      <c r="C50" s="2">
        <v>35754</v>
      </c>
      <c r="D50" s="2" t="s">
        <v>42</v>
      </c>
      <c r="E50" s="2" t="s">
        <v>43</v>
      </c>
      <c r="F50" s="8" t="s">
        <v>44</v>
      </c>
      <c r="G50" s="30">
        <v>4</v>
      </c>
      <c r="H50" s="31">
        <f t="shared" si="13"/>
        <v>1.47428657666896E-2</v>
      </c>
      <c r="I50" s="40"/>
      <c r="J50" s="14">
        <v>28</v>
      </c>
      <c r="K50" s="31"/>
      <c r="L50" s="31"/>
    </row>
    <row r="51" spans="1:12" s="2" customFormat="1" x14ac:dyDescent="0.25">
      <c r="A51" s="25" t="s">
        <v>62</v>
      </c>
      <c r="B51" s="25" t="s">
        <v>45</v>
      </c>
      <c r="C51" s="25">
        <v>2425173</v>
      </c>
      <c r="D51" s="25" t="s">
        <v>46</v>
      </c>
      <c r="E51" s="25" t="s">
        <v>47</v>
      </c>
      <c r="F51" s="32" t="s">
        <v>48</v>
      </c>
      <c r="G51" s="33">
        <v>5</v>
      </c>
      <c r="H51" s="31">
        <f t="shared" si="13"/>
        <v>1</v>
      </c>
      <c r="I51" s="40"/>
      <c r="J51" s="14">
        <v>28</v>
      </c>
      <c r="K51" s="31"/>
      <c r="L51" s="31"/>
    </row>
    <row r="52" spans="1:12" s="2" customFormat="1" x14ac:dyDescent="0.25">
      <c r="A52" s="5" t="s">
        <v>63</v>
      </c>
      <c r="B52" s="5" t="s">
        <v>28</v>
      </c>
      <c r="C52" s="5">
        <v>1335766</v>
      </c>
      <c r="D52" s="5" t="s">
        <v>29</v>
      </c>
      <c r="E52" s="5" t="s">
        <v>30</v>
      </c>
      <c r="F52" s="6" t="s">
        <v>31</v>
      </c>
      <c r="G52" s="30">
        <v>1</v>
      </c>
      <c r="H52" s="31">
        <f t="shared" ref="H52:H56" si="14">C52/$C$56</f>
        <v>0.55422088658513202</v>
      </c>
      <c r="I52" s="41" t="s">
        <v>56</v>
      </c>
      <c r="J52" s="8">
        <v>28</v>
      </c>
      <c r="K52" s="31"/>
      <c r="L52" s="31"/>
    </row>
    <row r="53" spans="1:12" s="2" customFormat="1" x14ac:dyDescent="0.25">
      <c r="A53" s="2" t="s">
        <v>63</v>
      </c>
      <c r="B53" s="2" t="s">
        <v>33</v>
      </c>
      <c r="C53" s="2">
        <v>81304</v>
      </c>
      <c r="D53" s="2" t="s">
        <v>34</v>
      </c>
      <c r="E53" s="2" t="s">
        <v>35</v>
      </c>
      <c r="F53" s="8" t="s">
        <v>36</v>
      </c>
      <c r="G53" s="30">
        <v>2</v>
      </c>
      <c r="H53" s="31">
        <f t="shared" si="14"/>
        <v>3.3733734024460497E-2</v>
      </c>
      <c r="I53" s="38"/>
      <c r="J53" s="8">
        <v>28</v>
      </c>
      <c r="K53" s="31"/>
      <c r="L53" s="31"/>
    </row>
    <row r="54" spans="1:12" s="2" customFormat="1" x14ac:dyDescent="0.25">
      <c r="A54" s="2" t="s">
        <v>63</v>
      </c>
      <c r="B54" s="2" t="s">
        <v>37</v>
      </c>
      <c r="C54" s="2">
        <v>5720</v>
      </c>
      <c r="D54" s="2" t="s">
        <v>38</v>
      </c>
      <c r="E54" s="2" t="s">
        <v>39</v>
      </c>
      <c r="F54" s="8" t="s">
        <v>40</v>
      </c>
      <c r="G54" s="30">
        <v>3</v>
      </c>
      <c r="H54" s="31">
        <f t="shared" si="14"/>
        <v>2.3732775585446498E-3</v>
      </c>
      <c r="I54" s="38"/>
      <c r="J54" s="8">
        <v>28</v>
      </c>
      <c r="K54" s="31"/>
      <c r="L54" s="31"/>
    </row>
    <row r="55" spans="1:12" s="2" customFormat="1" x14ac:dyDescent="0.25">
      <c r="A55" s="2" t="s">
        <v>63</v>
      </c>
      <c r="B55" s="2" t="s">
        <v>41</v>
      </c>
      <c r="C55" s="2">
        <v>0</v>
      </c>
      <c r="D55" s="2" t="s">
        <v>42</v>
      </c>
      <c r="E55" s="2" t="s">
        <v>43</v>
      </c>
      <c r="F55" s="8" t="s">
        <v>44</v>
      </c>
      <c r="G55" s="30">
        <v>4</v>
      </c>
      <c r="H55" s="31">
        <f t="shared" si="14"/>
        <v>0</v>
      </c>
      <c r="I55" s="38"/>
      <c r="J55" s="8">
        <v>28</v>
      </c>
      <c r="K55" s="31"/>
      <c r="L55" s="31"/>
    </row>
    <row r="56" spans="1:12" s="2" customFormat="1" x14ac:dyDescent="0.25">
      <c r="A56" s="25" t="s">
        <v>63</v>
      </c>
      <c r="B56" s="25" t="s">
        <v>45</v>
      </c>
      <c r="C56" s="25">
        <v>2410169</v>
      </c>
      <c r="D56" s="25" t="s">
        <v>46</v>
      </c>
      <c r="E56" s="25" t="s">
        <v>47</v>
      </c>
      <c r="F56" s="32"/>
      <c r="G56" s="33">
        <v>5</v>
      </c>
      <c r="H56" s="31">
        <f t="shared" si="14"/>
        <v>1</v>
      </c>
      <c r="I56" s="38"/>
      <c r="J56" s="8">
        <v>28</v>
      </c>
      <c r="K56" s="31"/>
      <c r="L56" s="31"/>
    </row>
    <row r="57" spans="1:12" s="2" customFormat="1" x14ac:dyDescent="0.25">
      <c r="A57" s="5" t="s">
        <v>64</v>
      </c>
      <c r="B57" s="5" t="s">
        <v>28</v>
      </c>
      <c r="C57" s="5">
        <v>1852544</v>
      </c>
      <c r="D57" s="5" t="s">
        <v>29</v>
      </c>
      <c r="E57" s="5" t="s">
        <v>30</v>
      </c>
      <c r="F57" s="6" t="s">
        <v>31</v>
      </c>
      <c r="G57" s="30">
        <v>1</v>
      </c>
      <c r="H57" s="31">
        <f t="shared" ref="H57:H61" si="15">C57/$C$61</f>
        <v>0.56883840582869705</v>
      </c>
      <c r="I57" s="39" t="s">
        <v>58</v>
      </c>
      <c r="J57" s="14">
        <v>28</v>
      </c>
      <c r="K57" s="31"/>
      <c r="L57" s="31"/>
    </row>
    <row r="58" spans="1:12" s="2" customFormat="1" x14ac:dyDescent="0.25">
      <c r="A58" s="2" t="s">
        <v>64</v>
      </c>
      <c r="B58" s="2" t="s">
        <v>33</v>
      </c>
      <c r="C58" s="2">
        <v>69246</v>
      </c>
      <c r="D58" s="2" t="s">
        <v>34</v>
      </c>
      <c r="E58" s="2" t="s">
        <v>35</v>
      </c>
      <c r="F58" s="8" t="s">
        <v>36</v>
      </c>
      <c r="G58" s="30">
        <v>2</v>
      </c>
      <c r="H58" s="31">
        <f t="shared" si="15"/>
        <v>2.1262536409399201E-2</v>
      </c>
      <c r="I58" s="40"/>
      <c r="J58" s="14">
        <v>28</v>
      </c>
      <c r="K58" s="31"/>
      <c r="L58" s="31"/>
    </row>
    <row r="59" spans="1:12" s="2" customFormat="1" x14ac:dyDescent="0.25">
      <c r="A59" s="2" t="s">
        <v>64</v>
      </c>
      <c r="B59" s="2" t="s">
        <v>37</v>
      </c>
      <c r="C59" s="2">
        <v>2597</v>
      </c>
      <c r="D59" s="2" t="s">
        <v>38</v>
      </c>
      <c r="E59" s="2" t="s">
        <v>39</v>
      </c>
      <c r="F59" s="8" t="s">
        <v>40</v>
      </c>
      <c r="G59" s="30">
        <v>3</v>
      </c>
      <c r="H59" s="31">
        <f t="shared" si="15"/>
        <v>7.9742955629508801E-4</v>
      </c>
      <c r="I59" s="40"/>
      <c r="J59" s="14">
        <v>28</v>
      </c>
      <c r="K59" s="31"/>
      <c r="L59" s="31"/>
    </row>
    <row r="60" spans="1:12" s="2" customFormat="1" x14ac:dyDescent="0.25">
      <c r="A60" s="2" t="s">
        <v>64</v>
      </c>
      <c r="B60" s="2" t="s">
        <v>41</v>
      </c>
      <c r="C60" s="2">
        <v>448</v>
      </c>
      <c r="D60" s="2" t="s">
        <v>42</v>
      </c>
      <c r="E60" s="2" t="s">
        <v>43</v>
      </c>
      <c r="F60" s="8" t="s">
        <v>44</v>
      </c>
      <c r="G60" s="30">
        <v>4</v>
      </c>
      <c r="H60" s="31">
        <f t="shared" si="15"/>
        <v>1.3756197197543299E-4</v>
      </c>
      <c r="I60" s="40"/>
      <c r="J60" s="14">
        <v>28</v>
      </c>
      <c r="K60" s="31"/>
      <c r="L60" s="31"/>
    </row>
    <row r="61" spans="1:12" s="2" customFormat="1" x14ac:dyDescent="0.25">
      <c r="A61" s="25" t="s">
        <v>64</v>
      </c>
      <c r="B61" s="25" t="s">
        <v>45</v>
      </c>
      <c r="C61" s="25">
        <v>3256714</v>
      </c>
      <c r="D61" s="25" t="s">
        <v>46</v>
      </c>
      <c r="E61" s="25" t="s">
        <v>47</v>
      </c>
      <c r="F61" s="32"/>
      <c r="G61" s="34">
        <v>5</v>
      </c>
      <c r="H61" s="35">
        <f t="shared" si="15"/>
        <v>1</v>
      </c>
      <c r="I61" s="42"/>
      <c r="J61" s="36">
        <v>28</v>
      </c>
      <c r="K61" s="31"/>
      <c r="L61" s="31"/>
    </row>
  </sheetData>
  <mergeCells count="12">
    <mergeCell ref="I52:I56"/>
    <mergeCell ref="I57:I61"/>
    <mergeCell ref="I27:I31"/>
    <mergeCell ref="I32:I36"/>
    <mergeCell ref="I37:I41"/>
    <mergeCell ref="I42:I46"/>
    <mergeCell ref="I47:I51"/>
    <mergeCell ref="I2:I6"/>
    <mergeCell ref="I7:I11"/>
    <mergeCell ref="I12:I16"/>
    <mergeCell ref="I17:I21"/>
    <mergeCell ref="I22:I26"/>
  </mergeCells>
  <phoneticPr fontId="4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1"/>
  <sheetViews>
    <sheetView topLeftCell="A31" zoomScale="80" zoomScaleNormal="80" workbookViewId="0">
      <selection activeCell="P38" sqref="P38"/>
    </sheetView>
  </sheetViews>
  <sheetFormatPr defaultColWidth="8.88671875" defaultRowHeight="14.4" x14ac:dyDescent="0.25"/>
  <cols>
    <col min="1" max="1" width="43.44140625" style="2" customWidth="1"/>
    <col min="2" max="2" width="10.6640625" style="2" customWidth="1"/>
    <col min="3" max="3" width="8.88671875" style="2"/>
    <col min="4" max="4" width="15.6640625" style="2" customWidth="1"/>
    <col min="5" max="5" width="18.6640625" style="2" customWidth="1"/>
    <col min="6" max="6" width="9.5546875" style="2" customWidth="1"/>
    <col min="7" max="9" width="8.88671875" style="2"/>
    <col min="10" max="10" width="18.44140625" style="2" customWidth="1"/>
    <col min="11" max="11" width="8.88671875" style="2"/>
    <col min="12" max="12" width="11.21875" style="2" customWidth="1"/>
    <col min="13" max="13" width="9" style="2" customWidth="1"/>
    <col min="14" max="16384" width="8.88671875" style="2"/>
  </cols>
  <sheetData>
    <row r="1" spans="1:16" s="1" customFormat="1" x14ac:dyDescent="0.25">
      <c r="A1" s="1" t="s">
        <v>15</v>
      </c>
      <c r="B1" s="1" t="s">
        <v>16</v>
      </c>
      <c r="C1" s="3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4" t="s">
        <v>65</v>
      </c>
      <c r="I1" s="20" t="s">
        <v>66</v>
      </c>
      <c r="J1" s="21" t="s">
        <v>23</v>
      </c>
      <c r="K1" s="1" t="s">
        <v>24</v>
      </c>
      <c r="L1" s="22" t="s">
        <v>67</v>
      </c>
      <c r="M1" s="23" t="s">
        <v>26</v>
      </c>
      <c r="N1" s="2"/>
      <c r="O1" s="2"/>
      <c r="P1" s="2"/>
    </row>
    <row r="2" spans="1:16" x14ac:dyDescent="0.25">
      <c r="A2" s="5" t="s">
        <v>68</v>
      </c>
      <c r="B2" s="5" t="s">
        <v>28</v>
      </c>
      <c r="C2" s="5">
        <v>1888679</v>
      </c>
      <c r="D2" s="5" t="s">
        <v>29</v>
      </c>
      <c r="E2" s="5" t="s">
        <v>30</v>
      </c>
      <c r="F2" s="5" t="s">
        <v>31</v>
      </c>
      <c r="G2" s="6">
        <v>1</v>
      </c>
      <c r="H2" s="7">
        <f>C2/$C$6</f>
        <v>6.9558711416712402</v>
      </c>
      <c r="I2" s="7">
        <f>AVERAGE(H2,H7,H12)</f>
        <v>7.5985324866772102</v>
      </c>
      <c r="J2" s="43" t="s">
        <v>69</v>
      </c>
      <c r="K2" s="24">
        <v>14</v>
      </c>
      <c r="L2" s="7">
        <f>AVERAGE(I2,I17,I32)</f>
        <v>6.5933957710523501</v>
      </c>
      <c r="M2" s="7">
        <f>STDEV(I2,I17,I32)</f>
        <v>1.33653436715427</v>
      </c>
    </row>
    <row r="3" spans="1:16" x14ac:dyDescent="0.25">
      <c r="A3" s="2" t="s">
        <v>68</v>
      </c>
      <c r="B3" s="2" t="s">
        <v>33</v>
      </c>
      <c r="C3" s="2">
        <v>760483</v>
      </c>
      <c r="D3" s="2" t="s">
        <v>34</v>
      </c>
      <c r="E3" s="2" t="s">
        <v>35</v>
      </c>
      <c r="F3" s="2" t="s">
        <v>36</v>
      </c>
      <c r="G3" s="8">
        <v>2</v>
      </c>
      <c r="H3" s="7">
        <f t="shared" ref="H3:H6" si="0">C3/$C$6</f>
        <v>2.8008050883350601</v>
      </c>
      <c r="I3" s="7">
        <f>AVERAGE(H3,H8,H13)</f>
        <v>2.6359195822850601</v>
      </c>
      <c r="J3" s="43"/>
      <c r="K3" s="24">
        <v>14</v>
      </c>
      <c r="L3" s="7">
        <f>AVERAGE(I3,I18,I33)</f>
        <v>2.4420347243234</v>
      </c>
      <c r="M3" s="7">
        <f>STDEV(I3,I18,I33)</f>
        <v>0.58856546220868999</v>
      </c>
    </row>
    <row r="4" spans="1:16" x14ac:dyDescent="0.25">
      <c r="A4" s="2" t="s">
        <v>68</v>
      </c>
      <c r="B4" s="2" t="s">
        <v>37</v>
      </c>
      <c r="C4" s="2">
        <v>936008</v>
      </c>
      <c r="D4" s="2" t="s">
        <v>38</v>
      </c>
      <c r="E4" s="2" t="s">
        <v>39</v>
      </c>
      <c r="F4" s="2" t="s">
        <v>40</v>
      </c>
      <c r="G4" s="8">
        <v>3</v>
      </c>
      <c r="H4" s="7">
        <f t="shared" si="0"/>
        <v>3.4472512457508202</v>
      </c>
      <c r="I4" s="7">
        <f>AVERAGE(H4,H9,H14)</f>
        <v>3.1768232531186298</v>
      </c>
      <c r="J4" s="43"/>
      <c r="K4" s="24">
        <v>14</v>
      </c>
      <c r="L4" s="7">
        <f>AVERAGE(I4,I19,I34)</f>
        <v>1.68064223915499</v>
      </c>
      <c r="M4" s="7">
        <f>STDEV(I4,I19,I34)</f>
        <v>1.5945561243453601</v>
      </c>
    </row>
    <row r="5" spans="1:16" x14ac:dyDescent="0.25">
      <c r="A5" s="2" t="s">
        <v>68</v>
      </c>
      <c r="B5" s="2" t="s">
        <v>41</v>
      </c>
      <c r="C5" s="2">
        <v>756272</v>
      </c>
      <c r="D5" s="2" t="s">
        <v>42</v>
      </c>
      <c r="E5" s="2" t="s">
        <v>43</v>
      </c>
      <c r="F5" s="2" t="s">
        <v>44</v>
      </c>
      <c r="G5" s="8">
        <v>4</v>
      </c>
      <c r="H5" s="7">
        <f t="shared" si="0"/>
        <v>2.78529627324389</v>
      </c>
      <c r="I5" s="7">
        <f>AVERAGE(H5,H10,H15)</f>
        <v>2.5258016237161098</v>
      </c>
      <c r="J5" s="43"/>
      <c r="K5" s="24">
        <v>14</v>
      </c>
      <c r="L5" s="7">
        <f>AVERAGE(I5,I20,I35)</f>
        <v>1.4832631669207701</v>
      </c>
      <c r="M5" s="7">
        <f>STDEV(I5,I20,I35)</f>
        <v>1.3190755718889</v>
      </c>
    </row>
    <row r="6" spans="1:16" x14ac:dyDescent="0.25">
      <c r="A6" s="9" t="s">
        <v>68</v>
      </c>
      <c r="B6" s="9" t="s">
        <v>45</v>
      </c>
      <c r="C6" s="9">
        <v>271523</v>
      </c>
      <c r="D6" s="9" t="s">
        <v>46</v>
      </c>
      <c r="E6" s="10" t="s">
        <v>47</v>
      </c>
      <c r="F6" s="9"/>
      <c r="G6" s="8">
        <v>5</v>
      </c>
      <c r="H6" s="7">
        <f t="shared" si="0"/>
        <v>1</v>
      </c>
      <c r="I6" s="7">
        <f>AVERAGE(H6,H11,H16)</f>
        <v>1</v>
      </c>
      <c r="J6" s="43"/>
      <c r="K6" s="24">
        <v>14</v>
      </c>
      <c r="L6" s="7">
        <f>AVERAGE(I6,I21,I36)</f>
        <v>1</v>
      </c>
      <c r="M6" s="7">
        <f>STDEV(I6,I21,I36)</f>
        <v>0</v>
      </c>
    </row>
    <row r="7" spans="1:16" x14ac:dyDescent="0.25">
      <c r="A7" s="12" t="s">
        <v>70</v>
      </c>
      <c r="B7" s="12" t="s">
        <v>28</v>
      </c>
      <c r="C7" s="13">
        <v>2230616</v>
      </c>
      <c r="D7" s="12" t="s">
        <v>29</v>
      </c>
      <c r="E7" s="2" t="s">
        <v>30</v>
      </c>
      <c r="F7" s="12" t="s">
        <v>31</v>
      </c>
      <c r="G7" s="14">
        <v>1</v>
      </c>
      <c r="H7" s="7">
        <f t="shared" ref="H7:H11" si="1">C7/$C$11</f>
        <v>8.7414461334681395</v>
      </c>
      <c r="I7" s="7"/>
      <c r="J7" s="43"/>
      <c r="K7" s="24">
        <v>14</v>
      </c>
    </row>
    <row r="8" spans="1:16" x14ac:dyDescent="0.25">
      <c r="A8" s="12" t="s">
        <v>70</v>
      </c>
      <c r="B8" s="12" t="s">
        <v>33</v>
      </c>
      <c r="C8" s="13">
        <v>682487</v>
      </c>
      <c r="D8" s="12" t="s">
        <v>34</v>
      </c>
      <c r="E8" s="2" t="s">
        <v>35</v>
      </c>
      <c r="F8" s="12" t="s">
        <v>36</v>
      </c>
      <c r="G8" s="14">
        <v>2</v>
      </c>
      <c r="H8" s="7">
        <f t="shared" si="1"/>
        <v>2.6745631463650699</v>
      </c>
      <c r="I8" s="7"/>
      <c r="J8" s="43"/>
      <c r="K8" s="24">
        <v>14</v>
      </c>
    </row>
    <row r="9" spans="1:16" x14ac:dyDescent="0.25">
      <c r="A9" s="12" t="s">
        <v>70</v>
      </c>
      <c r="B9" s="12" t="s">
        <v>37</v>
      </c>
      <c r="C9" s="13">
        <v>778095</v>
      </c>
      <c r="D9" s="12" t="s">
        <v>38</v>
      </c>
      <c r="E9" s="2" t="s">
        <v>39</v>
      </c>
      <c r="F9" s="12" t="s">
        <v>40</v>
      </c>
      <c r="G9" s="14">
        <v>3</v>
      </c>
      <c r="H9" s="7">
        <f t="shared" si="1"/>
        <v>3.0492364123725899</v>
      </c>
      <c r="I9" s="7"/>
      <c r="J9" s="43"/>
      <c r="K9" s="24">
        <v>14</v>
      </c>
    </row>
    <row r="10" spans="1:16" x14ac:dyDescent="0.25">
      <c r="A10" s="12" t="s">
        <v>70</v>
      </c>
      <c r="B10" s="12" t="s">
        <v>41</v>
      </c>
      <c r="C10" s="13">
        <v>614358</v>
      </c>
      <c r="D10" s="12" t="s">
        <v>42</v>
      </c>
      <c r="E10" s="2" t="s">
        <v>43</v>
      </c>
      <c r="F10" s="12" t="s">
        <v>44</v>
      </c>
      <c r="G10" s="14">
        <v>4</v>
      </c>
      <c r="H10" s="7">
        <f t="shared" si="1"/>
        <v>2.4075759178922902</v>
      </c>
      <c r="I10" s="7"/>
      <c r="J10" s="43"/>
      <c r="K10" s="24">
        <v>14</v>
      </c>
    </row>
    <row r="11" spans="1:16" x14ac:dyDescent="0.25">
      <c r="A11" s="15" t="s">
        <v>70</v>
      </c>
      <c r="B11" s="15" t="s">
        <v>45</v>
      </c>
      <c r="C11" s="16">
        <v>255177</v>
      </c>
      <c r="D11" s="15" t="s">
        <v>46</v>
      </c>
      <c r="E11" s="10" t="s">
        <v>47</v>
      </c>
      <c r="F11" s="15"/>
      <c r="G11" s="14">
        <v>5</v>
      </c>
      <c r="H11" s="7">
        <f t="shared" si="1"/>
        <v>1</v>
      </c>
      <c r="I11" s="7"/>
      <c r="J11" s="43"/>
      <c r="K11" s="24">
        <v>14</v>
      </c>
    </row>
    <row r="12" spans="1:16" x14ac:dyDescent="0.25">
      <c r="A12" s="2" t="s">
        <v>71</v>
      </c>
      <c r="B12" s="2" t="s">
        <v>28</v>
      </c>
      <c r="C12" s="2">
        <v>1610905</v>
      </c>
      <c r="D12" s="2" t="s">
        <v>29</v>
      </c>
      <c r="E12" s="2" t="s">
        <v>30</v>
      </c>
      <c r="F12" s="2" t="s">
        <v>31</v>
      </c>
      <c r="G12" s="8">
        <v>1</v>
      </c>
      <c r="H12" s="7">
        <f>C12/$C$16</f>
        <v>7.0982801848922401</v>
      </c>
      <c r="I12" s="7"/>
      <c r="J12" s="43"/>
      <c r="K12" s="24">
        <v>14</v>
      </c>
    </row>
    <row r="13" spans="1:16" x14ac:dyDescent="0.25">
      <c r="A13" s="2" t="s">
        <v>71</v>
      </c>
      <c r="B13" s="2" t="s">
        <v>33</v>
      </c>
      <c r="C13" s="2">
        <v>552014</v>
      </c>
      <c r="D13" s="2" t="s">
        <v>34</v>
      </c>
      <c r="E13" s="2" t="s">
        <v>35</v>
      </c>
      <c r="F13" s="2" t="s">
        <v>36</v>
      </c>
      <c r="G13" s="8">
        <v>2</v>
      </c>
      <c r="H13" s="7">
        <f>C13/$C$16</f>
        <v>2.4323905121550302</v>
      </c>
      <c r="I13" s="7"/>
      <c r="J13" s="43"/>
      <c r="K13" s="24">
        <v>14</v>
      </c>
    </row>
    <row r="14" spans="1:16" x14ac:dyDescent="0.25">
      <c r="A14" s="2" t="s">
        <v>71</v>
      </c>
      <c r="B14" s="2" t="s">
        <v>37</v>
      </c>
      <c r="C14" s="2">
        <v>688541</v>
      </c>
      <c r="D14" s="2" t="s">
        <v>38</v>
      </c>
      <c r="E14" s="2" t="s">
        <v>39</v>
      </c>
      <c r="F14" s="2" t="s">
        <v>40</v>
      </c>
      <c r="G14" s="8">
        <v>3</v>
      </c>
      <c r="H14" s="7">
        <f>C14/$C$16</f>
        <v>3.0339821012324699</v>
      </c>
      <c r="I14" s="7"/>
      <c r="J14" s="43"/>
      <c r="K14" s="24">
        <v>14</v>
      </c>
    </row>
    <row r="15" spans="1:16" x14ac:dyDescent="0.25">
      <c r="A15" s="2" t="s">
        <v>71</v>
      </c>
      <c r="B15" s="2" t="s">
        <v>41</v>
      </c>
      <c r="C15" s="2">
        <v>541153</v>
      </c>
      <c r="D15" s="2" t="s">
        <v>42</v>
      </c>
      <c r="E15" s="2" t="s">
        <v>43</v>
      </c>
      <c r="F15" s="2" t="s">
        <v>44</v>
      </c>
      <c r="G15" s="8">
        <v>4</v>
      </c>
      <c r="H15" s="7">
        <f>C15/$C$16</f>
        <v>2.38453268001216</v>
      </c>
      <c r="I15" s="7"/>
      <c r="J15" s="43"/>
      <c r="K15" s="24">
        <v>14</v>
      </c>
    </row>
    <row r="16" spans="1:16" x14ac:dyDescent="0.25">
      <c r="A16" s="18" t="s">
        <v>71</v>
      </c>
      <c r="B16" s="18" t="s">
        <v>45</v>
      </c>
      <c r="C16" s="18">
        <v>226943</v>
      </c>
      <c r="D16" s="18" t="s">
        <v>46</v>
      </c>
      <c r="E16" s="10" t="s">
        <v>47</v>
      </c>
      <c r="F16" s="18"/>
      <c r="G16" s="27">
        <v>5</v>
      </c>
      <c r="H16" s="7">
        <f>C16/$C$16</f>
        <v>1</v>
      </c>
      <c r="I16" s="7"/>
      <c r="J16" s="43"/>
      <c r="K16" s="24">
        <v>14</v>
      </c>
    </row>
    <row r="17" spans="1:12" x14ac:dyDescent="0.25">
      <c r="A17" s="5" t="s">
        <v>72</v>
      </c>
      <c r="B17" s="5" t="s">
        <v>28</v>
      </c>
      <c r="C17" s="5">
        <v>1388582</v>
      </c>
      <c r="D17" s="5" t="s">
        <v>29</v>
      </c>
      <c r="E17" s="5" t="s">
        <v>30</v>
      </c>
      <c r="F17" s="5" t="s">
        <v>31</v>
      </c>
      <c r="G17" s="6">
        <v>1</v>
      </c>
      <c r="H17" s="7">
        <f t="shared" ref="H17:H21" si="2">C17/$C$21</f>
        <v>3.8529660675984299</v>
      </c>
      <c r="I17" s="7">
        <f>AVERAGE(H17,H22,H27)</f>
        <v>5.07662859064071</v>
      </c>
      <c r="J17" s="43" t="s">
        <v>73</v>
      </c>
      <c r="K17" s="24">
        <v>14</v>
      </c>
      <c r="L17" s="7"/>
    </row>
    <row r="18" spans="1:12" x14ac:dyDescent="0.25">
      <c r="A18" s="2" t="s">
        <v>72</v>
      </c>
      <c r="B18" s="2" t="s">
        <v>33</v>
      </c>
      <c r="C18" s="2">
        <v>671888</v>
      </c>
      <c r="D18" s="2" t="s">
        <v>34</v>
      </c>
      <c r="E18" s="2" t="s">
        <v>35</v>
      </c>
      <c r="F18" s="2" t="s">
        <v>36</v>
      </c>
      <c r="G18" s="8">
        <v>2</v>
      </c>
      <c r="H18" s="7">
        <f t="shared" si="2"/>
        <v>1.8643203391852801</v>
      </c>
      <c r="I18" s="7">
        <f>AVERAGE(H18,H23,H28)</f>
        <v>1.7809860999371101</v>
      </c>
      <c r="J18" s="43"/>
      <c r="K18" s="24">
        <v>14</v>
      </c>
      <c r="L18" s="7"/>
    </row>
    <row r="19" spans="1:12" x14ac:dyDescent="0.25">
      <c r="A19" s="2" t="s">
        <v>72</v>
      </c>
      <c r="B19" s="2" t="s">
        <v>37</v>
      </c>
      <c r="C19" s="2">
        <v>741360</v>
      </c>
      <c r="D19" s="2" t="s">
        <v>38</v>
      </c>
      <c r="E19" s="2" t="s">
        <v>39</v>
      </c>
      <c r="F19" s="2" t="s">
        <v>40</v>
      </c>
      <c r="G19" s="8">
        <v>3</v>
      </c>
      <c r="H19" s="7">
        <f t="shared" si="2"/>
        <v>2.05708767928345</v>
      </c>
      <c r="I19" s="7">
        <f>AVERAGE(H19,H24,H29)</f>
        <v>1.86190151227663</v>
      </c>
      <c r="J19" s="43"/>
      <c r="K19" s="24">
        <v>14</v>
      </c>
      <c r="L19" s="7"/>
    </row>
    <row r="20" spans="1:12" x14ac:dyDescent="0.25">
      <c r="A20" s="2" t="s">
        <v>72</v>
      </c>
      <c r="B20" s="2" t="s">
        <v>41</v>
      </c>
      <c r="C20" s="2">
        <v>774514</v>
      </c>
      <c r="D20" s="2" t="s">
        <v>42</v>
      </c>
      <c r="E20" s="2" t="s">
        <v>43</v>
      </c>
      <c r="F20" s="2" t="s">
        <v>44</v>
      </c>
      <c r="G20" s="8">
        <v>4</v>
      </c>
      <c r="H20" s="7">
        <f t="shared" si="2"/>
        <v>2.1490816969252999</v>
      </c>
      <c r="I20" s="7">
        <f>AVERAGE(H20,H25,H30)</f>
        <v>1.9236568414839601</v>
      </c>
      <c r="J20" s="43"/>
      <c r="K20" s="24">
        <v>14</v>
      </c>
      <c r="L20" s="7"/>
    </row>
    <row r="21" spans="1:12" x14ac:dyDescent="0.25">
      <c r="A21" s="9" t="s">
        <v>72</v>
      </c>
      <c r="B21" s="9" t="s">
        <v>45</v>
      </c>
      <c r="C21" s="9">
        <v>360393</v>
      </c>
      <c r="D21" s="9" t="s">
        <v>46</v>
      </c>
      <c r="E21" s="10" t="s">
        <v>47</v>
      </c>
      <c r="F21" s="9"/>
      <c r="G21" s="8">
        <v>5</v>
      </c>
      <c r="H21" s="7">
        <f t="shared" si="2"/>
        <v>1</v>
      </c>
      <c r="I21" s="7">
        <f>AVERAGE(H21,H26,H31)</f>
        <v>1</v>
      </c>
      <c r="J21" s="43"/>
      <c r="K21" s="24">
        <v>14</v>
      </c>
      <c r="L21" s="7"/>
    </row>
    <row r="22" spans="1:12" x14ac:dyDescent="0.25">
      <c r="A22" s="12" t="s">
        <v>74</v>
      </c>
      <c r="B22" s="12" t="s">
        <v>28</v>
      </c>
      <c r="C22" s="13">
        <v>1306468</v>
      </c>
      <c r="D22" s="12" t="s">
        <v>29</v>
      </c>
      <c r="E22" s="2" t="s">
        <v>30</v>
      </c>
      <c r="F22" s="12" t="s">
        <v>31</v>
      </c>
      <c r="G22" s="14">
        <v>1</v>
      </c>
      <c r="H22" s="7">
        <f t="shared" ref="H22:H26" si="3">C22/$C$26</f>
        <v>6.10875867357435</v>
      </c>
      <c r="I22" s="7"/>
      <c r="J22" s="43"/>
      <c r="K22" s="24">
        <v>14</v>
      </c>
    </row>
    <row r="23" spans="1:12" x14ac:dyDescent="0.25">
      <c r="A23" s="12" t="s">
        <v>74</v>
      </c>
      <c r="B23" s="12" t="s">
        <v>33</v>
      </c>
      <c r="C23" s="13">
        <v>365644</v>
      </c>
      <c r="D23" s="12" t="s">
        <v>34</v>
      </c>
      <c r="E23" s="2" t="s">
        <v>35</v>
      </c>
      <c r="F23" s="12" t="s">
        <v>36</v>
      </c>
      <c r="G23" s="14">
        <v>2</v>
      </c>
      <c r="H23" s="7">
        <f t="shared" si="3"/>
        <v>1.7096713860886199</v>
      </c>
      <c r="I23" s="7"/>
      <c r="J23" s="43"/>
      <c r="K23" s="24">
        <v>14</v>
      </c>
    </row>
    <row r="24" spans="1:12" x14ac:dyDescent="0.25">
      <c r="A24" s="12" t="s">
        <v>74</v>
      </c>
      <c r="B24" s="12" t="s">
        <v>37</v>
      </c>
      <c r="C24" s="13">
        <v>364166</v>
      </c>
      <c r="D24" s="12" t="s">
        <v>38</v>
      </c>
      <c r="E24" s="2" t="s">
        <v>39</v>
      </c>
      <c r="F24" s="12" t="s">
        <v>40</v>
      </c>
      <c r="G24" s="14">
        <v>3</v>
      </c>
      <c r="H24" s="7">
        <f t="shared" si="3"/>
        <v>1.7027605812931299</v>
      </c>
      <c r="I24" s="7"/>
      <c r="J24" s="43"/>
      <c r="K24" s="24">
        <v>14</v>
      </c>
    </row>
    <row r="25" spans="1:12" x14ac:dyDescent="0.25">
      <c r="A25" s="12" t="s">
        <v>74</v>
      </c>
      <c r="B25" s="12" t="s">
        <v>41</v>
      </c>
      <c r="C25" s="13">
        <v>372229</v>
      </c>
      <c r="D25" s="12" t="s">
        <v>42</v>
      </c>
      <c r="E25" s="2" t="s">
        <v>43</v>
      </c>
      <c r="F25" s="12" t="s">
        <v>44</v>
      </c>
      <c r="G25" s="14">
        <v>4</v>
      </c>
      <c r="H25" s="7">
        <f t="shared" si="3"/>
        <v>1.74046140610096</v>
      </c>
      <c r="I25" s="7"/>
      <c r="J25" s="43"/>
      <c r="K25" s="24">
        <v>14</v>
      </c>
    </row>
    <row r="26" spans="1:12" x14ac:dyDescent="0.25">
      <c r="A26" s="15" t="s">
        <v>74</v>
      </c>
      <c r="B26" s="15" t="s">
        <v>45</v>
      </c>
      <c r="C26" s="16">
        <v>213868</v>
      </c>
      <c r="D26" s="15" t="s">
        <v>46</v>
      </c>
      <c r="E26" s="10" t="s">
        <v>47</v>
      </c>
      <c r="F26" s="15"/>
      <c r="G26" s="14">
        <v>5</v>
      </c>
      <c r="H26" s="7">
        <f t="shared" si="3"/>
        <v>1</v>
      </c>
      <c r="I26" s="7"/>
      <c r="J26" s="43"/>
      <c r="K26" s="24">
        <v>14</v>
      </c>
    </row>
    <row r="27" spans="1:12" x14ac:dyDescent="0.25">
      <c r="A27" s="2" t="s">
        <v>75</v>
      </c>
      <c r="B27" s="2" t="s">
        <v>28</v>
      </c>
      <c r="C27" s="2">
        <v>4862402</v>
      </c>
      <c r="D27" s="2" t="s">
        <v>29</v>
      </c>
      <c r="E27" s="2" t="s">
        <v>30</v>
      </c>
      <c r="F27" s="2" t="s">
        <v>31</v>
      </c>
      <c r="G27" s="8">
        <v>1</v>
      </c>
      <c r="H27" s="7">
        <f>C27/$C$31</f>
        <v>5.2681610307493498</v>
      </c>
      <c r="I27" s="7"/>
      <c r="J27" s="43"/>
      <c r="K27" s="24">
        <v>14</v>
      </c>
    </row>
    <row r="28" spans="1:12" x14ac:dyDescent="0.25">
      <c r="A28" s="2" t="s">
        <v>75</v>
      </c>
      <c r="B28" s="2" t="s">
        <v>33</v>
      </c>
      <c r="C28" s="2">
        <v>1632719</v>
      </c>
      <c r="D28" s="2" t="s">
        <v>34</v>
      </c>
      <c r="E28" s="2" t="s">
        <v>35</v>
      </c>
      <c r="F28" s="2" t="s">
        <v>36</v>
      </c>
      <c r="G28" s="8">
        <v>2</v>
      </c>
      <c r="H28" s="7">
        <f>C28/$C$31</f>
        <v>1.7689665745374501</v>
      </c>
      <c r="I28" s="7"/>
      <c r="J28" s="43"/>
      <c r="K28" s="24">
        <v>14</v>
      </c>
    </row>
    <row r="29" spans="1:12" x14ac:dyDescent="0.25">
      <c r="A29" s="2" t="s">
        <v>75</v>
      </c>
      <c r="B29" s="2" t="s">
        <v>37</v>
      </c>
      <c r="C29" s="2">
        <v>1685227</v>
      </c>
      <c r="D29" s="2" t="s">
        <v>38</v>
      </c>
      <c r="E29" s="2" t="s">
        <v>39</v>
      </c>
      <c r="F29" s="2" t="s">
        <v>40</v>
      </c>
      <c r="G29" s="8">
        <v>3</v>
      </c>
      <c r="H29" s="7">
        <f>C29/$C$31</f>
        <v>1.8258562762533099</v>
      </c>
      <c r="I29" s="7"/>
      <c r="J29" s="43"/>
      <c r="K29" s="24">
        <v>14</v>
      </c>
    </row>
    <row r="30" spans="1:12" x14ac:dyDescent="0.25">
      <c r="A30" s="2" t="s">
        <v>75</v>
      </c>
      <c r="B30" s="2" t="s">
        <v>41</v>
      </c>
      <c r="C30" s="2">
        <v>1736518</v>
      </c>
      <c r="D30" s="2" t="s">
        <v>42</v>
      </c>
      <c r="E30" s="2" t="s">
        <v>43</v>
      </c>
      <c r="F30" s="2" t="s">
        <v>44</v>
      </c>
      <c r="G30" s="8">
        <v>4</v>
      </c>
      <c r="H30" s="7">
        <f>C30/$C$31</f>
        <v>1.8814274214256199</v>
      </c>
      <c r="I30" s="7"/>
      <c r="J30" s="43"/>
      <c r="K30" s="24">
        <v>14</v>
      </c>
    </row>
    <row r="31" spans="1:12" x14ac:dyDescent="0.25">
      <c r="A31" s="18" t="s">
        <v>75</v>
      </c>
      <c r="B31" s="18" t="s">
        <v>45</v>
      </c>
      <c r="C31" s="18">
        <v>922979</v>
      </c>
      <c r="D31" s="18" t="s">
        <v>46</v>
      </c>
      <c r="E31" s="10" t="s">
        <v>47</v>
      </c>
      <c r="F31" s="18"/>
      <c r="G31" s="27">
        <v>5</v>
      </c>
      <c r="H31" s="7">
        <f>C31/$C$31</f>
        <v>1</v>
      </c>
      <c r="I31" s="7"/>
      <c r="J31" s="43"/>
      <c r="K31" s="24">
        <v>14</v>
      </c>
    </row>
    <row r="32" spans="1:12" x14ac:dyDescent="0.25">
      <c r="A32" s="5" t="s">
        <v>76</v>
      </c>
      <c r="B32" s="5" t="s">
        <v>28</v>
      </c>
      <c r="C32" s="5">
        <v>1878146</v>
      </c>
      <c r="D32" s="5" t="s">
        <v>29</v>
      </c>
      <c r="E32" s="5" t="s">
        <v>30</v>
      </c>
      <c r="F32" s="5" t="s">
        <v>31</v>
      </c>
      <c r="G32" s="6">
        <v>1</v>
      </c>
      <c r="H32" s="7">
        <f t="shared" ref="H32:H36" si="4">C32/$C$36</f>
        <v>7.14833351729283</v>
      </c>
      <c r="I32" s="7">
        <f>AVERAGE(H32,H37,H42)</f>
        <v>7.1050262358391301</v>
      </c>
      <c r="J32" s="43" t="s">
        <v>77</v>
      </c>
      <c r="K32" s="24">
        <v>14</v>
      </c>
      <c r="L32" s="7"/>
    </row>
    <row r="33" spans="1:13" x14ac:dyDescent="0.25">
      <c r="A33" s="2" t="s">
        <v>76</v>
      </c>
      <c r="B33" s="2" t="s">
        <v>33</v>
      </c>
      <c r="C33" s="2">
        <v>791074</v>
      </c>
      <c r="D33" s="2" t="s">
        <v>34</v>
      </c>
      <c r="E33" s="2" t="s">
        <v>35</v>
      </c>
      <c r="F33" s="2" t="s">
        <v>36</v>
      </c>
      <c r="G33" s="8">
        <v>2</v>
      </c>
      <c r="H33" s="7">
        <f t="shared" si="4"/>
        <v>3.01087390908849</v>
      </c>
      <c r="I33" s="7">
        <f>AVERAGE(H33,H38,H43)</f>
        <v>2.9091984907480302</v>
      </c>
      <c r="J33" s="43"/>
      <c r="K33" s="24">
        <v>14</v>
      </c>
      <c r="L33" s="7"/>
    </row>
    <row r="34" spans="1:13" x14ac:dyDescent="0.25">
      <c r="A34" s="2" t="s">
        <v>76</v>
      </c>
      <c r="B34" s="2" t="s">
        <v>37</v>
      </c>
      <c r="C34" s="2">
        <v>594</v>
      </c>
      <c r="D34" s="2" t="s">
        <v>38</v>
      </c>
      <c r="E34" s="2" t="s">
        <v>39</v>
      </c>
      <c r="F34" s="2" t="s">
        <v>40</v>
      </c>
      <c r="G34" s="8">
        <v>3</v>
      </c>
      <c r="H34" s="7">
        <f t="shared" si="4"/>
        <v>2.2607987394334299E-3</v>
      </c>
      <c r="I34" s="7">
        <f t="shared" ref="I34:I36" si="5">AVERAGE(H34,H39,H44)</f>
        <v>3.20195206971514E-3</v>
      </c>
      <c r="J34" s="43"/>
      <c r="K34" s="24">
        <v>14</v>
      </c>
      <c r="L34" s="7"/>
    </row>
    <row r="35" spans="1:13" x14ac:dyDescent="0.25">
      <c r="A35" s="2" t="s">
        <v>76</v>
      </c>
      <c r="B35" s="2" t="s">
        <v>41</v>
      </c>
      <c r="C35" s="2">
        <v>103</v>
      </c>
      <c r="D35" s="2" t="s">
        <v>42</v>
      </c>
      <c r="E35" s="2" t="s">
        <v>43</v>
      </c>
      <c r="F35" s="2" t="s">
        <v>44</v>
      </c>
      <c r="G35" s="8">
        <v>4</v>
      </c>
      <c r="H35" s="7">
        <f t="shared" si="4"/>
        <v>3.9202402384115001E-4</v>
      </c>
      <c r="I35" s="7">
        <f t="shared" si="5"/>
        <v>3.3103556223301799E-4</v>
      </c>
      <c r="J35" s="43"/>
      <c r="K35" s="24">
        <v>14</v>
      </c>
      <c r="L35" s="7"/>
    </row>
    <row r="36" spans="1:13" x14ac:dyDescent="0.25">
      <c r="A36" s="9" t="s">
        <v>76</v>
      </c>
      <c r="B36" s="9" t="s">
        <v>45</v>
      </c>
      <c r="C36" s="9">
        <v>262739</v>
      </c>
      <c r="D36" s="9" t="s">
        <v>46</v>
      </c>
      <c r="E36" s="10" t="s">
        <v>47</v>
      </c>
      <c r="F36" s="9"/>
      <c r="G36" s="8">
        <v>5</v>
      </c>
      <c r="H36" s="7">
        <f t="shared" si="4"/>
        <v>1</v>
      </c>
      <c r="I36" s="7">
        <f t="shared" si="5"/>
        <v>1</v>
      </c>
      <c r="J36" s="43"/>
      <c r="K36" s="24">
        <v>14</v>
      </c>
      <c r="L36" s="7"/>
    </row>
    <row r="37" spans="1:13" x14ac:dyDescent="0.25">
      <c r="A37" s="12" t="s">
        <v>78</v>
      </c>
      <c r="B37" s="12" t="s">
        <v>28</v>
      </c>
      <c r="C37" s="13">
        <v>7778073</v>
      </c>
      <c r="D37" s="12" t="s">
        <v>29</v>
      </c>
      <c r="E37" s="2" t="s">
        <v>30</v>
      </c>
      <c r="F37" s="12" t="s">
        <v>31</v>
      </c>
      <c r="G37" s="14">
        <v>1</v>
      </c>
      <c r="H37" s="7">
        <f t="shared" ref="H37:H41" si="6">C37/$C$41</f>
        <v>7.5328340545210102</v>
      </c>
      <c r="I37" s="7"/>
      <c r="J37" s="43"/>
      <c r="K37" s="24">
        <v>14</v>
      </c>
    </row>
    <row r="38" spans="1:13" x14ac:dyDescent="0.25">
      <c r="A38" s="12" t="s">
        <v>78</v>
      </c>
      <c r="B38" s="12" t="s">
        <v>33</v>
      </c>
      <c r="C38" s="13">
        <v>2975890</v>
      </c>
      <c r="D38" s="12" t="s">
        <v>34</v>
      </c>
      <c r="E38" s="2" t="s">
        <v>35</v>
      </c>
      <c r="F38" s="12" t="s">
        <v>36</v>
      </c>
      <c r="G38" s="14">
        <v>2</v>
      </c>
      <c r="H38" s="7">
        <f t="shared" si="6"/>
        <v>2.8820616024699901</v>
      </c>
      <c r="I38" s="7"/>
      <c r="J38" s="43"/>
      <c r="K38" s="24">
        <v>14</v>
      </c>
    </row>
    <row r="39" spans="1:13" x14ac:dyDescent="0.25">
      <c r="A39" s="12" t="s">
        <v>78</v>
      </c>
      <c r="B39" s="12" t="s">
        <v>37</v>
      </c>
      <c r="C39" s="13">
        <v>3587</v>
      </c>
      <c r="D39" s="12" t="s">
        <v>38</v>
      </c>
      <c r="E39" s="2" t="s">
        <v>39</v>
      </c>
      <c r="F39" s="12" t="s">
        <v>40</v>
      </c>
      <c r="G39" s="14">
        <v>3</v>
      </c>
      <c r="H39" s="7">
        <f t="shared" si="6"/>
        <v>3.4739035945750198E-3</v>
      </c>
      <c r="I39" s="7"/>
      <c r="J39" s="43"/>
      <c r="K39" s="24">
        <v>14</v>
      </c>
    </row>
    <row r="40" spans="1:13" x14ac:dyDescent="0.25">
      <c r="A40" s="12" t="s">
        <v>78</v>
      </c>
      <c r="B40" s="12" t="s">
        <v>41</v>
      </c>
      <c r="C40" s="13">
        <v>385</v>
      </c>
      <c r="D40" s="12" t="s">
        <v>42</v>
      </c>
      <c r="E40" s="2" t="s">
        <v>43</v>
      </c>
      <c r="F40" s="12" t="s">
        <v>44</v>
      </c>
      <c r="G40" s="14">
        <v>4</v>
      </c>
      <c r="H40" s="7">
        <f t="shared" si="6"/>
        <v>3.7286113295550099E-4</v>
      </c>
      <c r="I40" s="7"/>
      <c r="J40" s="43"/>
      <c r="K40" s="24">
        <v>14</v>
      </c>
    </row>
    <row r="41" spans="1:13" x14ac:dyDescent="0.25">
      <c r="A41" s="15" t="s">
        <v>78</v>
      </c>
      <c r="B41" s="15" t="s">
        <v>45</v>
      </c>
      <c r="C41" s="16">
        <v>1032556</v>
      </c>
      <c r="D41" s="15" t="s">
        <v>46</v>
      </c>
      <c r="E41" s="10" t="s">
        <v>47</v>
      </c>
      <c r="F41" s="15"/>
      <c r="G41" s="14">
        <v>5</v>
      </c>
      <c r="H41" s="7">
        <f t="shared" si="6"/>
        <v>1</v>
      </c>
      <c r="I41" s="7"/>
      <c r="J41" s="43"/>
      <c r="K41" s="24">
        <v>14</v>
      </c>
    </row>
    <row r="42" spans="1:13" x14ac:dyDescent="0.25">
      <c r="A42" s="2" t="s">
        <v>79</v>
      </c>
      <c r="B42" s="2" t="s">
        <v>28</v>
      </c>
      <c r="C42" s="2">
        <v>3081193</v>
      </c>
      <c r="D42" s="2" t="s">
        <v>29</v>
      </c>
      <c r="E42" s="2" t="s">
        <v>30</v>
      </c>
      <c r="F42" s="2" t="s">
        <v>31</v>
      </c>
      <c r="G42" s="8">
        <v>1</v>
      </c>
      <c r="H42" s="7">
        <f t="shared" ref="H42:H46" si="7">C42/$C$46</f>
        <v>6.6339111357035403</v>
      </c>
      <c r="I42" s="7"/>
      <c r="J42" s="43"/>
      <c r="K42" s="24">
        <v>14</v>
      </c>
    </row>
    <row r="43" spans="1:13" x14ac:dyDescent="0.25">
      <c r="A43" s="2" t="s">
        <v>79</v>
      </c>
      <c r="B43" s="2" t="s">
        <v>33</v>
      </c>
      <c r="C43" s="2">
        <v>1316589</v>
      </c>
      <c r="D43" s="2" t="s">
        <v>34</v>
      </c>
      <c r="E43" s="2" t="s">
        <v>35</v>
      </c>
      <c r="F43" s="2" t="s">
        <v>36</v>
      </c>
      <c r="G43" s="8">
        <v>2</v>
      </c>
      <c r="H43" s="7">
        <f t="shared" si="7"/>
        <v>2.83465996068561</v>
      </c>
      <c r="I43" s="7"/>
      <c r="J43" s="43"/>
      <c r="K43" s="24">
        <v>14</v>
      </c>
    </row>
    <row r="44" spans="1:13" x14ac:dyDescent="0.25">
      <c r="A44" s="2" t="s">
        <v>79</v>
      </c>
      <c r="B44" s="2" t="s">
        <v>37</v>
      </c>
      <c r="C44" s="2">
        <v>1798</v>
      </c>
      <c r="D44" s="2" t="s">
        <v>38</v>
      </c>
      <c r="E44" s="2" t="s">
        <v>39</v>
      </c>
      <c r="F44" s="2" t="s">
        <v>40</v>
      </c>
      <c r="G44" s="8">
        <v>3</v>
      </c>
      <c r="H44" s="7">
        <f t="shared" si="7"/>
        <v>3.8711538751369898E-3</v>
      </c>
      <c r="I44" s="7"/>
      <c r="J44" s="43"/>
      <c r="K44" s="24">
        <v>14</v>
      </c>
    </row>
    <row r="45" spans="1:13" x14ac:dyDescent="0.25">
      <c r="A45" s="2" t="s">
        <v>79</v>
      </c>
      <c r="B45" s="2" t="s">
        <v>41</v>
      </c>
      <c r="C45" s="2">
        <v>106</v>
      </c>
      <c r="D45" s="2" t="s">
        <v>42</v>
      </c>
      <c r="E45" s="2" t="s">
        <v>43</v>
      </c>
      <c r="F45" s="2" t="s">
        <v>44</v>
      </c>
      <c r="G45" s="8">
        <v>4</v>
      </c>
      <c r="H45" s="7">
        <f t="shared" si="7"/>
        <v>2.2822152990240301E-4</v>
      </c>
      <c r="I45" s="7"/>
      <c r="J45" s="43"/>
      <c r="K45" s="24">
        <v>14</v>
      </c>
    </row>
    <row r="46" spans="1:13" x14ac:dyDescent="0.25">
      <c r="A46" s="18" t="s">
        <v>79</v>
      </c>
      <c r="B46" s="18" t="s">
        <v>45</v>
      </c>
      <c r="C46" s="18">
        <v>464461</v>
      </c>
      <c r="D46" s="18" t="s">
        <v>46</v>
      </c>
      <c r="E46" s="10" t="s">
        <v>47</v>
      </c>
      <c r="F46" s="18"/>
      <c r="G46" s="27">
        <v>5</v>
      </c>
      <c r="H46" s="7">
        <f t="shared" si="7"/>
        <v>1</v>
      </c>
      <c r="I46" s="7"/>
      <c r="J46" s="43"/>
      <c r="K46" s="24">
        <v>14</v>
      </c>
    </row>
    <row r="47" spans="1:13" x14ac:dyDescent="0.25">
      <c r="A47" s="5" t="s">
        <v>80</v>
      </c>
      <c r="B47" s="5" t="s">
        <v>28</v>
      </c>
      <c r="C47" s="5">
        <v>1609822</v>
      </c>
      <c r="D47" s="5" t="s">
        <v>29</v>
      </c>
      <c r="E47" s="5" t="s">
        <v>30</v>
      </c>
      <c r="F47" s="5" t="s">
        <v>31</v>
      </c>
      <c r="G47" s="6">
        <v>1</v>
      </c>
      <c r="H47" s="7">
        <f t="shared" ref="H47:H51" si="8">C47/$C$51</f>
        <v>7.6339744684079696</v>
      </c>
      <c r="I47" s="7">
        <f>AVERAGE(H47,H52,H57)</f>
        <v>7.7134659660644296</v>
      </c>
      <c r="J47" s="43" t="s">
        <v>69</v>
      </c>
      <c r="K47" s="2">
        <v>28</v>
      </c>
      <c r="L47" s="7">
        <f>AVERAGE(I47,I62,I77)</f>
        <v>5.97260076397116</v>
      </c>
      <c r="M47" s="7">
        <f>STDEV(I47,I62,I77)</f>
        <v>1.5219444969117399</v>
      </c>
    </row>
    <row r="48" spans="1:13" x14ac:dyDescent="0.25">
      <c r="A48" s="2" t="s">
        <v>80</v>
      </c>
      <c r="B48" s="2" t="s">
        <v>33</v>
      </c>
      <c r="C48" s="2">
        <v>622766</v>
      </c>
      <c r="D48" s="2" t="s">
        <v>34</v>
      </c>
      <c r="E48" s="2" t="s">
        <v>35</v>
      </c>
      <c r="F48" s="2" t="s">
        <v>36</v>
      </c>
      <c r="G48" s="8">
        <v>2</v>
      </c>
      <c r="H48" s="7">
        <f t="shared" si="8"/>
        <v>2.95323317968854</v>
      </c>
      <c r="I48" s="7">
        <f>AVERAGE(H48,H53,H58)</f>
        <v>3.1421781869318299</v>
      </c>
      <c r="J48" s="43"/>
      <c r="K48" s="2">
        <v>28</v>
      </c>
      <c r="L48" s="7">
        <f>AVERAGE(I48,I63,I78)</f>
        <v>2.8497864275999398</v>
      </c>
      <c r="M48" s="7">
        <f>STDEV(I48,I63,I78)</f>
        <v>0.71111433832218396</v>
      </c>
    </row>
    <row r="49" spans="1:13" x14ac:dyDescent="0.25">
      <c r="A49" s="2" t="s">
        <v>80</v>
      </c>
      <c r="B49" s="2" t="s">
        <v>37</v>
      </c>
      <c r="C49" s="2">
        <v>669928</v>
      </c>
      <c r="D49" s="2" t="s">
        <v>38</v>
      </c>
      <c r="E49" s="2" t="s">
        <v>39</v>
      </c>
      <c r="F49" s="2" t="s">
        <v>40</v>
      </c>
      <c r="G49" s="8">
        <v>3</v>
      </c>
      <c r="H49" s="7">
        <f t="shared" si="8"/>
        <v>3.1768812003262599</v>
      </c>
      <c r="I49" s="7">
        <f>AVERAGE(H49,H54,H59)</f>
        <v>3.28809733929742</v>
      </c>
      <c r="J49" s="43"/>
      <c r="K49" s="2">
        <v>28</v>
      </c>
      <c r="L49" s="7">
        <f>AVERAGE(I49,I64,I79)</f>
        <v>1.8291254445996601</v>
      </c>
      <c r="M49" s="7">
        <f>STDEV(I49,I64,I79)</f>
        <v>1.67301987568451</v>
      </c>
    </row>
    <row r="50" spans="1:13" x14ac:dyDescent="0.25">
      <c r="A50" s="2" t="s">
        <v>80</v>
      </c>
      <c r="B50" s="2" t="s">
        <v>41</v>
      </c>
      <c r="C50" s="2">
        <v>545015</v>
      </c>
      <c r="D50" s="2" t="s">
        <v>42</v>
      </c>
      <c r="E50" s="2" t="s">
        <v>43</v>
      </c>
      <c r="F50" s="2" t="s">
        <v>44</v>
      </c>
      <c r="G50" s="8">
        <v>4</v>
      </c>
      <c r="H50" s="7">
        <f t="shared" si="8"/>
        <v>2.5845283484132899</v>
      </c>
      <c r="I50" s="7">
        <f>AVERAGE(H50,H55,H60)</f>
        <v>2.6431791837717902</v>
      </c>
      <c r="J50" s="43"/>
      <c r="K50" s="2">
        <v>28</v>
      </c>
      <c r="L50" s="7">
        <f>AVERAGE(I50,I65,I80)</f>
        <v>1.57497951242511</v>
      </c>
      <c r="M50" s="7">
        <f t="shared" ref="M50:M51" si="9">STDEV(I50,I65,I80)</f>
        <v>1.39169439365876</v>
      </c>
    </row>
    <row r="51" spans="1:13" x14ac:dyDescent="0.25">
      <c r="A51" s="9" t="s">
        <v>80</v>
      </c>
      <c r="B51" s="9" t="s">
        <v>45</v>
      </c>
      <c r="C51" s="9">
        <v>210876</v>
      </c>
      <c r="D51" s="9" t="s">
        <v>46</v>
      </c>
      <c r="E51" s="10" t="s">
        <v>47</v>
      </c>
      <c r="F51" s="9" t="s">
        <v>48</v>
      </c>
      <c r="G51" s="8">
        <v>5</v>
      </c>
      <c r="H51" s="7">
        <f t="shared" si="8"/>
        <v>1</v>
      </c>
      <c r="I51" s="7">
        <f>AVERAGE(H51,H56,H61)</f>
        <v>1</v>
      </c>
      <c r="J51" s="43"/>
      <c r="K51" s="2">
        <v>28</v>
      </c>
      <c r="L51" s="7">
        <f>AVERAGE(I51,I66,I81)</f>
        <v>1</v>
      </c>
      <c r="M51" s="7">
        <f t="shared" si="9"/>
        <v>0</v>
      </c>
    </row>
    <row r="52" spans="1:13" x14ac:dyDescent="0.25">
      <c r="A52" s="12" t="s">
        <v>81</v>
      </c>
      <c r="B52" s="12" t="s">
        <v>28</v>
      </c>
      <c r="C52" s="13">
        <v>5142683</v>
      </c>
      <c r="D52" s="12" t="s">
        <v>29</v>
      </c>
      <c r="E52" s="2" t="s">
        <v>30</v>
      </c>
      <c r="F52" s="12" t="s">
        <v>31</v>
      </c>
      <c r="G52" s="14">
        <v>1</v>
      </c>
      <c r="H52" s="7">
        <f t="shared" ref="H52:H56" si="10">C52/$C$56</f>
        <v>8.2760422533851301</v>
      </c>
      <c r="I52" s="7"/>
      <c r="J52" s="43"/>
      <c r="K52" s="2">
        <v>28</v>
      </c>
    </row>
    <row r="53" spans="1:13" x14ac:dyDescent="0.25">
      <c r="A53" s="12" t="s">
        <v>81</v>
      </c>
      <c r="B53" s="12" t="s">
        <v>33</v>
      </c>
      <c r="C53" s="13">
        <v>2282059</v>
      </c>
      <c r="D53" s="12" t="s">
        <v>34</v>
      </c>
      <c r="E53" s="2" t="s">
        <v>35</v>
      </c>
      <c r="F53" s="12" t="s">
        <v>36</v>
      </c>
      <c r="G53" s="14">
        <v>2</v>
      </c>
      <c r="H53" s="7">
        <f t="shared" si="10"/>
        <v>3.6724831588332001</v>
      </c>
      <c r="I53" s="7"/>
      <c r="J53" s="43"/>
      <c r="K53" s="2">
        <v>28</v>
      </c>
    </row>
    <row r="54" spans="1:13" x14ac:dyDescent="0.25">
      <c r="A54" s="12" t="s">
        <v>81</v>
      </c>
      <c r="B54" s="12" t="s">
        <v>37</v>
      </c>
      <c r="C54" s="13">
        <v>2370445</v>
      </c>
      <c r="D54" s="12" t="s">
        <v>38</v>
      </c>
      <c r="E54" s="2" t="s">
        <v>39</v>
      </c>
      <c r="F54" s="12" t="s">
        <v>40</v>
      </c>
      <c r="G54" s="14">
        <v>3</v>
      </c>
      <c r="H54" s="7">
        <f t="shared" si="10"/>
        <v>3.81472141668571</v>
      </c>
      <c r="I54" s="7"/>
      <c r="J54" s="43"/>
      <c r="K54" s="2">
        <v>28</v>
      </c>
    </row>
    <row r="55" spans="1:13" x14ac:dyDescent="0.25">
      <c r="A55" s="12" t="s">
        <v>81</v>
      </c>
      <c r="B55" s="12" t="s">
        <v>41</v>
      </c>
      <c r="C55" s="13">
        <v>1925663</v>
      </c>
      <c r="D55" s="12" t="s">
        <v>42</v>
      </c>
      <c r="E55" s="2" t="s">
        <v>43</v>
      </c>
      <c r="F55" s="12" t="s">
        <v>44</v>
      </c>
      <c r="G55" s="14">
        <v>4</v>
      </c>
      <c r="H55" s="7">
        <f t="shared" si="10"/>
        <v>3.09894044680187</v>
      </c>
      <c r="I55" s="7"/>
      <c r="J55" s="43"/>
      <c r="K55" s="2">
        <v>28</v>
      </c>
    </row>
    <row r="56" spans="1:13" x14ac:dyDescent="0.25">
      <c r="A56" s="15" t="s">
        <v>81</v>
      </c>
      <c r="B56" s="15" t="s">
        <v>45</v>
      </c>
      <c r="C56" s="16">
        <v>621394</v>
      </c>
      <c r="D56" s="15" t="s">
        <v>46</v>
      </c>
      <c r="E56" s="10" t="s">
        <v>47</v>
      </c>
      <c r="F56" s="15"/>
      <c r="G56" s="14">
        <v>5</v>
      </c>
      <c r="H56" s="7">
        <f t="shared" si="10"/>
        <v>1</v>
      </c>
      <c r="I56" s="7"/>
      <c r="J56" s="43"/>
      <c r="K56" s="2">
        <v>28</v>
      </c>
    </row>
    <row r="57" spans="1:13" x14ac:dyDescent="0.25">
      <c r="A57" s="2" t="s">
        <v>82</v>
      </c>
      <c r="B57" s="2" t="s">
        <v>28</v>
      </c>
      <c r="C57" s="2">
        <v>1933469</v>
      </c>
      <c r="D57" s="2" t="s">
        <v>29</v>
      </c>
      <c r="E57" s="2" t="s">
        <v>30</v>
      </c>
      <c r="F57" s="2" t="s">
        <v>31</v>
      </c>
      <c r="G57" s="8">
        <v>1</v>
      </c>
      <c r="H57" s="7">
        <f t="shared" ref="H57:H61" si="11">C57/$C$61</f>
        <v>7.2303811764001997</v>
      </c>
      <c r="I57" s="7"/>
      <c r="J57" s="43"/>
      <c r="K57" s="2">
        <v>28</v>
      </c>
    </row>
    <row r="58" spans="1:13" x14ac:dyDescent="0.25">
      <c r="A58" s="2" t="s">
        <v>82</v>
      </c>
      <c r="B58" s="2" t="s">
        <v>33</v>
      </c>
      <c r="C58" s="2">
        <v>748964</v>
      </c>
      <c r="D58" s="2" t="s">
        <v>34</v>
      </c>
      <c r="E58" s="2" t="s">
        <v>35</v>
      </c>
      <c r="F58" s="2" t="s">
        <v>36</v>
      </c>
      <c r="G58" s="8">
        <v>2</v>
      </c>
      <c r="H58" s="7">
        <f t="shared" si="11"/>
        <v>2.8008182222737501</v>
      </c>
      <c r="I58" s="7"/>
      <c r="J58" s="43"/>
      <c r="K58" s="2">
        <v>28</v>
      </c>
    </row>
    <row r="59" spans="1:13" x14ac:dyDescent="0.25">
      <c r="A59" s="2" t="s">
        <v>82</v>
      </c>
      <c r="B59" s="2" t="s">
        <v>37</v>
      </c>
      <c r="C59" s="2">
        <v>768183</v>
      </c>
      <c r="D59" s="2" t="s">
        <v>38</v>
      </c>
      <c r="E59" s="2" t="s">
        <v>39</v>
      </c>
      <c r="F59" s="2" t="s">
        <v>40</v>
      </c>
      <c r="G59" s="8">
        <v>3</v>
      </c>
      <c r="H59" s="7">
        <f t="shared" si="11"/>
        <v>2.8726894008802999</v>
      </c>
      <c r="I59" s="7"/>
      <c r="J59" s="43"/>
      <c r="K59" s="2">
        <v>28</v>
      </c>
    </row>
    <row r="60" spans="1:13" x14ac:dyDescent="0.25">
      <c r="A60" s="2" t="s">
        <v>82</v>
      </c>
      <c r="B60" s="2" t="s">
        <v>41</v>
      </c>
      <c r="C60" s="2">
        <v>600619</v>
      </c>
      <c r="D60" s="2" t="s">
        <v>42</v>
      </c>
      <c r="E60" s="2" t="s">
        <v>43</v>
      </c>
      <c r="F60" s="2" t="s">
        <v>44</v>
      </c>
      <c r="G60" s="8">
        <v>4</v>
      </c>
      <c r="H60" s="7">
        <f t="shared" si="11"/>
        <v>2.2460687561002102</v>
      </c>
      <c r="I60" s="7"/>
      <c r="J60" s="43"/>
      <c r="K60" s="2">
        <v>28</v>
      </c>
    </row>
    <row r="61" spans="1:13" x14ac:dyDescent="0.25">
      <c r="A61" s="9" t="s">
        <v>82</v>
      </c>
      <c r="B61" s="9" t="s">
        <v>45</v>
      </c>
      <c r="C61" s="9">
        <v>267409</v>
      </c>
      <c r="D61" s="9" t="s">
        <v>46</v>
      </c>
      <c r="E61" s="10" t="s">
        <v>47</v>
      </c>
      <c r="F61" s="9"/>
      <c r="G61" s="8">
        <v>5</v>
      </c>
      <c r="H61" s="7">
        <f t="shared" si="11"/>
        <v>1</v>
      </c>
      <c r="I61" s="7"/>
      <c r="J61" s="43"/>
      <c r="K61" s="2">
        <v>28</v>
      </c>
    </row>
    <row r="62" spans="1:13" x14ac:dyDescent="0.25">
      <c r="A62" s="5" t="s">
        <v>83</v>
      </c>
      <c r="B62" s="5" t="s">
        <v>28</v>
      </c>
      <c r="C62" s="5">
        <v>2418235</v>
      </c>
      <c r="D62" s="5" t="s">
        <v>29</v>
      </c>
      <c r="E62" s="5" t="s">
        <v>30</v>
      </c>
      <c r="F62" s="5" t="s">
        <v>31</v>
      </c>
      <c r="G62" s="6">
        <v>1</v>
      </c>
      <c r="H62" s="7">
        <f t="shared" ref="H62:H66" si="12">C62/$C$66</f>
        <v>6.3692907807022401</v>
      </c>
      <c r="I62" s="7">
        <f>AVERAGE(H62,H67,H72)</f>
        <v>5.3103899504144199</v>
      </c>
      <c r="J62" s="43" t="s">
        <v>73</v>
      </c>
      <c r="K62" s="2">
        <v>28</v>
      </c>
    </row>
    <row r="63" spans="1:13" x14ac:dyDescent="0.25">
      <c r="A63" s="2" t="s">
        <v>83</v>
      </c>
      <c r="B63" s="2" t="s">
        <v>33</v>
      </c>
      <c r="C63" s="2">
        <v>820908</v>
      </c>
      <c r="D63" s="2" t="s">
        <v>34</v>
      </c>
      <c r="E63" s="2" t="s">
        <v>35</v>
      </c>
      <c r="F63" s="2" t="s">
        <v>36</v>
      </c>
      <c r="G63" s="8">
        <v>2</v>
      </c>
      <c r="H63" s="7">
        <f t="shared" si="12"/>
        <v>2.1621561825896598</v>
      </c>
      <c r="I63" s="7">
        <f>AVERAGE(H63,H68,H73)</f>
        <v>2.03908780416727</v>
      </c>
      <c r="J63" s="43"/>
      <c r="K63" s="2">
        <v>28</v>
      </c>
    </row>
    <row r="64" spans="1:13" x14ac:dyDescent="0.25">
      <c r="A64" s="2" t="s">
        <v>83</v>
      </c>
      <c r="B64" s="2" t="s">
        <v>37</v>
      </c>
      <c r="C64" s="2">
        <v>767189</v>
      </c>
      <c r="D64" s="2" t="s">
        <v>38</v>
      </c>
      <c r="E64" s="2" t="s">
        <v>39</v>
      </c>
      <c r="F64" s="2" t="s">
        <v>40</v>
      </c>
      <c r="G64" s="8">
        <v>3</v>
      </c>
      <c r="H64" s="7">
        <f t="shared" si="12"/>
        <v>2.0206678940451099</v>
      </c>
      <c r="I64" s="7">
        <f>AVERAGE(H64,H69,H74)</f>
        <v>2.1962462008126802</v>
      </c>
      <c r="J64" s="43"/>
      <c r="K64" s="2">
        <v>28</v>
      </c>
    </row>
    <row r="65" spans="1:12" x14ac:dyDescent="0.25">
      <c r="A65" s="2" t="s">
        <v>83</v>
      </c>
      <c r="B65" s="2" t="s">
        <v>41</v>
      </c>
      <c r="C65" s="2">
        <v>754891</v>
      </c>
      <c r="D65" s="2" t="s">
        <v>42</v>
      </c>
      <c r="E65" s="2" t="s">
        <v>43</v>
      </c>
      <c r="F65" s="2" t="s">
        <v>44</v>
      </c>
      <c r="G65" s="8">
        <v>4</v>
      </c>
      <c r="H65" s="7">
        <f t="shared" si="12"/>
        <v>1.98827669218876</v>
      </c>
      <c r="I65" s="7">
        <f>AVERAGE(H65,H70,H75)</f>
        <v>2.0806033813687201</v>
      </c>
      <c r="J65" s="43"/>
      <c r="K65" s="2">
        <v>28</v>
      </c>
    </row>
    <row r="66" spans="1:12" x14ac:dyDescent="0.25">
      <c r="A66" s="9" t="s">
        <v>83</v>
      </c>
      <c r="B66" s="9" t="s">
        <v>45</v>
      </c>
      <c r="C66" s="9">
        <v>379671</v>
      </c>
      <c r="D66" s="9" t="s">
        <v>46</v>
      </c>
      <c r="E66" s="10" t="s">
        <v>47</v>
      </c>
      <c r="F66" s="9" t="s">
        <v>48</v>
      </c>
      <c r="G66" s="8">
        <v>5</v>
      </c>
      <c r="H66" s="7">
        <f t="shared" si="12"/>
        <v>1</v>
      </c>
      <c r="I66" s="7">
        <f>AVERAGE(H66,H71,H76)</f>
        <v>1</v>
      </c>
      <c r="J66" s="43"/>
      <c r="K66" s="2">
        <v>28</v>
      </c>
    </row>
    <row r="67" spans="1:12" x14ac:dyDescent="0.25">
      <c r="A67" s="12" t="s">
        <v>84</v>
      </c>
      <c r="B67" s="12" t="s">
        <v>28</v>
      </c>
      <c r="C67" s="13">
        <v>1729704</v>
      </c>
      <c r="D67" s="12" t="s">
        <v>29</v>
      </c>
      <c r="E67" s="2" t="s">
        <v>30</v>
      </c>
      <c r="F67" s="12" t="s">
        <v>31</v>
      </c>
      <c r="G67" s="14">
        <v>1</v>
      </c>
      <c r="H67" s="7">
        <f t="shared" ref="H67:H71" si="13">C67/$C$71</f>
        <v>4.6659473224208803</v>
      </c>
      <c r="I67" s="7"/>
      <c r="J67" s="43"/>
      <c r="K67" s="2">
        <v>28</v>
      </c>
    </row>
    <row r="68" spans="1:12" x14ac:dyDescent="0.25">
      <c r="A68" s="12" t="s">
        <v>84</v>
      </c>
      <c r="B68" s="12" t="s">
        <v>33</v>
      </c>
      <c r="C68" s="13">
        <v>669476</v>
      </c>
      <c r="D68" s="12" t="s">
        <v>34</v>
      </c>
      <c r="E68" s="2" t="s">
        <v>35</v>
      </c>
      <c r="F68" s="12" t="s">
        <v>36</v>
      </c>
      <c r="G68" s="14">
        <v>2</v>
      </c>
      <c r="H68" s="7">
        <f t="shared" si="13"/>
        <v>1.8059389060932101</v>
      </c>
      <c r="I68" s="7"/>
      <c r="J68" s="43"/>
      <c r="K68" s="2">
        <v>28</v>
      </c>
    </row>
    <row r="69" spans="1:12" x14ac:dyDescent="0.25">
      <c r="A69" s="12" t="s">
        <v>84</v>
      </c>
      <c r="B69" s="12" t="s">
        <v>37</v>
      </c>
      <c r="C69" s="13">
        <v>831522</v>
      </c>
      <c r="D69" s="12" t="s">
        <v>38</v>
      </c>
      <c r="E69" s="2" t="s">
        <v>39</v>
      </c>
      <c r="F69" s="12" t="s">
        <v>40</v>
      </c>
      <c r="G69" s="14">
        <v>3</v>
      </c>
      <c r="H69" s="7">
        <f t="shared" si="13"/>
        <v>2.2430646222903201</v>
      </c>
      <c r="I69" s="7"/>
      <c r="J69" s="43"/>
      <c r="K69" s="2">
        <v>28</v>
      </c>
    </row>
    <row r="70" spans="1:12" x14ac:dyDescent="0.25">
      <c r="A70" s="12" t="s">
        <v>84</v>
      </c>
      <c r="B70" s="12" t="s">
        <v>41</v>
      </c>
      <c r="C70" s="13">
        <v>759330</v>
      </c>
      <c r="D70" s="12" t="s">
        <v>42</v>
      </c>
      <c r="E70" s="2" t="s">
        <v>43</v>
      </c>
      <c r="F70" s="12" t="s">
        <v>44</v>
      </c>
      <c r="G70" s="14">
        <v>4</v>
      </c>
      <c r="H70" s="7">
        <f t="shared" si="13"/>
        <v>2.0483237480712599</v>
      </c>
      <c r="I70" s="7"/>
      <c r="J70" s="43"/>
      <c r="K70" s="2">
        <v>28</v>
      </c>
    </row>
    <row r="71" spans="1:12" x14ac:dyDescent="0.25">
      <c r="A71" s="15" t="s">
        <v>84</v>
      </c>
      <c r="B71" s="15" t="s">
        <v>45</v>
      </c>
      <c r="C71" s="16">
        <v>370708</v>
      </c>
      <c r="D71" s="15" t="s">
        <v>46</v>
      </c>
      <c r="E71" s="10" t="s">
        <v>47</v>
      </c>
      <c r="F71" s="15"/>
      <c r="G71" s="14">
        <v>5</v>
      </c>
      <c r="H71" s="7">
        <f t="shared" si="13"/>
        <v>1</v>
      </c>
      <c r="I71" s="7"/>
      <c r="J71" s="43"/>
      <c r="K71" s="2">
        <v>28</v>
      </c>
    </row>
    <row r="72" spans="1:12" x14ac:dyDescent="0.25">
      <c r="A72" s="2" t="s">
        <v>85</v>
      </c>
      <c r="B72" s="2" t="s">
        <v>28</v>
      </c>
      <c r="C72" s="2">
        <v>1789889</v>
      </c>
      <c r="D72" s="2" t="s">
        <v>29</v>
      </c>
      <c r="E72" s="2" t="s">
        <v>30</v>
      </c>
      <c r="F72" s="2" t="s">
        <v>31</v>
      </c>
      <c r="G72" s="8">
        <v>1</v>
      </c>
      <c r="H72" s="7">
        <f>C72/$C$76</f>
        <v>4.8959317481201499</v>
      </c>
      <c r="I72" s="7"/>
      <c r="J72" s="43"/>
      <c r="K72" s="2">
        <v>28</v>
      </c>
    </row>
    <row r="73" spans="1:12" x14ac:dyDescent="0.25">
      <c r="A73" s="2" t="s">
        <v>85</v>
      </c>
      <c r="B73" s="2" t="s">
        <v>33</v>
      </c>
      <c r="C73" s="2">
        <v>785708</v>
      </c>
      <c r="D73" s="2" t="s">
        <v>34</v>
      </c>
      <c r="E73" s="2" t="s">
        <v>35</v>
      </c>
      <c r="F73" s="2" t="s">
        <v>36</v>
      </c>
      <c r="G73" s="8">
        <v>2</v>
      </c>
      <c r="H73" s="7">
        <f>C73/$C$76</f>
        <v>2.1491683238189498</v>
      </c>
      <c r="I73" s="7"/>
      <c r="J73" s="43"/>
      <c r="K73" s="2">
        <v>28</v>
      </c>
    </row>
    <row r="74" spans="1:12" x14ac:dyDescent="0.25">
      <c r="A74" s="2" t="s">
        <v>85</v>
      </c>
      <c r="B74" s="2" t="s">
        <v>37</v>
      </c>
      <c r="C74" s="2">
        <v>849992</v>
      </c>
      <c r="D74" s="2" t="s">
        <v>38</v>
      </c>
      <c r="E74" s="2" t="s">
        <v>39</v>
      </c>
      <c r="F74" s="2" t="s">
        <v>40</v>
      </c>
      <c r="G74" s="8">
        <v>3</v>
      </c>
      <c r="H74" s="7">
        <f>C74/$C$76</f>
        <v>2.3250060861026198</v>
      </c>
      <c r="I74" s="7"/>
      <c r="J74" s="43"/>
      <c r="K74" s="2">
        <v>28</v>
      </c>
    </row>
    <row r="75" spans="1:12" x14ac:dyDescent="0.25">
      <c r="A75" s="2" t="s">
        <v>85</v>
      </c>
      <c r="B75" s="2" t="s">
        <v>41</v>
      </c>
      <c r="C75" s="2">
        <v>806196</v>
      </c>
      <c r="D75" s="2" t="s">
        <v>42</v>
      </c>
      <c r="E75" s="2" t="s">
        <v>43</v>
      </c>
      <c r="F75" s="2" t="s">
        <v>44</v>
      </c>
      <c r="G75" s="8">
        <v>4</v>
      </c>
      <c r="H75" s="7">
        <f>C75/$C$76</f>
        <v>2.20520970384614</v>
      </c>
      <c r="I75" s="7"/>
      <c r="J75" s="43"/>
      <c r="K75" s="2">
        <v>28</v>
      </c>
    </row>
    <row r="76" spans="1:12" x14ac:dyDescent="0.25">
      <c r="A76" s="18" t="s">
        <v>85</v>
      </c>
      <c r="B76" s="18" t="s">
        <v>45</v>
      </c>
      <c r="C76" s="18">
        <v>365587</v>
      </c>
      <c r="D76" s="18" t="s">
        <v>46</v>
      </c>
      <c r="E76" s="10" t="s">
        <v>47</v>
      </c>
      <c r="F76" s="18"/>
      <c r="G76" s="27">
        <v>5</v>
      </c>
      <c r="H76" s="7">
        <f>C76/$C$76</f>
        <v>1</v>
      </c>
      <c r="I76" s="7"/>
      <c r="J76" s="43"/>
      <c r="K76" s="2">
        <v>28</v>
      </c>
    </row>
    <row r="77" spans="1:12" x14ac:dyDescent="0.25">
      <c r="A77" s="5" t="s">
        <v>86</v>
      </c>
      <c r="B77" s="5" t="s">
        <v>28</v>
      </c>
      <c r="C77" s="5">
        <v>1952850</v>
      </c>
      <c r="D77" s="5" t="s">
        <v>29</v>
      </c>
      <c r="E77" s="5" t="s">
        <v>30</v>
      </c>
      <c r="F77" s="5" t="s">
        <v>31</v>
      </c>
      <c r="G77" s="6">
        <v>1</v>
      </c>
      <c r="H77" s="7">
        <f t="shared" ref="H77:H81" si="14">C77/$C$81</f>
        <v>6.2137661560783801</v>
      </c>
      <c r="I77" s="7">
        <f>AVERAGE(H77,H82,H87)</f>
        <v>4.89394637543462</v>
      </c>
      <c r="J77" s="43" t="s">
        <v>77</v>
      </c>
      <c r="K77" s="2">
        <v>28</v>
      </c>
      <c r="L77" s="7"/>
    </row>
    <row r="78" spans="1:12" x14ac:dyDescent="0.25">
      <c r="A78" s="2" t="s">
        <v>86</v>
      </c>
      <c r="B78" s="2" t="s">
        <v>33</v>
      </c>
      <c r="C78" s="2">
        <v>1208490</v>
      </c>
      <c r="D78" s="2" t="s">
        <v>34</v>
      </c>
      <c r="E78" s="2" t="s">
        <v>35</v>
      </c>
      <c r="F78" s="2" t="s">
        <v>36</v>
      </c>
      <c r="G78" s="8">
        <v>2</v>
      </c>
      <c r="H78" s="7">
        <f t="shared" si="14"/>
        <v>3.8452898389324099</v>
      </c>
      <c r="I78" s="7">
        <f>AVERAGE(H78,H83,H88)</f>
        <v>3.36809329170072</v>
      </c>
      <c r="J78" s="43"/>
      <c r="K78" s="2">
        <v>28</v>
      </c>
      <c r="L78" s="7"/>
    </row>
    <row r="79" spans="1:12" x14ac:dyDescent="0.25">
      <c r="A79" s="2" t="s">
        <v>86</v>
      </c>
      <c r="B79" s="2" t="s">
        <v>37</v>
      </c>
      <c r="C79" s="2">
        <v>1161</v>
      </c>
      <c r="D79" s="2" t="s">
        <v>38</v>
      </c>
      <c r="E79" s="2" t="s">
        <v>39</v>
      </c>
      <c r="F79" s="2" t="s">
        <v>40</v>
      </c>
      <c r="G79" s="8">
        <v>3</v>
      </c>
      <c r="H79" s="7">
        <f t="shared" si="14"/>
        <v>3.6941815844570699E-3</v>
      </c>
      <c r="I79" s="7">
        <f t="shared" ref="I79:I81" si="15">AVERAGE(H79,H84,H89)</f>
        <v>3.0327936888623602E-3</v>
      </c>
      <c r="J79" s="43"/>
      <c r="K79" s="2">
        <v>28</v>
      </c>
      <c r="L79" s="7"/>
    </row>
    <row r="80" spans="1:12" x14ac:dyDescent="0.25">
      <c r="A80" s="2" t="s">
        <v>86</v>
      </c>
      <c r="B80" s="2" t="s">
        <v>41</v>
      </c>
      <c r="C80" s="2">
        <v>330</v>
      </c>
      <c r="D80" s="2" t="s">
        <v>42</v>
      </c>
      <c r="E80" s="2" t="s">
        <v>43</v>
      </c>
      <c r="F80" s="2" t="s">
        <v>44</v>
      </c>
      <c r="G80" s="8">
        <v>4</v>
      </c>
      <c r="H80" s="7">
        <f t="shared" si="14"/>
        <v>1.05002577335989E-3</v>
      </c>
      <c r="I80" s="7">
        <f t="shared" si="15"/>
        <v>1.1559721348358501E-3</v>
      </c>
      <c r="J80" s="43"/>
      <c r="K80" s="2">
        <v>28</v>
      </c>
      <c r="L80" s="7"/>
    </row>
    <row r="81" spans="1:12" x14ac:dyDescent="0.25">
      <c r="A81" s="9" t="s">
        <v>86</v>
      </c>
      <c r="B81" s="9" t="s">
        <v>45</v>
      </c>
      <c r="C81" s="9">
        <v>314278</v>
      </c>
      <c r="D81" s="9" t="s">
        <v>46</v>
      </c>
      <c r="E81" s="10" t="s">
        <v>47</v>
      </c>
      <c r="F81" s="9" t="s">
        <v>48</v>
      </c>
      <c r="G81" s="8">
        <v>5</v>
      </c>
      <c r="H81" s="7">
        <f t="shared" si="14"/>
        <v>1</v>
      </c>
      <c r="I81" s="7">
        <f t="shared" si="15"/>
        <v>1</v>
      </c>
      <c r="J81" s="43"/>
      <c r="K81" s="2">
        <v>28</v>
      </c>
    </row>
    <row r="82" spans="1:12" x14ac:dyDescent="0.25">
      <c r="A82" s="12" t="s">
        <v>87</v>
      </c>
      <c r="B82" s="12" t="s">
        <v>28</v>
      </c>
      <c r="C82" s="13">
        <v>2241244</v>
      </c>
      <c r="D82" s="12" t="s">
        <v>29</v>
      </c>
      <c r="E82" s="2" t="s">
        <v>30</v>
      </c>
      <c r="F82" s="12" t="s">
        <v>31</v>
      </c>
      <c r="G82" s="14">
        <v>1</v>
      </c>
      <c r="H82" s="7">
        <f t="shared" ref="H82:H86" si="16">C82/$C$86</f>
        <v>3.97378051375158</v>
      </c>
      <c r="I82" s="7"/>
      <c r="J82" s="43"/>
      <c r="K82" s="2">
        <v>28</v>
      </c>
      <c r="L82" s="7"/>
    </row>
    <row r="83" spans="1:12" x14ac:dyDescent="0.25">
      <c r="A83" s="12" t="s">
        <v>87</v>
      </c>
      <c r="B83" s="12" t="s">
        <v>33</v>
      </c>
      <c r="C83" s="13">
        <v>1648263</v>
      </c>
      <c r="D83" s="12" t="s">
        <v>34</v>
      </c>
      <c r="E83" s="2" t="s">
        <v>35</v>
      </c>
      <c r="F83" s="12" t="s">
        <v>36</v>
      </c>
      <c r="G83" s="14">
        <v>2</v>
      </c>
      <c r="H83" s="7">
        <f t="shared" si="16"/>
        <v>2.92241067502589</v>
      </c>
      <c r="I83" s="7"/>
      <c r="J83" s="43"/>
      <c r="K83" s="2">
        <v>28</v>
      </c>
    </row>
    <row r="84" spans="1:12" x14ac:dyDescent="0.25">
      <c r="A84" s="12" t="s">
        <v>87</v>
      </c>
      <c r="B84" s="12" t="s">
        <v>37</v>
      </c>
      <c r="C84" s="13">
        <v>1072</v>
      </c>
      <c r="D84" s="12" t="s">
        <v>38</v>
      </c>
      <c r="E84" s="2" t="s">
        <v>39</v>
      </c>
      <c r="F84" s="12" t="s">
        <v>40</v>
      </c>
      <c r="G84" s="14">
        <v>3</v>
      </c>
      <c r="H84" s="7">
        <f t="shared" si="16"/>
        <v>1.9006822598261E-3</v>
      </c>
      <c r="I84" s="7"/>
      <c r="J84" s="43"/>
      <c r="K84" s="2">
        <v>28</v>
      </c>
    </row>
    <row r="85" spans="1:12" x14ac:dyDescent="0.25">
      <c r="A85" s="12" t="s">
        <v>87</v>
      </c>
      <c r="B85" s="12" t="s">
        <v>41</v>
      </c>
      <c r="C85" s="13">
        <v>193</v>
      </c>
      <c r="D85" s="12" t="s">
        <v>42</v>
      </c>
      <c r="E85" s="2" t="s">
        <v>43</v>
      </c>
      <c r="F85" s="12" t="s">
        <v>44</v>
      </c>
      <c r="G85" s="14">
        <v>4</v>
      </c>
      <c r="H85" s="7">
        <f t="shared" si="16"/>
        <v>3.4219372774854298E-4</v>
      </c>
      <c r="I85" s="7"/>
      <c r="J85" s="43"/>
      <c r="K85" s="2">
        <v>28</v>
      </c>
    </row>
    <row r="86" spans="1:12" x14ac:dyDescent="0.25">
      <c r="A86" s="15" t="s">
        <v>87</v>
      </c>
      <c r="B86" s="15" t="s">
        <v>45</v>
      </c>
      <c r="C86" s="16">
        <v>564008</v>
      </c>
      <c r="D86" s="15" t="s">
        <v>46</v>
      </c>
      <c r="E86" s="10" t="s">
        <v>47</v>
      </c>
      <c r="F86" s="15"/>
      <c r="G86" s="14">
        <v>5</v>
      </c>
      <c r="H86" s="7">
        <f t="shared" si="16"/>
        <v>1</v>
      </c>
      <c r="I86" s="7"/>
      <c r="J86" s="43"/>
      <c r="K86" s="2">
        <v>28</v>
      </c>
    </row>
    <row r="87" spans="1:12" x14ac:dyDescent="0.25">
      <c r="A87" s="2" t="s">
        <v>88</v>
      </c>
      <c r="B87" s="2" t="s">
        <v>28</v>
      </c>
      <c r="C87" s="2">
        <v>1803609</v>
      </c>
      <c r="D87" s="2" t="s">
        <v>29</v>
      </c>
      <c r="E87" s="2" t="s">
        <v>30</v>
      </c>
      <c r="F87" s="2" t="s">
        <v>31</v>
      </c>
      <c r="G87" s="8">
        <v>1</v>
      </c>
      <c r="H87" s="7">
        <f>C87/$C$91</f>
        <v>4.49429245647391</v>
      </c>
      <c r="I87" s="7"/>
      <c r="J87" s="43"/>
      <c r="K87" s="2">
        <v>28</v>
      </c>
    </row>
    <row r="88" spans="1:12" x14ac:dyDescent="0.25">
      <c r="A88" s="2" t="s">
        <v>88</v>
      </c>
      <c r="B88" s="2" t="s">
        <v>33</v>
      </c>
      <c r="C88" s="2">
        <v>1339006</v>
      </c>
      <c r="D88" s="2" t="s">
        <v>34</v>
      </c>
      <c r="E88" s="2" t="s">
        <v>35</v>
      </c>
      <c r="F88" s="2" t="s">
        <v>36</v>
      </c>
      <c r="G88" s="8">
        <v>2</v>
      </c>
      <c r="H88" s="7">
        <f>C88/$C$91</f>
        <v>3.3365793611438499</v>
      </c>
      <c r="I88" s="7"/>
      <c r="J88" s="43"/>
      <c r="K88" s="2">
        <v>28</v>
      </c>
    </row>
    <row r="89" spans="1:12" x14ac:dyDescent="0.25">
      <c r="A89" s="2" t="s">
        <v>88</v>
      </c>
      <c r="B89" s="2" t="s">
        <v>37</v>
      </c>
      <c r="C89" s="2">
        <v>1406</v>
      </c>
      <c r="D89" s="2" t="s">
        <v>38</v>
      </c>
      <c r="E89" s="2" t="s">
        <v>39</v>
      </c>
      <c r="F89" s="2" t="s">
        <v>40</v>
      </c>
      <c r="G89" s="8">
        <v>3</v>
      </c>
      <c r="H89" s="7">
        <f>C89/$C$91</f>
        <v>3.5035172223038999E-3</v>
      </c>
      <c r="I89" s="7"/>
      <c r="J89" s="43"/>
      <c r="K89" s="2">
        <v>28</v>
      </c>
    </row>
    <row r="90" spans="1:12" x14ac:dyDescent="0.25">
      <c r="A90" s="2" t="s">
        <v>88</v>
      </c>
      <c r="B90" s="2" t="s">
        <v>41</v>
      </c>
      <c r="C90" s="2">
        <v>833</v>
      </c>
      <c r="D90" s="2" t="s">
        <v>42</v>
      </c>
      <c r="E90" s="2" t="s">
        <v>43</v>
      </c>
      <c r="F90" s="2" t="s">
        <v>44</v>
      </c>
      <c r="G90" s="8">
        <v>4</v>
      </c>
      <c r="H90" s="7">
        <f>C90/$C$91</f>
        <v>2.07569690339911E-3</v>
      </c>
      <c r="I90" s="7"/>
      <c r="J90" s="43"/>
      <c r="K90" s="2">
        <v>28</v>
      </c>
    </row>
    <row r="91" spans="1:12" x14ac:dyDescent="0.25">
      <c r="A91" s="18" t="s">
        <v>88</v>
      </c>
      <c r="B91" s="18" t="s">
        <v>45</v>
      </c>
      <c r="C91" s="18">
        <v>401311</v>
      </c>
      <c r="D91" s="18" t="s">
        <v>46</v>
      </c>
      <c r="E91" s="25" t="s">
        <v>47</v>
      </c>
      <c r="F91" s="18"/>
      <c r="G91" s="27">
        <v>5</v>
      </c>
      <c r="H91" s="7">
        <f>C91/$C$91</f>
        <v>1</v>
      </c>
      <c r="I91" s="7"/>
      <c r="J91" s="43"/>
      <c r="K91" s="2">
        <v>28</v>
      </c>
    </row>
  </sheetData>
  <autoFilter ref="A1:P91" xr:uid="{00000000-0009-0000-0000-000002000000}"/>
  <mergeCells count="6">
    <mergeCell ref="J77:J91"/>
    <mergeCell ref="J2:J16"/>
    <mergeCell ref="J17:J31"/>
    <mergeCell ref="J32:J46"/>
    <mergeCell ref="J47:J61"/>
    <mergeCell ref="J62:J76"/>
  </mergeCells>
  <phoneticPr fontId="4" type="noConversion"/>
  <pageMargins left="0.75" right="0.75" top="1" bottom="1" header="0.5" footer="0.5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1"/>
  <sheetViews>
    <sheetView topLeftCell="B1" zoomScale="70" zoomScaleNormal="70" workbookViewId="0">
      <selection activeCell="S40" sqref="S40"/>
    </sheetView>
  </sheetViews>
  <sheetFormatPr defaultColWidth="8.88671875" defaultRowHeight="14.4" x14ac:dyDescent="0.25"/>
  <cols>
    <col min="1" max="1" width="43.44140625" customWidth="1"/>
    <col min="2" max="2" width="11.21875" customWidth="1"/>
    <col min="4" max="4" width="15.6640625" customWidth="1"/>
    <col min="5" max="5" width="18.6640625" customWidth="1"/>
    <col min="10" max="10" width="18.44140625" style="2" customWidth="1"/>
  </cols>
  <sheetData>
    <row r="1" spans="1:16" s="1" customFormat="1" x14ac:dyDescent="0.25">
      <c r="A1" s="1" t="s">
        <v>15</v>
      </c>
      <c r="B1" s="1" t="s">
        <v>16</v>
      </c>
      <c r="C1" s="3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4" t="s">
        <v>65</v>
      </c>
      <c r="I1" s="20" t="s">
        <v>66</v>
      </c>
      <c r="J1" s="21" t="s">
        <v>23</v>
      </c>
      <c r="K1" s="1" t="s">
        <v>24</v>
      </c>
      <c r="L1" s="22" t="s">
        <v>67</v>
      </c>
      <c r="M1" s="23" t="s">
        <v>26</v>
      </c>
      <c r="N1" s="2"/>
      <c r="O1" s="2"/>
      <c r="P1" s="2"/>
    </row>
    <row r="2" spans="1:16" ht="14.4" customHeight="1" x14ac:dyDescent="0.25">
      <c r="A2" s="5" t="s">
        <v>89</v>
      </c>
      <c r="B2" s="5" t="s">
        <v>28</v>
      </c>
      <c r="C2" s="5">
        <v>1102419</v>
      </c>
      <c r="D2" s="5" t="s">
        <v>29</v>
      </c>
      <c r="E2" s="5" t="s">
        <v>30</v>
      </c>
      <c r="F2" s="5" t="s">
        <v>31</v>
      </c>
      <c r="G2" s="6">
        <v>1</v>
      </c>
      <c r="H2" s="7">
        <f>C2/$C$6</f>
        <v>6.0992719064322296</v>
      </c>
      <c r="I2" s="7">
        <f>AVERAGE(H2,H7,H12)</f>
        <v>6.7468089186901201</v>
      </c>
      <c r="J2" s="43" t="s">
        <v>69</v>
      </c>
      <c r="K2" s="24">
        <v>14</v>
      </c>
      <c r="L2" s="7">
        <f>AVERAGE(I2,I17,I32)</f>
        <v>7.2513762336076599</v>
      </c>
      <c r="M2" s="7">
        <f t="shared" ref="M2:M6" si="0">STDEV(I2,I17,I32)</f>
        <v>4.3948955147606199</v>
      </c>
      <c r="N2" s="2"/>
    </row>
    <row r="3" spans="1:16" x14ac:dyDescent="0.25">
      <c r="A3" s="2" t="s">
        <v>89</v>
      </c>
      <c r="B3" s="2" t="s">
        <v>33</v>
      </c>
      <c r="C3" s="2">
        <v>428257</v>
      </c>
      <c r="D3" s="2" t="s">
        <v>34</v>
      </c>
      <c r="E3" s="2" t="s">
        <v>35</v>
      </c>
      <c r="F3" s="2" t="s">
        <v>36</v>
      </c>
      <c r="G3" s="8">
        <v>2</v>
      </c>
      <c r="H3" s="7">
        <f t="shared" ref="H3:H6" si="1">C3/$C$6</f>
        <v>2.3693857678731498</v>
      </c>
      <c r="I3" s="7">
        <f>AVERAGE(H3,H8,H13)</f>
        <v>2.1400031388701599</v>
      </c>
      <c r="J3" s="43"/>
      <c r="K3" s="24">
        <v>14</v>
      </c>
      <c r="L3" s="7">
        <f>AVERAGE(I3,I18,I33)</f>
        <v>3.93087763529127</v>
      </c>
      <c r="M3" s="7">
        <f t="shared" si="0"/>
        <v>1.5509657537830801</v>
      </c>
      <c r="N3" s="2"/>
    </row>
    <row r="4" spans="1:16" x14ac:dyDescent="0.25">
      <c r="A4" s="2" t="s">
        <v>89</v>
      </c>
      <c r="B4" s="2" t="s">
        <v>37</v>
      </c>
      <c r="C4" s="2">
        <v>496458</v>
      </c>
      <c r="D4" s="2" t="s">
        <v>38</v>
      </c>
      <c r="E4" s="2" t="s">
        <v>39</v>
      </c>
      <c r="F4" s="2" t="s">
        <v>40</v>
      </c>
      <c r="G4" s="8">
        <v>3</v>
      </c>
      <c r="H4" s="7">
        <f t="shared" si="1"/>
        <v>2.7467163865313799</v>
      </c>
      <c r="I4" s="7">
        <f>AVERAGE(H4,H9,H14)</f>
        <v>2.37819983103787</v>
      </c>
      <c r="J4" s="43"/>
      <c r="K4" s="24">
        <v>14</v>
      </c>
      <c r="L4" s="7">
        <f>AVERAGE(I4,I19,I34)</f>
        <v>2.5430617678045899</v>
      </c>
      <c r="M4" s="7">
        <f t="shared" si="0"/>
        <v>2.6260477995597502</v>
      </c>
      <c r="N4" s="2"/>
    </row>
    <row r="5" spans="1:16" x14ac:dyDescent="0.25">
      <c r="A5" s="2" t="s">
        <v>89</v>
      </c>
      <c r="B5" s="2" t="s">
        <v>41</v>
      </c>
      <c r="C5" s="2">
        <v>361425</v>
      </c>
      <c r="D5" s="2" t="s">
        <v>42</v>
      </c>
      <c r="E5" s="2" t="s">
        <v>43</v>
      </c>
      <c r="F5" s="2" t="s">
        <v>44</v>
      </c>
      <c r="G5" s="8">
        <v>4</v>
      </c>
      <c r="H5" s="7">
        <f t="shared" si="1"/>
        <v>1.9996293140650401</v>
      </c>
      <c r="I5" s="7">
        <f>AVERAGE(H5,H10,H15)</f>
        <v>1.73347533486057</v>
      </c>
      <c r="J5" s="43"/>
      <c r="K5" s="24">
        <v>14</v>
      </c>
      <c r="L5" s="7">
        <f>AVERAGE(I5,I20,I35)</f>
        <v>2.1521974277139799</v>
      </c>
      <c r="M5" s="7">
        <f t="shared" si="0"/>
        <v>2.3882346167403399</v>
      </c>
      <c r="N5" s="2"/>
    </row>
    <row r="6" spans="1:16" x14ac:dyDescent="0.25">
      <c r="A6" s="9" t="s">
        <v>89</v>
      </c>
      <c r="B6" s="9" t="s">
        <v>45</v>
      </c>
      <c r="C6" s="9">
        <v>180746</v>
      </c>
      <c r="D6" s="9" t="s">
        <v>46</v>
      </c>
      <c r="E6" s="10" t="s">
        <v>47</v>
      </c>
      <c r="F6" s="9" t="s">
        <v>48</v>
      </c>
      <c r="G6" s="11">
        <v>5</v>
      </c>
      <c r="H6" s="7">
        <f t="shared" si="1"/>
        <v>1</v>
      </c>
      <c r="I6" s="7">
        <f>AVERAGE(H6,H11,H16)</f>
        <v>1</v>
      </c>
      <c r="J6" s="43"/>
      <c r="K6" s="24">
        <v>14</v>
      </c>
      <c r="L6" s="7">
        <f>AVERAGE(I6,I21,I36)</f>
        <v>1</v>
      </c>
      <c r="M6" s="7">
        <f t="shared" si="0"/>
        <v>0</v>
      </c>
      <c r="N6" s="2"/>
    </row>
    <row r="7" spans="1:16" x14ac:dyDescent="0.25">
      <c r="A7" s="12" t="s">
        <v>90</v>
      </c>
      <c r="B7" s="12" t="s">
        <v>28</v>
      </c>
      <c r="C7" s="13">
        <v>2459719</v>
      </c>
      <c r="D7" s="12" t="s">
        <v>29</v>
      </c>
      <c r="E7" s="2" t="s">
        <v>30</v>
      </c>
      <c r="F7" s="12" t="s">
        <v>31</v>
      </c>
      <c r="G7" s="14">
        <v>1</v>
      </c>
      <c r="H7" s="7">
        <f>C7/$C$11</f>
        <v>7.4014798632676104</v>
      </c>
      <c r="I7" s="2"/>
      <c r="J7" s="43"/>
      <c r="K7" s="24">
        <v>14</v>
      </c>
      <c r="L7" s="2"/>
      <c r="M7" s="2"/>
      <c r="N7" s="2"/>
    </row>
    <row r="8" spans="1:16" x14ac:dyDescent="0.25">
      <c r="A8" s="12" t="s">
        <v>90</v>
      </c>
      <c r="B8" s="12" t="s">
        <v>33</v>
      </c>
      <c r="C8" s="13">
        <v>661808</v>
      </c>
      <c r="D8" s="12" t="s">
        <v>34</v>
      </c>
      <c r="E8" s="2" t="s">
        <v>35</v>
      </c>
      <c r="F8" s="12" t="s">
        <v>36</v>
      </c>
      <c r="G8" s="14">
        <v>2</v>
      </c>
      <c r="H8" s="7">
        <f t="shared" ref="H8:H11" si="2">C8/$C$11</f>
        <v>1.9914301533424801</v>
      </c>
      <c r="I8" s="2"/>
      <c r="J8" s="43"/>
      <c r="K8" s="24">
        <v>14</v>
      </c>
      <c r="L8" s="2"/>
      <c r="M8" s="2"/>
      <c r="N8" s="2"/>
    </row>
    <row r="9" spans="1:16" x14ac:dyDescent="0.25">
      <c r="A9" s="12" t="s">
        <v>90</v>
      </c>
      <c r="B9" s="12" t="s">
        <v>37</v>
      </c>
      <c r="C9" s="13">
        <v>692998</v>
      </c>
      <c r="D9" s="12" t="s">
        <v>38</v>
      </c>
      <c r="E9" s="2" t="s">
        <v>39</v>
      </c>
      <c r="F9" s="12" t="s">
        <v>40</v>
      </c>
      <c r="G9" s="14">
        <v>3</v>
      </c>
      <c r="H9" s="7">
        <f t="shared" si="2"/>
        <v>2.0852832141739501</v>
      </c>
      <c r="I9" s="2"/>
      <c r="J9" s="43"/>
      <c r="K9" s="24">
        <v>14</v>
      </c>
      <c r="L9" s="2"/>
      <c r="M9" s="2"/>
      <c r="N9" s="2"/>
    </row>
    <row r="10" spans="1:16" x14ac:dyDescent="0.25">
      <c r="A10" s="12" t="s">
        <v>90</v>
      </c>
      <c r="B10" s="12" t="s">
        <v>41</v>
      </c>
      <c r="C10" s="13">
        <v>480987</v>
      </c>
      <c r="D10" s="12" t="s">
        <v>42</v>
      </c>
      <c r="E10" s="2" t="s">
        <v>43</v>
      </c>
      <c r="F10" s="12" t="s">
        <v>44</v>
      </c>
      <c r="G10" s="14">
        <v>4</v>
      </c>
      <c r="H10" s="7">
        <f t="shared" si="2"/>
        <v>1.44732613562505</v>
      </c>
      <c r="I10" s="2"/>
      <c r="J10" s="43"/>
      <c r="K10" s="24">
        <v>14</v>
      </c>
      <c r="L10" s="2"/>
      <c r="M10" s="2"/>
      <c r="N10" s="2"/>
    </row>
    <row r="11" spans="1:16" x14ac:dyDescent="0.25">
      <c r="A11" s="15" t="s">
        <v>90</v>
      </c>
      <c r="B11" s="15" t="s">
        <v>45</v>
      </c>
      <c r="C11" s="16">
        <v>332328</v>
      </c>
      <c r="D11" s="15" t="s">
        <v>46</v>
      </c>
      <c r="E11" s="10" t="s">
        <v>47</v>
      </c>
      <c r="F11" s="15" t="s">
        <v>48</v>
      </c>
      <c r="G11" s="17">
        <v>5</v>
      </c>
      <c r="H11" s="7">
        <f t="shared" si="2"/>
        <v>1</v>
      </c>
      <c r="I11" s="2"/>
      <c r="J11" s="43"/>
      <c r="K11" s="24">
        <v>14</v>
      </c>
      <c r="L11" s="2"/>
      <c r="M11" s="2"/>
      <c r="N11" s="2"/>
    </row>
    <row r="12" spans="1:16" x14ac:dyDescent="0.25">
      <c r="A12" s="2" t="s">
        <v>91</v>
      </c>
      <c r="B12" s="2" t="s">
        <v>28</v>
      </c>
      <c r="C12" s="2">
        <v>1866708</v>
      </c>
      <c r="D12" s="2" t="s">
        <v>29</v>
      </c>
      <c r="E12" s="2" t="s">
        <v>30</v>
      </c>
      <c r="F12" s="2" t="s">
        <v>31</v>
      </c>
      <c r="G12" s="8">
        <v>1</v>
      </c>
      <c r="H12" s="7">
        <f>C12/$C$16</f>
        <v>6.7396749863705097</v>
      </c>
      <c r="I12" s="2"/>
      <c r="J12" s="43"/>
      <c r="K12" s="24">
        <v>14</v>
      </c>
      <c r="L12" s="2"/>
      <c r="M12" s="2"/>
      <c r="N12" s="2"/>
    </row>
    <row r="13" spans="1:16" x14ac:dyDescent="0.25">
      <c r="A13" s="2" t="s">
        <v>91</v>
      </c>
      <c r="B13" s="2" t="s">
        <v>33</v>
      </c>
      <c r="C13" s="2">
        <v>570341</v>
      </c>
      <c r="D13" s="2" t="s">
        <v>34</v>
      </c>
      <c r="E13" s="2" t="s">
        <v>35</v>
      </c>
      <c r="F13" s="2" t="s">
        <v>36</v>
      </c>
      <c r="G13" s="8">
        <v>2</v>
      </c>
      <c r="H13" s="7">
        <f t="shared" ref="H13:H16" si="3">C13/$C$16</f>
        <v>2.0591934953948599</v>
      </c>
      <c r="I13" s="2"/>
      <c r="J13" s="43"/>
      <c r="K13" s="24">
        <v>14</v>
      </c>
      <c r="L13" s="2"/>
      <c r="M13" s="2"/>
      <c r="N13" s="2"/>
    </row>
    <row r="14" spans="1:16" x14ac:dyDescent="0.25">
      <c r="A14" s="2" t="s">
        <v>91</v>
      </c>
      <c r="B14" s="2" t="s">
        <v>37</v>
      </c>
      <c r="C14" s="2">
        <v>637758</v>
      </c>
      <c r="D14" s="2" t="s">
        <v>38</v>
      </c>
      <c r="E14" s="2" t="s">
        <v>39</v>
      </c>
      <c r="F14" s="2" t="s">
        <v>40</v>
      </c>
      <c r="G14" s="8">
        <v>3</v>
      </c>
      <c r="H14" s="7">
        <f t="shared" si="3"/>
        <v>2.3025998924082902</v>
      </c>
      <c r="I14" s="2"/>
      <c r="J14" s="43"/>
      <c r="K14" s="24">
        <v>14</v>
      </c>
      <c r="L14" s="2"/>
      <c r="M14" s="2"/>
      <c r="N14" s="2"/>
    </row>
    <row r="15" spans="1:16" x14ac:dyDescent="0.25">
      <c r="A15" s="2" t="s">
        <v>91</v>
      </c>
      <c r="B15" s="2" t="s">
        <v>41</v>
      </c>
      <c r="C15" s="2">
        <v>485664</v>
      </c>
      <c r="D15" s="2" t="s">
        <v>42</v>
      </c>
      <c r="E15" s="2" t="s">
        <v>43</v>
      </c>
      <c r="F15" s="2" t="s">
        <v>44</v>
      </c>
      <c r="G15" s="8">
        <v>4</v>
      </c>
      <c r="H15" s="7">
        <f t="shared" si="3"/>
        <v>1.7534705548916301</v>
      </c>
      <c r="I15" s="2"/>
      <c r="J15" s="43"/>
      <c r="K15" s="24">
        <v>14</v>
      </c>
      <c r="L15" s="2"/>
      <c r="M15" s="2"/>
      <c r="N15" s="2"/>
    </row>
    <row r="16" spans="1:16" x14ac:dyDescent="0.25">
      <c r="A16" s="18" t="s">
        <v>91</v>
      </c>
      <c r="B16" s="18" t="s">
        <v>45</v>
      </c>
      <c r="C16" s="18">
        <v>276973</v>
      </c>
      <c r="D16" s="18" t="s">
        <v>46</v>
      </c>
      <c r="E16" s="10" t="s">
        <v>47</v>
      </c>
      <c r="F16" s="18" t="s">
        <v>48</v>
      </c>
      <c r="G16" s="19">
        <v>5</v>
      </c>
      <c r="H16" s="7">
        <f t="shared" si="3"/>
        <v>1</v>
      </c>
      <c r="I16" s="2"/>
      <c r="J16" s="43"/>
      <c r="K16" s="24">
        <v>14</v>
      </c>
      <c r="L16" s="2"/>
      <c r="M16" s="2"/>
      <c r="N16" s="2"/>
    </row>
    <row r="17" spans="1:14" ht="14.4" customHeight="1" x14ac:dyDescent="0.25">
      <c r="A17" s="5" t="s">
        <v>92</v>
      </c>
      <c r="B17" s="5" t="s">
        <v>28</v>
      </c>
      <c r="C17" s="5">
        <v>641940</v>
      </c>
      <c r="D17" s="5" t="s">
        <v>29</v>
      </c>
      <c r="E17" s="5" t="s">
        <v>30</v>
      </c>
      <c r="F17" s="5" t="s">
        <v>31</v>
      </c>
      <c r="G17" s="6">
        <v>1</v>
      </c>
      <c r="H17" s="7">
        <f t="shared" ref="H17:H21" si="4">C17/$C$21</f>
        <v>3.2128968323481901</v>
      </c>
      <c r="I17" s="7">
        <f t="shared" ref="I17:I21" si="5">AVERAGE(H17,H22,H27)</f>
        <v>3.1305413865892602</v>
      </c>
      <c r="J17" s="43" t="s">
        <v>73</v>
      </c>
      <c r="K17" s="24">
        <v>14</v>
      </c>
      <c r="L17" s="2"/>
      <c r="M17" s="2"/>
      <c r="N17" s="2"/>
    </row>
    <row r="18" spans="1:14" x14ac:dyDescent="0.25">
      <c r="A18" s="2" t="s">
        <v>92</v>
      </c>
      <c r="B18" s="2" t="s">
        <v>33</v>
      </c>
      <c r="C18" s="2">
        <v>987632</v>
      </c>
      <c r="D18" s="2" t="s">
        <v>34</v>
      </c>
      <c r="E18" s="2" t="s">
        <v>35</v>
      </c>
      <c r="F18" s="2" t="s">
        <v>36</v>
      </c>
      <c r="G18" s="8">
        <v>2</v>
      </c>
      <c r="H18" s="7">
        <f t="shared" si="4"/>
        <v>4.9430783629711597</v>
      </c>
      <c r="I18" s="7">
        <f t="shared" si="5"/>
        <v>4.8347512902758201</v>
      </c>
      <c r="J18" s="43"/>
      <c r="K18" s="24">
        <v>14</v>
      </c>
      <c r="L18" s="2"/>
      <c r="M18" s="2"/>
      <c r="N18" s="2"/>
    </row>
    <row r="19" spans="1:14" x14ac:dyDescent="0.25">
      <c r="A19" s="2" t="s">
        <v>92</v>
      </c>
      <c r="B19" s="2" t="s">
        <v>37</v>
      </c>
      <c r="C19" s="2">
        <v>1034732</v>
      </c>
      <c r="D19" s="2" t="s">
        <v>38</v>
      </c>
      <c r="E19" s="2" t="s">
        <v>39</v>
      </c>
      <c r="F19" s="2" t="s">
        <v>40</v>
      </c>
      <c r="G19" s="8">
        <v>3</v>
      </c>
      <c r="H19" s="7">
        <f t="shared" si="4"/>
        <v>5.17881291885426</v>
      </c>
      <c r="I19" s="7">
        <f t="shared" si="5"/>
        <v>5.2476564328184097</v>
      </c>
      <c r="J19" s="43"/>
      <c r="K19" s="24">
        <v>14</v>
      </c>
      <c r="L19" s="2"/>
      <c r="M19" s="2"/>
      <c r="N19" s="2"/>
    </row>
    <row r="20" spans="1:14" x14ac:dyDescent="0.25">
      <c r="A20" s="2" t="s">
        <v>92</v>
      </c>
      <c r="B20" s="2" t="s">
        <v>41</v>
      </c>
      <c r="C20" s="2">
        <v>921836</v>
      </c>
      <c r="D20" s="2" t="s">
        <v>42</v>
      </c>
      <c r="E20" s="2" t="s">
        <v>43</v>
      </c>
      <c r="F20" s="2" t="s">
        <v>44</v>
      </c>
      <c r="G20" s="8">
        <v>4</v>
      </c>
      <c r="H20" s="7">
        <f t="shared" si="4"/>
        <v>4.61377070184834</v>
      </c>
      <c r="I20" s="7">
        <f t="shared" si="5"/>
        <v>4.7221025727150501</v>
      </c>
      <c r="J20" s="43"/>
      <c r="K20" s="24">
        <v>14</v>
      </c>
      <c r="L20" s="2"/>
      <c r="M20" s="2"/>
      <c r="N20" s="2"/>
    </row>
    <row r="21" spans="1:14" x14ac:dyDescent="0.25">
      <c r="A21" s="9" t="s">
        <v>92</v>
      </c>
      <c r="B21" s="9" t="s">
        <v>45</v>
      </c>
      <c r="C21" s="9">
        <v>199801</v>
      </c>
      <c r="D21" s="9" t="s">
        <v>46</v>
      </c>
      <c r="E21" s="10" t="s">
        <v>47</v>
      </c>
      <c r="F21" s="9" t="s">
        <v>48</v>
      </c>
      <c r="G21" s="11">
        <v>5</v>
      </c>
      <c r="H21" s="7">
        <f t="shared" si="4"/>
        <v>1</v>
      </c>
      <c r="I21" s="7">
        <f t="shared" si="5"/>
        <v>1</v>
      </c>
      <c r="J21" s="43"/>
      <c r="K21" s="24">
        <v>14</v>
      </c>
      <c r="L21" s="2"/>
      <c r="M21" s="2"/>
      <c r="N21" s="2"/>
    </row>
    <row r="22" spans="1:14" x14ac:dyDescent="0.25">
      <c r="A22" s="12" t="s">
        <v>93</v>
      </c>
      <c r="B22" s="12" t="s">
        <v>28</v>
      </c>
      <c r="C22" s="13">
        <v>595948</v>
      </c>
      <c r="D22" s="12" t="s">
        <v>29</v>
      </c>
      <c r="E22" s="2" t="s">
        <v>30</v>
      </c>
      <c r="F22" s="12" t="s">
        <v>31</v>
      </c>
      <c r="G22" s="14">
        <v>1</v>
      </c>
      <c r="H22" s="7">
        <f t="shared" ref="H22:H26" si="6">C22/$C$26</f>
        <v>2.7183688363818801</v>
      </c>
      <c r="I22" s="2"/>
      <c r="J22" s="43"/>
      <c r="K22" s="24">
        <v>14</v>
      </c>
      <c r="L22" s="2"/>
      <c r="M22" s="2"/>
      <c r="N22" s="2"/>
    </row>
    <row r="23" spans="1:14" x14ac:dyDescent="0.25">
      <c r="A23" s="12" t="s">
        <v>93</v>
      </c>
      <c r="B23" s="12" t="s">
        <v>33</v>
      </c>
      <c r="C23" s="13">
        <v>1137112</v>
      </c>
      <c r="D23" s="12" t="s">
        <v>34</v>
      </c>
      <c r="E23" s="2" t="s">
        <v>35</v>
      </c>
      <c r="F23" s="12" t="s">
        <v>36</v>
      </c>
      <c r="G23" s="14">
        <v>2</v>
      </c>
      <c r="H23" s="7">
        <f t="shared" si="6"/>
        <v>5.1868448661223399</v>
      </c>
      <c r="I23" s="2"/>
      <c r="J23" s="43"/>
      <c r="K23" s="24">
        <v>14</v>
      </c>
      <c r="L23" s="2"/>
      <c r="M23" s="2"/>
      <c r="N23" s="2"/>
    </row>
    <row r="24" spans="1:14" x14ac:dyDescent="0.25">
      <c r="A24" s="12" t="s">
        <v>93</v>
      </c>
      <c r="B24" s="12" t="s">
        <v>37</v>
      </c>
      <c r="C24" s="13">
        <v>1204424</v>
      </c>
      <c r="D24" s="12" t="s">
        <v>38</v>
      </c>
      <c r="E24" s="2" t="s">
        <v>39</v>
      </c>
      <c r="F24" s="12" t="s">
        <v>40</v>
      </c>
      <c r="G24" s="14">
        <v>3</v>
      </c>
      <c r="H24" s="7">
        <f t="shared" si="6"/>
        <v>5.4938831364320597</v>
      </c>
      <c r="I24" s="2"/>
      <c r="J24" s="43"/>
      <c r="K24" s="24">
        <v>14</v>
      </c>
      <c r="L24" s="2"/>
      <c r="M24" s="2"/>
      <c r="N24" s="2"/>
    </row>
    <row r="25" spans="1:14" x14ac:dyDescent="0.25">
      <c r="A25" s="12" t="s">
        <v>93</v>
      </c>
      <c r="B25" s="12" t="s">
        <v>41</v>
      </c>
      <c r="C25" s="13">
        <v>1121418</v>
      </c>
      <c r="D25" s="12" t="s">
        <v>42</v>
      </c>
      <c r="E25" s="2" t="s">
        <v>43</v>
      </c>
      <c r="F25" s="12" t="s">
        <v>44</v>
      </c>
      <c r="G25" s="14">
        <v>4</v>
      </c>
      <c r="H25" s="7">
        <f t="shared" si="6"/>
        <v>5.1152579482735003</v>
      </c>
      <c r="I25" s="2"/>
      <c r="J25" s="43"/>
      <c r="K25" s="24">
        <v>14</v>
      </c>
      <c r="L25" s="2"/>
      <c r="M25" s="2"/>
      <c r="N25" s="2"/>
    </row>
    <row r="26" spans="1:14" x14ac:dyDescent="0.25">
      <c r="A26" s="15" t="s">
        <v>93</v>
      </c>
      <c r="B26" s="15" t="s">
        <v>45</v>
      </c>
      <c r="C26" s="16">
        <v>219230</v>
      </c>
      <c r="D26" s="15" t="s">
        <v>46</v>
      </c>
      <c r="E26" s="10" t="s">
        <v>47</v>
      </c>
      <c r="F26" s="15" t="s">
        <v>48</v>
      </c>
      <c r="G26" s="17">
        <v>5</v>
      </c>
      <c r="H26" s="7">
        <f t="shared" si="6"/>
        <v>1</v>
      </c>
      <c r="I26" s="2"/>
      <c r="J26" s="43"/>
      <c r="K26" s="24">
        <v>14</v>
      </c>
      <c r="L26" s="2"/>
      <c r="M26" s="2"/>
      <c r="N26" s="2"/>
    </row>
    <row r="27" spans="1:14" x14ac:dyDescent="0.25">
      <c r="A27" s="2" t="s">
        <v>94</v>
      </c>
      <c r="B27" s="2" t="s">
        <v>28</v>
      </c>
      <c r="C27" s="2">
        <v>692089</v>
      </c>
      <c r="D27" s="2" t="s">
        <v>29</v>
      </c>
      <c r="E27" s="2" t="s">
        <v>30</v>
      </c>
      <c r="F27" s="2" t="s">
        <v>31</v>
      </c>
      <c r="G27" s="8">
        <v>1</v>
      </c>
      <c r="H27" s="7">
        <f t="shared" ref="H27:H31" si="7">C27/$C$31</f>
        <v>3.4603584910377201</v>
      </c>
      <c r="I27" s="2"/>
      <c r="J27" s="43"/>
      <c r="K27" s="24">
        <v>14</v>
      </c>
      <c r="L27" s="2"/>
      <c r="M27" s="2"/>
      <c r="N27" s="2"/>
    </row>
    <row r="28" spans="1:14" x14ac:dyDescent="0.25">
      <c r="A28" s="2" t="s">
        <v>94</v>
      </c>
      <c r="B28" s="2" t="s">
        <v>33</v>
      </c>
      <c r="C28" s="2">
        <v>874888</v>
      </c>
      <c r="D28" s="2" t="s">
        <v>34</v>
      </c>
      <c r="E28" s="2" t="s">
        <v>35</v>
      </c>
      <c r="F28" s="2" t="s">
        <v>36</v>
      </c>
      <c r="G28" s="8">
        <v>2</v>
      </c>
      <c r="H28" s="7">
        <f t="shared" si="7"/>
        <v>4.3743306417339598</v>
      </c>
      <c r="I28" s="2"/>
      <c r="J28" s="43"/>
      <c r="K28" s="24">
        <v>14</v>
      </c>
      <c r="L28" s="2"/>
      <c r="M28" s="2"/>
      <c r="N28" s="2"/>
    </row>
    <row r="29" spans="1:14" x14ac:dyDescent="0.25">
      <c r="A29" s="2" t="s">
        <v>94</v>
      </c>
      <c r="B29" s="2" t="s">
        <v>37</v>
      </c>
      <c r="C29" s="2">
        <v>1014080</v>
      </c>
      <c r="D29" s="2" t="s">
        <v>38</v>
      </c>
      <c r="E29" s="2" t="s">
        <v>39</v>
      </c>
      <c r="F29" s="2" t="s">
        <v>40</v>
      </c>
      <c r="G29" s="8">
        <v>3</v>
      </c>
      <c r="H29" s="7">
        <f t="shared" si="7"/>
        <v>5.0702732431689199</v>
      </c>
      <c r="I29" s="2"/>
      <c r="J29" s="43"/>
      <c r="K29" s="24">
        <v>14</v>
      </c>
      <c r="L29" s="2"/>
      <c r="M29" s="2"/>
      <c r="N29" s="2"/>
    </row>
    <row r="30" spans="1:14" x14ac:dyDescent="0.25">
      <c r="A30" s="2" t="s">
        <v>94</v>
      </c>
      <c r="B30" s="2" t="s">
        <v>41</v>
      </c>
      <c r="C30" s="2">
        <v>887478</v>
      </c>
      <c r="D30" s="2" t="s">
        <v>42</v>
      </c>
      <c r="E30" s="2" t="s">
        <v>43</v>
      </c>
      <c r="F30" s="2" t="s">
        <v>44</v>
      </c>
      <c r="G30" s="8">
        <v>4</v>
      </c>
      <c r="H30" s="7">
        <f t="shared" si="7"/>
        <v>4.4372790680233001</v>
      </c>
      <c r="I30" s="2"/>
      <c r="J30" s="43"/>
      <c r="K30" s="24">
        <v>14</v>
      </c>
      <c r="L30" s="2"/>
      <c r="M30" s="2"/>
      <c r="N30" s="2"/>
    </row>
    <row r="31" spans="1:14" x14ac:dyDescent="0.25">
      <c r="A31" s="18" t="s">
        <v>94</v>
      </c>
      <c r="B31" s="18" t="s">
        <v>45</v>
      </c>
      <c r="C31" s="18">
        <v>200005</v>
      </c>
      <c r="D31" s="18" t="s">
        <v>46</v>
      </c>
      <c r="E31" s="10" t="s">
        <v>47</v>
      </c>
      <c r="F31" s="18" t="s">
        <v>48</v>
      </c>
      <c r="G31" s="19">
        <v>5</v>
      </c>
      <c r="H31" s="7">
        <f t="shared" si="7"/>
        <v>1</v>
      </c>
      <c r="I31" s="2"/>
      <c r="J31" s="43"/>
      <c r="K31" s="24">
        <v>14</v>
      </c>
      <c r="L31" s="2"/>
      <c r="M31" s="2"/>
      <c r="N31" s="2"/>
    </row>
    <row r="32" spans="1:14" ht="14.4" customHeight="1" x14ac:dyDescent="0.25">
      <c r="A32" s="5" t="s">
        <v>95</v>
      </c>
      <c r="B32" s="5" t="s">
        <v>28</v>
      </c>
      <c r="C32" s="5">
        <v>2249421</v>
      </c>
      <c r="D32" s="5" t="s">
        <v>29</v>
      </c>
      <c r="E32" s="5" t="s">
        <v>30</v>
      </c>
      <c r="F32" s="5" t="s">
        <v>31</v>
      </c>
      <c r="G32" s="6">
        <v>1</v>
      </c>
      <c r="H32" s="7">
        <f t="shared" ref="H32:H36" si="8">C32/$C$36</f>
        <v>13.1995106122042</v>
      </c>
      <c r="I32" s="7">
        <f t="shared" ref="I32:I36" si="9">AVERAGE(H32,H37,H42)</f>
        <v>11.876778395543599</v>
      </c>
      <c r="J32" s="43" t="s">
        <v>77</v>
      </c>
      <c r="K32" s="24">
        <v>14</v>
      </c>
      <c r="L32" s="2"/>
      <c r="M32" s="2"/>
      <c r="N32" s="2"/>
    </row>
    <row r="33" spans="1:14" x14ac:dyDescent="0.25">
      <c r="A33" s="2" t="s">
        <v>95</v>
      </c>
      <c r="B33" s="2" t="s">
        <v>33</v>
      </c>
      <c r="C33" s="2">
        <v>922184</v>
      </c>
      <c r="D33" s="2" t="s">
        <v>34</v>
      </c>
      <c r="E33" s="2" t="s">
        <v>35</v>
      </c>
      <c r="F33" s="2" t="s">
        <v>36</v>
      </c>
      <c r="G33" s="8">
        <v>2</v>
      </c>
      <c r="H33" s="7">
        <f t="shared" si="8"/>
        <v>5.4113380707323797</v>
      </c>
      <c r="I33" s="7">
        <f t="shared" si="9"/>
        <v>4.8178784767278202</v>
      </c>
      <c r="J33" s="43"/>
      <c r="K33" s="24">
        <v>14</v>
      </c>
      <c r="L33" s="2"/>
      <c r="M33" s="2"/>
      <c r="N33" s="2"/>
    </row>
    <row r="34" spans="1:14" x14ac:dyDescent="0.25">
      <c r="A34" s="2" t="s">
        <v>95</v>
      </c>
      <c r="B34" s="2" t="s">
        <v>37</v>
      </c>
      <c r="C34" s="2">
        <v>923</v>
      </c>
      <c r="D34" s="2" t="s">
        <v>38</v>
      </c>
      <c r="E34" s="2" t="s">
        <v>39</v>
      </c>
      <c r="F34" s="2" t="s">
        <v>40</v>
      </c>
      <c r="G34" s="8">
        <v>3</v>
      </c>
      <c r="H34" s="7">
        <f t="shared" si="8"/>
        <v>5.4161263254252799E-3</v>
      </c>
      <c r="I34" s="7">
        <f t="shared" si="9"/>
        <v>3.3290395574766202E-3</v>
      </c>
      <c r="J34" s="43"/>
      <c r="K34" s="24">
        <v>14</v>
      </c>
      <c r="L34" s="2"/>
      <c r="M34" s="2"/>
      <c r="N34" s="2"/>
    </row>
    <row r="35" spans="1:14" x14ac:dyDescent="0.25">
      <c r="A35" s="2" t="s">
        <v>95</v>
      </c>
      <c r="B35" s="2" t="s">
        <v>41</v>
      </c>
      <c r="C35" s="2">
        <v>176</v>
      </c>
      <c r="D35" s="2" t="s">
        <v>42</v>
      </c>
      <c r="E35" s="2" t="s">
        <v>43</v>
      </c>
      <c r="F35" s="2" t="s">
        <v>44</v>
      </c>
      <c r="G35" s="8">
        <v>4</v>
      </c>
      <c r="H35" s="7">
        <f t="shared" si="8"/>
        <v>1.03276081611576E-3</v>
      </c>
      <c r="I35" s="7">
        <f t="shared" si="9"/>
        <v>1.0143755663313599E-3</v>
      </c>
      <c r="J35" s="43"/>
      <c r="K35" s="24">
        <v>14</v>
      </c>
      <c r="L35" s="2"/>
      <c r="M35" s="2"/>
      <c r="N35" s="2"/>
    </row>
    <row r="36" spans="1:14" x14ac:dyDescent="0.25">
      <c r="A36" s="9" t="s">
        <v>95</v>
      </c>
      <c r="B36" s="9" t="s">
        <v>45</v>
      </c>
      <c r="C36" s="9">
        <v>170417</v>
      </c>
      <c r="D36" s="9" t="s">
        <v>46</v>
      </c>
      <c r="E36" s="10" t="s">
        <v>47</v>
      </c>
      <c r="F36" s="9" t="s">
        <v>48</v>
      </c>
      <c r="G36" s="11">
        <v>5</v>
      </c>
      <c r="H36" s="7">
        <f t="shared" si="8"/>
        <v>1</v>
      </c>
      <c r="I36" s="7">
        <f t="shared" si="9"/>
        <v>1</v>
      </c>
      <c r="J36" s="43"/>
      <c r="K36" s="24">
        <v>14</v>
      </c>
      <c r="L36" s="2"/>
      <c r="M36" s="2"/>
      <c r="N36" s="2"/>
    </row>
    <row r="37" spans="1:14" x14ac:dyDescent="0.25">
      <c r="A37" s="12" t="s">
        <v>96</v>
      </c>
      <c r="B37" s="12" t="s">
        <v>28</v>
      </c>
      <c r="C37" s="13">
        <v>2871583</v>
      </c>
      <c r="D37" s="12" t="s">
        <v>29</v>
      </c>
      <c r="E37" s="2" t="s">
        <v>30</v>
      </c>
      <c r="F37" s="12" t="s">
        <v>31</v>
      </c>
      <c r="G37" s="14">
        <v>1</v>
      </c>
      <c r="H37" s="7">
        <f t="shared" ref="H37:H41" si="10">C37/$C$41</f>
        <v>13.5574813038223</v>
      </c>
      <c r="I37" s="2"/>
      <c r="J37" s="43"/>
      <c r="K37" s="24">
        <v>14</v>
      </c>
      <c r="L37" s="2"/>
      <c r="M37" s="2"/>
      <c r="N37" s="2"/>
    </row>
    <row r="38" spans="1:14" x14ac:dyDescent="0.25">
      <c r="A38" s="12" t="s">
        <v>96</v>
      </c>
      <c r="B38" s="12" t="s">
        <v>33</v>
      </c>
      <c r="C38" s="13">
        <v>1239583</v>
      </c>
      <c r="D38" s="12" t="s">
        <v>34</v>
      </c>
      <c r="E38" s="2" t="s">
        <v>35</v>
      </c>
      <c r="F38" s="12" t="s">
        <v>36</v>
      </c>
      <c r="G38" s="14">
        <v>2</v>
      </c>
      <c r="H38" s="7">
        <f t="shared" si="10"/>
        <v>5.8523899002870499</v>
      </c>
      <c r="I38" s="2"/>
      <c r="J38" s="43"/>
      <c r="K38" s="24">
        <v>14</v>
      </c>
      <c r="L38" s="2"/>
      <c r="M38" s="2"/>
      <c r="N38" s="2"/>
    </row>
    <row r="39" spans="1:14" x14ac:dyDescent="0.25">
      <c r="A39" s="12" t="s">
        <v>96</v>
      </c>
      <c r="B39" s="12" t="s">
        <v>37</v>
      </c>
      <c r="C39" s="13">
        <v>563</v>
      </c>
      <c r="D39" s="12" t="s">
        <v>38</v>
      </c>
      <c r="E39" s="2" t="s">
        <v>39</v>
      </c>
      <c r="F39" s="12" t="s">
        <v>40</v>
      </c>
      <c r="G39" s="14">
        <v>3</v>
      </c>
      <c r="H39" s="7">
        <f t="shared" si="10"/>
        <v>2.6580676839401702E-3</v>
      </c>
      <c r="I39" s="2"/>
      <c r="J39" s="43"/>
      <c r="K39" s="24">
        <v>14</v>
      </c>
      <c r="L39" s="2"/>
      <c r="M39" s="2"/>
      <c r="N39" s="2"/>
    </row>
    <row r="40" spans="1:14" x14ac:dyDescent="0.25">
      <c r="A40" s="12" t="s">
        <v>96</v>
      </c>
      <c r="B40" s="12" t="s">
        <v>41</v>
      </c>
      <c r="C40" s="13">
        <v>289</v>
      </c>
      <c r="D40" s="12" t="s">
        <v>42</v>
      </c>
      <c r="E40" s="2" t="s">
        <v>43</v>
      </c>
      <c r="F40" s="12" t="s">
        <v>44</v>
      </c>
      <c r="G40" s="14">
        <v>4</v>
      </c>
      <c r="H40" s="7">
        <f t="shared" si="10"/>
        <v>1.36444326937604E-3</v>
      </c>
      <c r="I40" s="2"/>
      <c r="J40" s="43"/>
      <c r="K40" s="24">
        <v>14</v>
      </c>
      <c r="L40" s="2"/>
      <c r="M40" s="2"/>
      <c r="N40" s="2"/>
    </row>
    <row r="41" spans="1:14" x14ac:dyDescent="0.25">
      <c r="A41" s="15" t="s">
        <v>96</v>
      </c>
      <c r="B41" s="15" t="s">
        <v>45</v>
      </c>
      <c r="C41" s="16">
        <v>211808</v>
      </c>
      <c r="D41" s="15" t="s">
        <v>46</v>
      </c>
      <c r="E41" s="10" t="s">
        <v>47</v>
      </c>
      <c r="F41" s="15" t="s">
        <v>48</v>
      </c>
      <c r="G41" s="17">
        <v>5</v>
      </c>
      <c r="H41" s="7">
        <f t="shared" si="10"/>
        <v>1</v>
      </c>
      <c r="I41" s="2"/>
      <c r="J41" s="43"/>
      <c r="K41" s="24">
        <v>14</v>
      </c>
      <c r="L41" s="2"/>
      <c r="M41" s="2"/>
      <c r="N41" s="2"/>
    </row>
    <row r="42" spans="1:14" x14ac:dyDescent="0.25">
      <c r="A42" s="2" t="s">
        <v>97</v>
      </c>
      <c r="B42" s="2" t="s">
        <v>28</v>
      </c>
      <c r="C42" s="2">
        <v>2857394</v>
      </c>
      <c r="D42" s="2" t="s">
        <v>29</v>
      </c>
      <c r="E42" s="2" t="s">
        <v>30</v>
      </c>
      <c r="F42" s="2" t="s">
        <v>31</v>
      </c>
      <c r="G42" s="8">
        <v>1</v>
      </c>
      <c r="H42" s="7">
        <f t="shared" ref="H42:H46" si="11">C42/$C$46</f>
        <v>8.8733432706043107</v>
      </c>
      <c r="I42" s="2"/>
      <c r="J42" s="43"/>
      <c r="K42" s="24">
        <v>14</v>
      </c>
      <c r="L42" s="2"/>
      <c r="M42" s="2"/>
      <c r="N42" s="2"/>
    </row>
    <row r="43" spans="1:14" x14ac:dyDescent="0.25">
      <c r="A43" s="2" t="s">
        <v>97</v>
      </c>
      <c r="B43" s="2" t="s">
        <v>33</v>
      </c>
      <c r="C43" s="2">
        <v>1027214</v>
      </c>
      <c r="D43" s="2" t="s">
        <v>34</v>
      </c>
      <c r="E43" s="2" t="s">
        <v>35</v>
      </c>
      <c r="F43" s="2" t="s">
        <v>36</v>
      </c>
      <c r="G43" s="8">
        <v>2</v>
      </c>
      <c r="H43" s="7">
        <f t="shared" si="11"/>
        <v>3.1899074591640302</v>
      </c>
      <c r="I43" s="2"/>
      <c r="J43" s="43"/>
      <c r="K43" s="24">
        <v>14</v>
      </c>
      <c r="L43" s="2"/>
      <c r="M43" s="2"/>
      <c r="N43" s="2"/>
    </row>
    <row r="44" spans="1:14" x14ac:dyDescent="0.25">
      <c r="A44" s="2" t="s">
        <v>97</v>
      </c>
      <c r="B44" s="2" t="s">
        <v>37</v>
      </c>
      <c r="C44" s="2">
        <v>616</v>
      </c>
      <c r="D44" s="2" t="s">
        <v>38</v>
      </c>
      <c r="E44" s="2" t="s">
        <v>39</v>
      </c>
      <c r="F44" s="2" t="s">
        <v>40</v>
      </c>
      <c r="G44" s="8">
        <v>3</v>
      </c>
      <c r="H44" s="7">
        <f t="shared" si="11"/>
        <v>1.9129246630644099E-3</v>
      </c>
      <c r="I44" s="2"/>
      <c r="J44" s="43"/>
      <c r="K44" s="24">
        <v>14</v>
      </c>
      <c r="L44" s="2"/>
      <c r="M44" s="2"/>
      <c r="N44" s="2"/>
    </row>
    <row r="45" spans="1:14" x14ac:dyDescent="0.25">
      <c r="A45" s="2" t="s">
        <v>97</v>
      </c>
      <c r="B45" s="2" t="s">
        <v>41</v>
      </c>
      <c r="C45" s="2">
        <v>208</v>
      </c>
      <c r="D45" s="2" t="s">
        <v>42</v>
      </c>
      <c r="E45" s="2" t="s">
        <v>43</v>
      </c>
      <c r="F45" s="2" t="s">
        <v>44</v>
      </c>
      <c r="G45" s="8">
        <v>4</v>
      </c>
      <c r="H45" s="7">
        <f t="shared" si="11"/>
        <v>6.4592261350226695E-4</v>
      </c>
      <c r="I45" s="2"/>
      <c r="J45" s="43"/>
      <c r="K45" s="24">
        <v>14</v>
      </c>
      <c r="L45" s="2"/>
      <c r="M45" s="2"/>
      <c r="N45" s="2"/>
    </row>
    <row r="46" spans="1:14" x14ac:dyDescent="0.25">
      <c r="A46" s="9" t="s">
        <v>97</v>
      </c>
      <c r="B46" s="9" t="s">
        <v>45</v>
      </c>
      <c r="C46" s="9">
        <v>322020</v>
      </c>
      <c r="D46" s="9" t="s">
        <v>46</v>
      </c>
      <c r="E46" s="10" t="s">
        <v>47</v>
      </c>
      <c r="F46" s="9" t="s">
        <v>48</v>
      </c>
      <c r="G46" s="11">
        <v>5</v>
      </c>
      <c r="H46" s="7">
        <f t="shared" si="11"/>
        <v>1</v>
      </c>
      <c r="I46" s="2"/>
      <c r="J46" s="43"/>
      <c r="K46" s="24">
        <v>14</v>
      </c>
      <c r="L46" s="2"/>
      <c r="M46" s="2"/>
      <c r="N46" s="2"/>
    </row>
    <row r="47" spans="1:14" ht="14.4" customHeight="1" x14ac:dyDescent="0.25">
      <c r="A47" s="5" t="s">
        <v>98</v>
      </c>
      <c r="B47" s="5" t="s">
        <v>28</v>
      </c>
      <c r="C47" s="5">
        <v>5935870</v>
      </c>
      <c r="D47" s="5" t="s">
        <v>29</v>
      </c>
      <c r="E47" s="5" t="s">
        <v>30</v>
      </c>
      <c r="F47" s="5" t="s">
        <v>31</v>
      </c>
      <c r="G47" s="6">
        <v>1</v>
      </c>
      <c r="H47" s="7">
        <f t="shared" ref="H47:H51" si="12">C47/$C$51</f>
        <v>5.2003528888172399</v>
      </c>
      <c r="I47" s="7">
        <f>AVERAGE(H47,H52,H57)</f>
        <v>4.7047485517948298</v>
      </c>
      <c r="J47" s="43" t="s">
        <v>69</v>
      </c>
      <c r="K47" s="2">
        <v>28</v>
      </c>
      <c r="L47" s="7">
        <f>AVERAGE(I47,I62,I77)</f>
        <v>5.9711381542747599</v>
      </c>
      <c r="M47" s="7">
        <f>STDEV(I47,I62,I77)</f>
        <v>4.2229428105663898</v>
      </c>
      <c r="N47" s="2"/>
    </row>
    <row r="48" spans="1:14" x14ac:dyDescent="0.25">
      <c r="A48" s="2" t="s">
        <v>98</v>
      </c>
      <c r="B48" s="2" t="s">
        <v>33</v>
      </c>
      <c r="C48" s="2">
        <v>2263477</v>
      </c>
      <c r="D48" s="2" t="s">
        <v>34</v>
      </c>
      <c r="E48" s="2" t="s">
        <v>35</v>
      </c>
      <c r="F48" s="2" t="s">
        <v>36</v>
      </c>
      <c r="G48" s="8">
        <v>2</v>
      </c>
      <c r="H48" s="7">
        <f t="shared" si="12"/>
        <v>1.98300824575359</v>
      </c>
      <c r="I48" s="7">
        <f>AVERAGE(H48,H53,H58)</f>
        <v>2.0777516577197299</v>
      </c>
      <c r="J48" s="43"/>
      <c r="K48" s="2">
        <v>28</v>
      </c>
      <c r="L48" s="7">
        <f>AVERAGE(I48,I63,I78)</f>
        <v>3.2607118741931802</v>
      </c>
      <c r="M48" s="7">
        <f t="shared" ref="M48:M51" si="13">STDEV(I48,I63,I78)</f>
        <v>1.78141823732119</v>
      </c>
      <c r="N48" s="2"/>
    </row>
    <row r="49" spans="1:14" x14ac:dyDescent="0.25">
      <c r="A49" s="2" t="s">
        <v>98</v>
      </c>
      <c r="B49" s="2" t="s">
        <v>37</v>
      </c>
      <c r="C49" s="2">
        <v>2835833</v>
      </c>
      <c r="D49" s="2" t="s">
        <v>38</v>
      </c>
      <c r="E49" s="2" t="s">
        <v>39</v>
      </c>
      <c r="F49" s="2" t="s">
        <v>40</v>
      </c>
      <c r="G49" s="8">
        <v>3</v>
      </c>
      <c r="H49" s="7">
        <f t="shared" si="12"/>
        <v>2.48444328021895</v>
      </c>
      <c r="I49" s="7">
        <f>AVERAGE(H49,H54,H59)</f>
        <v>2.8951824258744101</v>
      </c>
      <c r="J49" s="43"/>
      <c r="K49" s="2">
        <v>28</v>
      </c>
      <c r="L49" s="7">
        <f>AVERAGE(I49,I64,I79)</f>
        <v>2.9354758572316899</v>
      </c>
      <c r="M49" s="7">
        <f t="shared" si="13"/>
        <v>2.9537431130576</v>
      </c>
      <c r="N49" s="2"/>
    </row>
    <row r="50" spans="1:14" x14ac:dyDescent="0.25">
      <c r="A50" s="2" t="s">
        <v>98</v>
      </c>
      <c r="B50" s="2" t="s">
        <v>41</v>
      </c>
      <c r="C50" s="2">
        <v>2153746</v>
      </c>
      <c r="D50" s="2" t="s">
        <v>42</v>
      </c>
      <c r="E50" s="2" t="s">
        <v>43</v>
      </c>
      <c r="F50" s="2" t="s">
        <v>44</v>
      </c>
      <c r="G50" s="8">
        <v>4</v>
      </c>
      <c r="H50" s="7">
        <f t="shared" si="12"/>
        <v>1.8868740779158899</v>
      </c>
      <c r="I50" s="7">
        <f>AVERAGE(H50,H55,H60)</f>
        <v>2.1459052507635699</v>
      </c>
      <c r="J50" s="43"/>
      <c r="K50" s="2">
        <v>28</v>
      </c>
      <c r="L50" s="7">
        <f>AVERAGE(I50,I65,I80)</f>
        <v>2.5838359121179</v>
      </c>
      <c r="M50" s="7">
        <f t="shared" si="13"/>
        <v>2.8273428901878201</v>
      </c>
      <c r="N50" s="2"/>
    </row>
    <row r="51" spans="1:14" x14ac:dyDescent="0.25">
      <c r="A51" s="9" t="s">
        <v>98</v>
      </c>
      <c r="B51" s="9" t="s">
        <v>45</v>
      </c>
      <c r="C51" s="9">
        <v>1141436</v>
      </c>
      <c r="D51" s="9" t="s">
        <v>46</v>
      </c>
      <c r="E51" s="10" t="s">
        <v>47</v>
      </c>
      <c r="F51" s="9" t="s">
        <v>48</v>
      </c>
      <c r="G51" s="11">
        <v>5</v>
      </c>
      <c r="H51" s="7">
        <f t="shared" si="12"/>
        <v>1</v>
      </c>
      <c r="I51" s="7">
        <f>AVERAGE(H51,H56,H61)</f>
        <v>1</v>
      </c>
      <c r="J51" s="43"/>
      <c r="K51" s="2">
        <v>28</v>
      </c>
      <c r="L51" s="7">
        <f>AVERAGE(I51,I66,I81)</f>
        <v>1</v>
      </c>
      <c r="M51" s="7">
        <f t="shared" si="13"/>
        <v>0</v>
      </c>
      <c r="N51" s="2"/>
    </row>
    <row r="52" spans="1:14" x14ac:dyDescent="0.25">
      <c r="A52" s="12" t="s">
        <v>99</v>
      </c>
      <c r="B52" s="12" t="s">
        <v>28</v>
      </c>
      <c r="C52" s="13">
        <v>1315784</v>
      </c>
      <c r="D52" s="12" t="s">
        <v>29</v>
      </c>
      <c r="E52" s="2" t="s">
        <v>30</v>
      </c>
      <c r="F52" s="12" t="s">
        <v>31</v>
      </c>
      <c r="G52" s="14">
        <v>1</v>
      </c>
      <c r="H52" s="7">
        <f t="shared" ref="H52:H56" si="14">C52/$C$56</f>
        <v>4.2727334721009003</v>
      </c>
      <c r="I52" s="2"/>
      <c r="J52" s="43"/>
      <c r="K52" s="2">
        <v>28</v>
      </c>
      <c r="L52" s="2"/>
      <c r="M52" s="2"/>
      <c r="N52" s="2"/>
    </row>
    <row r="53" spans="1:14" x14ac:dyDescent="0.25">
      <c r="A53" s="12" t="s">
        <v>99</v>
      </c>
      <c r="B53" s="12" t="s">
        <v>33</v>
      </c>
      <c r="C53" s="13">
        <v>735805</v>
      </c>
      <c r="D53" s="12" t="s">
        <v>34</v>
      </c>
      <c r="E53" s="2" t="s">
        <v>35</v>
      </c>
      <c r="F53" s="12" t="s">
        <v>36</v>
      </c>
      <c r="G53" s="14">
        <v>2</v>
      </c>
      <c r="H53" s="7">
        <f t="shared" si="14"/>
        <v>2.38937291564512</v>
      </c>
      <c r="I53" s="2"/>
      <c r="J53" s="43"/>
      <c r="K53" s="2">
        <v>28</v>
      </c>
      <c r="L53" s="2"/>
      <c r="M53" s="2"/>
      <c r="N53" s="2"/>
    </row>
    <row r="54" spans="1:14" x14ac:dyDescent="0.25">
      <c r="A54" s="12" t="s">
        <v>99</v>
      </c>
      <c r="B54" s="12" t="s">
        <v>37</v>
      </c>
      <c r="C54" s="13">
        <v>1130245</v>
      </c>
      <c r="D54" s="12" t="s">
        <v>38</v>
      </c>
      <c r="E54" s="2" t="s">
        <v>39</v>
      </c>
      <c r="F54" s="12" t="s">
        <v>40</v>
      </c>
      <c r="G54" s="14">
        <v>3</v>
      </c>
      <c r="H54" s="7">
        <f t="shared" si="14"/>
        <v>3.6702343569876801</v>
      </c>
      <c r="I54" s="2"/>
      <c r="J54" s="43"/>
      <c r="K54" s="2">
        <v>28</v>
      </c>
      <c r="L54" s="2"/>
      <c r="M54" s="2"/>
      <c r="N54" s="2"/>
    </row>
    <row r="55" spans="1:14" x14ac:dyDescent="0.25">
      <c r="A55" s="12" t="s">
        <v>99</v>
      </c>
      <c r="B55" s="12" t="s">
        <v>41</v>
      </c>
      <c r="C55" s="13">
        <v>874944</v>
      </c>
      <c r="D55" s="12" t="s">
        <v>42</v>
      </c>
      <c r="E55" s="2" t="s">
        <v>43</v>
      </c>
      <c r="F55" s="12" t="s">
        <v>44</v>
      </c>
      <c r="G55" s="14">
        <v>4</v>
      </c>
      <c r="H55" s="7">
        <f t="shared" si="14"/>
        <v>2.8411977307930898</v>
      </c>
      <c r="I55" s="2"/>
      <c r="J55" s="43"/>
      <c r="K55" s="2">
        <v>28</v>
      </c>
      <c r="L55" s="2"/>
      <c r="M55" s="2"/>
      <c r="N55" s="2"/>
    </row>
    <row r="56" spans="1:14" x14ac:dyDescent="0.25">
      <c r="A56" s="15" t="s">
        <v>99</v>
      </c>
      <c r="B56" s="15" t="s">
        <v>45</v>
      </c>
      <c r="C56" s="16">
        <v>307949</v>
      </c>
      <c r="D56" s="15" t="s">
        <v>46</v>
      </c>
      <c r="E56" s="10" t="s">
        <v>47</v>
      </c>
      <c r="F56" s="15" t="s">
        <v>48</v>
      </c>
      <c r="G56" s="17">
        <v>5</v>
      </c>
      <c r="H56" s="7">
        <f t="shared" si="14"/>
        <v>1</v>
      </c>
      <c r="I56" s="2"/>
      <c r="J56" s="43"/>
      <c r="K56" s="2">
        <v>28</v>
      </c>
      <c r="L56" s="2"/>
      <c r="M56" s="2"/>
      <c r="N56" s="2"/>
    </row>
    <row r="57" spans="1:14" x14ac:dyDescent="0.25">
      <c r="A57" s="2" t="s">
        <v>100</v>
      </c>
      <c r="B57" s="2" t="s">
        <v>28</v>
      </c>
      <c r="C57" s="2">
        <v>1368534</v>
      </c>
      <c r="D57" s="2" t="s">
        <v>29</v>
      </c>
      <c r="E57" s="2" t="s">
        <v>30</v>
      </c>
      <c r="F57" s="2" t="s">
        <v>31</v>
      </c>
      <c r="G57" s="8">
        <v>1</v>
      </c>
      <c r="H57" s="7">
        <f t="shared" ref="H57:H61" si="15">C57/$C$61</f>
        <v>4.6411592944663598</v>
      </c>
      <c r="I57" s="2"/>
      <c r="J57" s="43"/>
      <c r="K57" s="2">
        <v>28</v>
      </c>
      <c r="L57" s="2"/>
      <c r="M57" s="2"/>
      <c r="N57" s="2"/>
    </row>
    <row r="58" spans="1:14" x14ac:dyDescent="0.25">
      <c r="A58" s="2" t="s">
        <v>100</v>
      </c>
      <c r="B58" s="2" t="s">
        <v>33</v>
      </c>
      <c r="C58" s="2">
        <v>548714</v>
      </c>
      <c r="D58" s="2" t="s">
        <v>34</v>
      </c>
      <c r="E58" s="2" t="s">
        <v>35</v>
      </c>
      <c r="F58" s="2" t="s">
        <v>36</v>
      </c>
      <c r="G58" s="8">
        <v>2</v>
      </c>
      <c r="H58" s="7">
        <f t="shared" si="15"/>
        <v>1.8608738117604799</v>
      </c>
      <c r="I58" s="2"/>
      <c r="J58" s="43"/>
      <c r="K58" s="2">
        <v>28</v>
      </c>
      <c r="L58" s="2"/>
      <c r="M58" s="2"/>
      <c r="N58" s="2"/>
    </row>
    <row r="59" spans="1:14" x14ac:dyDescent="0.25">
      <c r="A59" s="2" t="s">
        <v>100</v>
      </c>
      <c r="B59" s="2" t="s">
        <v>37</v>
      </c>
      <c r="C59" s="2">
        <v>746275</v>
      </c>
      <c r="D59" s="2" t="s">
        <v>38</v>
      </c>
      <c r="E59" s="2" t="s">
        <v>39</v>
      </c>
      <c r="F59" s="2" t="s">
        <v>40</v>
      </c>
      <c r="G59" s="8">
        <v>3</v>
      </c>
      <c r="H59" s="7">
        <f t="shared" si="15"/>
        <v>2.53086964041659</v>
      </c>
      <c r="I59" s="2"/>
      <c r="J59" s="43"/>
      <c r="K59" s="2">
        <v>28</v>
      </c>
      <c r="L59" s="2"/>
      <c r="M59" s="2"/>
      <c r="N59" s="2"/>
    </row>
    <row r="60" spans="1:14" x14ac:dyDescent="0.25">
      <c r="A60" s="2" t="s">
        <v>100</v>
      </c>
      <c r="B60" s="2" t="s">
        <v>41</v>
      </c>
      <c r="C60" s="2">
        <v>504121</v>
      </c>
      <c r="D60" s="2" t="s">
        <v>42</v>
      </c>
      <c r="E60" s="2" t="s">
        <v>43</v>
      </c>
      <c r="F60" s="2" t="s">
        <v>44</v>
      </c>
      <c r="G60" s="8">
        <v>4</v>
      </c>
      <c r="H60" s="7">
        <f t="shared" si="15"/>
        <v>1.7096439435817301</v>
      </c>
      <c r="I60" s="2"/>
      <c r="J60" s="43"/>
      <c r="K60" s="2">
        <v>28</v>
      </c>
      <c r="L60" s="2"/>
      <c r="M60" s="2"/>
      <c r="N60" s="2"/>
    </row>
    <row r="61" spans="1:14" x14ac:dyDescent="0.25">
      <c r="A61" s="18" t="s">
        <v>100</v>
      </c>
      <c r="B61" s="18" t="s">
        <v>45</v>
      </c>
      <c r="C61" s="18">
        <v>294869</v>
      </c>
      <c r="D61" s="18" t="s">
        <v>46</v>
      </c>
      <c r="E61" s="10" t="s">
        <v>47</v>
      </c>
      <c r="F61" s="18" t="s">
        <v>48</v>
      </c>
      <c r="G61" s="19">
        <v>5</v>
      </c>
      <c r="H61" s="7">
        <f t="shared" si="15"/>
        <v>1</v>
      </c>
      <c r="I61" s="2"/>
      <c r="J61" s="43"/>
      <c r="K61" s="2">
        <v>28</v>
      </c>
      <c r="L61" s="2"/>
      <c r="M61" s="2"/>
      <c r="N61" s="2"/>
    </row>
    <row r="62" spans="1:14" ht="14.4" customHeight="1" x14ac:dyDescent="0.25">
      <c r="A62" s="5" t="s">
        <v>101</v>
      </c>
      <c r="B62" s="5" t="s">
        <v>28</v>
      </c>
      <c r="C62" s="5">
        <v>576118</v>
      </c>
      <c r="D62" s="5" t="s">
        <v>29</v>
      </c>
      <c r="E62" s="5" t="s">
        <v>30</v>
      </c>
      <c r="F62" s="5" t="s">
        <v>31</v>
      </c>
      <c r="G62" s="6">
        <v>1</v>
      </c>
      <c r="H62" s="7">
        <f t="shared" ref="H62:H66" si="16">C62/$C$66</f>
        <v>2.9401275835672398</v>
      </c>
      <c r="I62" s="7">
        <f>AVERAGE(H62,H67,H72)</f>
        <v>2.5262894279929302</v>
      </c>
      <c r="J62" s="43" t="s">
        <v>73</v>
      </c>
      <c r="K62" s="2">
        <v>28</v>
      </c>
      <c r="L62" s="2"/>
      <c r="M62" s="2"/>
      <c r="N62" s="2"/>
    </row>
    <row r="63" spans="1:14" x14ac:dyDescent="0.25">
      <c r="A63" s="2" t="s">
        <v>101</v>
      </c>
      <c r="B63" s="2" t="s">
        <v>33</v>
      </c>
      <c r="C63" s="2">
        <v>1306913</v>
      </c>
      <c r="D63" s="2" t="s">
        <v>34</v>
      </c>
      <c r="E63" s="2" t="s">
        <v>35</v>
      </c>
      <c r="F63" s="2" t="s">
        <v>36</v>
      </c>
      <c r="G63" s="8">
        <v>2</v>
      </c>
      <c r="H63" s="7">
        <f t="shared" si="16"/>
        <v>6.6696249043123199</v>
      </c>
      <c r="I63" s="7">
        <f>AVERAGE(H63,H68,H73)</f>
        <v>5.3095542506876496</v>
      </c>
      <c r="J63" s="43"/>
      <c r="K63" s="2">
        <v>28</v>
      </c>
      <c r="L63" s="2"/>
      <c r="M63" s="2"/>
      <c r="N63" s="2"/>
    </row>
    <row r="64" spans="1:14" x14ac:dyDescent="0.25">
      <c r="A64" s="2" t="s">
        <v>101</v>
      </c>
      <c r="B64" s="2" t="s">
        <v>37</v>
      </c>
      <c r="C64" s="2">
        <v>1346533</v>
      </c>
      <c r="D64" s="2" t="s">
        <v>38</v>
      </c>
      <c r="E64" s="2" t="s">
        <v>39</v>
      </c>
      <c r="F64" s="2" t="s">
        <v>40</v>
      </c>
      <c r="G64" s="8">
        <v>3</v>
      </c>
      <c r="H64" s="7">
        <f t="shared" si="16"/>
        <v>6.8718193416687896</v>
      </c>
      <c r="I64" s="7">
        <f>AVERAGE(H64,H69,H74)</f>
        <v>5.90915955549195</v>
      </c>
      <c r="J64" s="43"/>
      <c r="K64" s="2">
        <v>28</v>
      </c>
      <c r="L64" s="2"/>
      <c r="M64" s="2"/>
      <c r="N64" s="2"/>
    </row>
    <row r="65" spans="1:14" x14ac:dyDescent="0.25">
      <c r="A65" s="2" t="s">
        <v>101</v>
      </c>
      <c r="B65" s="2" t="s">
        <v>41</v>
      </c>
      <c r="C65" s="2">
        <v>1323468</v>
      </c>
      <c r="D65" s="2" t="s">
        <v>42</v>
      </c>
      <c r="E65" s="2" t="s">
        <v>43</v>
      </c>
      <c r="F65" s="2" t="s">
        <v>44</v>
      </c>
      <c r="G65" s="8">
        <v>4</v>
      </c>
      <c r="H65" s="7">
        <f t="shared" si="16"/>
        <v>6.7541107425363602</v>
      </c>
      <c r="I65" s="7">
        <f>AVERAGE(H65,H70,H75)</f>
        <v>5.6045918078766004</v>
      </c>
      <c r="J65" s="43"/>
      <c r="K65" s="2">
        <v>28</v>
      </c>
      <c r="L65" s="2"/>
      <c r="M65" s="2"/>
      <c r="N65" s="2"/>
    </row>
    <row r="66" spans="1:14" x14ac:dyDescent="0.25">
      <c r="A66" s="9" t="s">
        <v>101</v>
      </c>
      <c r="B66" s="9" t="s">
        <v>45</v>
      </c>
      <c r="C66" s="9">
        <v>195950</v>
      </c>
      <c r="D66" s="9" t="s">
        <v>46</v>
      </c>
      <c r="E66" s="10" t="s">
        <v>47</v>
      </c>
      <c r="F66" s="9" t="s">
        <v>48</v>
      </c>
      <c r="G66" s="11">
        <v>5</v>
      </c>
      <c r="H66" s="7">
        <f t="shared" si="16"/>
        <v>1</v>
      </c>
      <c r="I66" s="7">
        <f>AVERAGE(H66,H71,H76)</f>
        <v>1</v>
      </c>
      <c r="J66" s="43"/>
      <c r="K66" s="2">
        <v>28</v>
      </c>
      <c r="L66" s="2"/>
      <c r="M66" s="2"/>
      <c r="N66" s="2"/>
    </row>
    <row r="67" spans="1:14" x14ac:dyDescent="0.25">
      <c r="A67" s="12" t="s">
        <v>102</v>
      </c>
      <c r="B67" s="12" t="s">
        <v>28</v>
      </c>
      <c r="C67" s="13">
        <v>470581</v>
      </c>
      <c r="D67" s="12" t="s">
        <v>29</v>
      </c>
      <c r="E67" s="2" t="s">
        <v>30</v>
      </c>
      <c r="F67" s="12" t="s">
        <v>31</v>
      </c>
      <c r="G67" s="14">
        <v>1</v>
      </c>
      <c r="H67" s="7">
        <f t="shared" ref="H67:H71" si="17">C67/$C$71</f>
        <v>2.3859141218761599</v>
      </c>
      <c r="I67" s="2"/>
      <c r="J67" s="43"/>
      <c r="K67" s="2">
        <v>28</v>
      </c>
      <c r="L67" s="2"/>
      <c r="M67" s="2"/>
      <c r="N67" s="2"/>
    </row>
    <row r="68" spans="1:14" x14ac:dyDescent="0.25">
      <c r="A68" s="12" t="s">
        <v>102</v>
      </c>
      <c r="B68" s="12" t="s">
        <v>33</v>
      </c>
      <c r="C68" s="13">
        <v>832765</v>
      </c>
      <c r="D68" s="12" t="s">
        <v>34</v>
      </c>
      <c r="E68" s="2" t="s">
        <v>35</v>
      </c>
      <c r="F68" s="12" t="s">
        <v>36</v>
      </c>
      <c r="G68" s="14">
        <v>2</v>
      </c>
      <c r="H68" s="7">
        <f t="shared" si="17"/>
        <v>4.2222396860565903</v>
      </c>
      <c r="I68" s="2"/>
      <c r="J68" s="43"/>
      <c r="K68" s="2">
        <v>28</v>
      </c>
      <c r="L68" s="2"/>
      <c r="M68" s="2"/>
      <c r="N68" s="2"/>
    </row>
    <row r="69" spans="1:14" x14ac:dyDescent="0.25">
      <c r="A69" s="12" t="s">
        <v>102</v>
      </c>
      <c r="B69" s="12" t="s">
        <v>37</v>
      </c>
      <c r="C69" s="13">
        <v>912908</v>
      </c>
      <c r="D69" s="12" t="s">
        <v>38</v>
      </c>
      <c r="E69" s="2" t="s">
        <v>39</v>
      </c>
      <c r="F69" s="12" t="s">
        <v>40</v>
      </c>
      <c r="G69" s="14">
        <v>3</v>
      </c>
      <c r="H69" s="7">
        <f t="shared" si="17"/>
        <v>4.62857635385559</v>
      </c>
      <c r="I69" s="2"/>
      <c r="J69" s="43"/>
      <c r="K69" s="2">
        <v>28</v>
      </c>
      <c r="L69" s="2"/>
      <c r="M69" s="2"/>
      <c r="N69" s="2"/>
    </row>
    <row r="70" spans="1:14" x14ac:dyDescent="0.25">
      <c r="A70" s="12" t="s">
        <v>102</v>
      </c>
      <c r="B70" s="12" t="s">
        <v>41</v>
      </c>
      <c r="C70" s="13">
        <v>844913</v>
      </c>
      <c r="D70" s="12" t="s">
        <v>42</v>
      </c>
      <c r="E70" s="2" t="s">
        <v>43</v>
      </c>
      <c r="F70" s="12" t="s">
        <v>44</v>
      </c>
      <c r="G70" s="14">
        <v>4</v>
      </c>
      <c r="H70" s="7">
        <f t="shared" si="17"/>
        <v>4.2838318131347197</v>
      </c>
      <c r="I70" s="2"/>
      <c r="J70" s="43"/>
      <c r="K70" s="2">
        <v>28</v>
      </c>
      <c r="L70" s="2"/>
      <c r="M70" s="2"/>
      <c r="N70" s="2"/>
    </row>
    <row r="71" spans="1:14" x14ac:dyDescent="0.25">
      <c r="A71" s="15" t="s">
        <v>102</v>
      </c>
      <c r="B71" s="15" t="s">
        <v>45</v>
      </c>
      <c r="C71" s="16">
        <v>197233</v>
      </c>
      <c r="D71" s="15" t="s">
        <v>46</v>
      </c>
      <c r="E71" s="10" t="s">
        <v>47</v>
      </c>
      <c r="F71" s="15" t="s">
        <v>48</v>
      </c>
      <c r="G71" s="17">
        <v>5</v>
      </c>
      <c r="H71" s="7">
        <f t="shared" si="17"/>
        <v>1</v>
      </c>
      <c r="I71" s="2"/>
      <c r="J71" s="43"/>
      <c r="K71" s="2">
        <v>28</v>
      </c>
      <c r="L71" s="2"/>
      <c r="M71" s="2"/>
      <c r="N71" s="2"/>
    </row>
    <row r="72" spans="1:14" x14ac:dyDescent="0.25">
      <c r="A72" s="2" t="s">
        <v>103</v>
      </c>
      <c r="B72" s="2" t="s">
        <v>28</v>
      </c>
      <c r="C72" s="2">
        <v>492157</v>
      </c>
      <c r="D72" s="2" t="s">
        <v>29</v>
      </c>
      <c r="E72" s="2" t="s">
        <v>30</v>
      </c>
      <c r="F72" s="2" t="s">
        <v>31</v>
      </c>
      <c r="G72" s="8">
        <v>1</v>
      </c>
      <c r="H72" s="7">
        <f t="shared" ref="H72:H76" si="18">C72/$C$76</f>
        <v>2.2528265785353998</v>
      </c>
      <c r="I72" s="2"/>
      <c r="J72" s="43"/>
      <c r="K72" s="2">
        <v>28</v>
      </c>
      <c r="L72" s="2"/>
      <c r="M72" s="2"/>
      <c r="N72" s="2"/>
    </row>
    <row r="73" spans="1:14" x14ac:dyDescent="0.25">
      <c r="A73" s="2" t="s">
        <v>103</v>
      </c>
      <c r="B73" s="2" t="s">
        <v>33</v>
      </c>
      <c r="C73" s="2">
        <v>1100349</v>
      </c>
      <c r="D73" s="2" t="s">
        <v>34</v>
      </c>
      <c r="E73" s="2" t="s">
        <v>35</v>
      </c>
      <c r="F73" s="2" t="s">
        <v>36</v>
      </c>
      <c r="G73" s="8">
        <v>2</v>
      </c>
      <c r="H73" s="7">
        <f t="shared" si="18"/>
        <v>5.0367981616940201</v>
      </c>
      <c r="I73" s="2"/>
      <c r="J73" s="43"/>
      <c r="K73" s="2">
        <v>28</v>
      </c>
      <c r="L73" s="2"/>
      <c r="M73" s="2"/>
      <c r="N73" s="2"/>
    </row>
    <row r="74" spans="1:14" x14ac:dyDescent="0.25">
      <c r="A74" s="2" t="s">
        <v>103</v>
      </c>
      <c r="B74" s="2" t="s">
        <v>37</v>
      </c>
      <c r="C74" s="2">
        <v>1360381</v>
      </c>
      <c r="D74" s="2" t="s">
        <v>38</v>
      </c>
      <c r="E74" s="2" t="s">
        <v>39</v>
      </c>
      <c r="F74" s="2" t="s">
        <v>40</v>
      </c>
      <c r="G74" s="8">
        <v>3</v>
      </c>
      <c r="H74" s="7">
        <f t="shared" si="18"/>
        <v>6.2270829709514697</v>
      </c>
      <c r="I74" s="2"/>
      <c r="J74" s="43"/>
      <c r="K74" s="2">
        <v>28</v>
      </c>
      <c r="L74" s="2"/>
      <c r="M74" s="2"/>
      <c r="N74" s="2"/>
    </row>
    <row r="75" spans="1:14" x14ac:dyDescent="0.25">
      <c r="A75" s="2" t="s">
        <v>103</v>
      </c>
      <c r="B75" s="2" t="s">
        <v>41</v>
      </c>
      <c r="C75" s="2">
        <v>1261800</v>
      </c>
      <c r="D75" s="2" t="s">
        <v>42</v>
      </c>
      <c r="E75" s="2" t="s">
        <v>43</v>
      </c>
      <c r="F75" s="2" t="s">
        <v>44</v>
      </c>
      <c r="G75" s="8">
        <v>4</v>
      </c>
      <c r="H75" s="7">
        <f t="shared" si="18"/>
        <v>5.7758328679587301</v>
      </c>
      <c r="I75" s="2"/>
      <c r="J75" s="43"/>
      <c r="K75" s="2">
        <v>28</v>
      </c>
      <c r="L75" s="2"/>
      <c r="M75" s="2"/>
      <c r="N75" s="2"/>
    </row>
    <row r="76" spans="1:14" x14ac:dyDescent="0.25">
      <c r="A76" s="18" t="s">
        <v>103</v>
      </c>
      <c r="B76" s="18" t="s">
        <v>45</v>
      </c>
      <c r="C76" s="18">
        <v>218462</v>
      </c>
      <c r="D76" s="18" t="s">
        <v>46</v>
      </c>
      <c r="E76" s="10" t="s">
        <v>47</v>
      </c>
      <c r="F76" s="18" t="s">
        <v>48</v>
      </c>
      <c r="G76" s="19">
        <v>5</v>
      </c>
      <c r="H76" s="7">
        <f t="shared" si="18"/>
        <v>1</v>
      </c>
      <c r="I76" s="2"/>
      <c r="J76" s="43"/>
      <c r="K76" s="2">
        <v>28</v>
      </c>
      <c r="L76" s="2"/>
      <c r="M76" s="2"/>
      <c r="N76" s="2"/>
    </row>
    <row r="77" spans="1:14" ht="14.4" customHeight="1" x14ac:dyDescent="0.25">
      <c r="A77" s="5" t="s">
        <v>104</v>
      </c>
      <c r="B77" s="5" t="s">
        <v>28</v>
      </c>
      <c r="C77" s="5">
        <v>3157312</v>
      </c>
      <c r="D77" s="5" t="s">
        <v>29</v>
      </c>
      <c r="E77" s="5" t="s">
        <v>30</v>
      </c>
      <c r="F77" s="5" t="s">
        <v>31</v>
      </c>
      <c r="G77" s="6">
        <v>1</v>
      </c>
      <c r="H77" s="7">
        <f>C77/$C$81</f>
        <v>10.812675299057201</v>
      </c>
      <c r="I77" s="7">
        <f>AVERAGE(H77,H82,H87)</f>
        <v>10.682376483036499</v>
      </c>
      <c r="J77" s="43" t="s">
        <v>77</v>
      </c>
      <c r="K77" s="2">
        <v>28</v>
      </c>
      <c r="L77" s="2"/>
      <c r="M77" s="2"/>
      <c r="N77" s="2"/>
    </row>
    <row r="78" spans="1:14" x14ac:dyDescent="0.25">
      <c r="A78" s="2" t="s">
        <v>104</v>
      </c>
      <c r="B78" s="2" t="s">
        <v>33</v>
      </c>
      <c r="C78" s="2">
        <v>717760</v>
      </c>
      <c r="D78" s="2" t="s">
        <v>34</v>
      </c>
      <c r="E78" s="2" t="s">
        <v>35</v>
      </c>
      <c r="F78" s="2" t="s">
        <v>36</v>
      </c>
      <c r="G78" s="8">
        <v>2</v>
      </c>
      <c r="H78" s="7">
        <f t="shared" ref="H78:H81" si="19">C78/$C$81</f>
        <v>2.4580737737199501</v>
      </c>
      <c r="I78" s="7">
        <f>AVERAGE(H78,H83,H88)</f>
        <v>2.3948297141721602</v>
      </c>
      <c r="J78" s="43"/>
      <c r="K78" s="2">
        <v>28</v>
      </c>
      <c r="L78" s="2"/>
      <c r="M78" s="2"/>
      <c r="N78" s="2"/>
    </row>
    <row r="79" spans="1:14" x14ac:dyDescent="0.25">
      <c r="A79" s="2" t="s">
        <v>104</v>
      </c>
      <c r="B79" s="2" t="s">
        <v>37</v>
      </c>
      <c r="C79" s="2">
        <v>1056</v>
      </c>
      <c r="D79" s="2" t="s">
        <v>38</v>
      </c>
      <c r="E79" s="2" t="s">
        <v>39</v>
      </c>
      <c r="F79" s="2" t="s">
        <v>40</v>
      </c>
      <c r="G79" s="8">
        <v>3</v>
      </c>
      <c r="H79" s="7">
        <f t="shared" si="19"/>
        <v>3.61642597114393E-3</v>
      </c>
      <c r="I79" s="7">
        <f t="shared" ref="I79:I81" si="20">AVERAGE(H79,H84,H89)</f>
        <v>2.0855903287209901E-3</v>
      </c>
      <c r="J79" s="43"/>
      <c r="K79" s="2">
        <v>28</v>
      </c>
      <c r="L79" s="2"/>
      <c r="M79" s="2"/>
      <c r="N79" s="2"/>
    </row>
    <row r="80" spans="1:14" x14ac:dyDescent="0.25">
      <c r="A80" s="2" t="s">
        <v>104</v>
      </c>
      <c r="B80" s="2" t="s">
        <v>41</v>
      </c>
      <c r="C80" s="2">
        <v>1</v>
      </c>
      <c r="D80" s="2" t="s">
        <v>42</v>
      </c>
      <c r="E80" s="2" t="s">
        <v>43</v>
      </c>
      <c r="F80" s="2" t="s">
        <v>44</v>
      </c>
      <c r="G80" s="8">
        <v>4</v>
      </c>
      <c r="H80" s="7">
        <f t="shared" si="19"/>
        <v>3.4246458060075099E-6</v>
      </c>
      <c r="I80" s="7">
        <f t="shared" si="20"/>
        <v>1.01067771353088E-3</v>
      </c>
      <c r="J80" s="43"/>
      <c r="K80" s="2">
        <v>28</v>
      </c>
      <c r="L80" s="2"/>
      <c r="M80" s="2"/>
      <c r="N80" s="2"/>
    </row>
    <row r="81" spans="1:14" x14ac:dyDescent="0.25">
      <c r="A81" s="9" t="s">
        <v>104</v>
      </c>
      <c r="B81" s="9" t="s">
        <v>45</v>
      </c>
      <c r="C81" s="9">
        <v>292001</v>
      </c>
      <c r="D81" s="9" t="s">
        <v>46</v>
      </c>
      <c r="E81" s="10" t="s">
        <v>47</v>
      </c>
      <c r="F81" s="9" t="s">
        <v>48</v>
      </c>
      <c r="G81" s="11">
        <v>5</v>
      </c>
      <c r="H81" s="7">
        <f t="shared" si="19"/>
        <v>1</v>
      </c>
      <c r="I81" s="7">
        <f t="shared" si="20"/>
        <v>1</v>
      </c>
      <c r="J81" s="43"/>
      <c r="K81" s="2">
        <v>28</v>
      </c>
      <c r="L81" s="2"/>
      <c r="M81" s="2"/>
      <c r="N81" s="2"/>
    </row>
    <row r="82" spans="1:14" x14ac:dyDescent="0.25">
      <c r="A82" s="12" t="s">
        <v>105</v>
      </c>
      <c r="B82" s="12" t="s">
        <v>28</v>
      </c>
      <c r="C82" s="13">
        <v>3858722</v>
      </c>
      <c r="D82" s="12" t="s">
        <v>29</v>
      </c>
      <c r="E82" s="2" t="s">
        <v>30</v>
      </c>
      <c r="F82" s="12" t="s">
        <v>31</v>
      </c>
      <c r="G82" s="14">
        <v>1</v>
      </c>
      <c r="H82" s="7">
        <f>C82/$C$86</f>
        <v>11.164734373598501</v>
      </c>
      <c r="I82" s="2"/>
      <c r="J82" s="43"/>
      <c r="K82" s="2">
        <v>28</v>
      </c>
      <c r="L82" s="2"/>
      <c r="M82" s="2"/>
      <c r="N82" s="2"/>
    </row>
    <row r="83" spans="1:14" x14ac:dyDescent="0.25">
      <c r="A83" s="12" t="s">
        <v>105</v>
      </c>
      <c r="B83" s="12" t="s">
        <v>33</v>
      </c>
      <c r="C83" s="13">
        <v>520195</v>
      </c>
      <c r="D83" s="12" t="s">
        <v>34</v>
      </c>
      <c r="E83" s="2" t="s">
        <v>35</v>
      </c>
      <c r="F83" s="12" t="s">
        <v>36</v>
      </c>
      <c r="G83" s="14">
        <v>2</v>
      </c>
      <c r="H83" s="7">
        <f t="shared" ref="H83:H86" si="21">C83/$C$86</f>
        <v>1.50511982917507</v>
      </c>
      <c r="I83" s="2"/>
      <c r="J83" s="43"/>
      <c r="K83" s="2">
        <v>28</v>
      </c>
      <c r="L83" s="2"/>
      <c r="M83" s="2"/>
      <c r="N83" s="2"/>
    </row>
    <row r="84" spans="1:14" x14ac:dyDescent="0.25">
      <c r="A84" s="12" t="s">
        <v>105</v>
      </c>
      <c r="B84" s="12" t="s">
        <v>37</v>
      </c>
      <c r="C84" s="13">
        <v>252</v>
      </c>
      <c r="D84" s="12" t="s">
        <v>38</v>
      </c>
      <c r="E84" s="2" t="s">
        <v>39</v>
      </c>
      <c r="F84" s="12" t="s">
        <v>40</v>
      </c>
      <c r="G84" s="14">
        <v>3</v>
      </c>
      <c r="H84" s="7">
        <f t="shared" si="21"/>
        <v>7.2913080085759696E-4</v>
      </c>
      <c r="I84" s="2"/>
      <c r="J84" s="43"/>
      <c r="K84" s="2">
        <v>28</v>
      </c>
      <c r="L84" s="2"/>
      <c r="M84" s="2"/>
      <c r="N84" s="2"/>
    </row>
    <row r="85" spans="1:14" x14ac:dyDescent="0.25">
      <c r="A85" s="12" t="s">
        <v>105</v>
      </c>
      <c r="B85" s="12" t="s">
        <v>41</v>
      </c>
      <c r="C85" s="13">
        <v>32</v>
      </c>
      <c r="D85" s="12" t="s">
        <v>42</v>
      </c>
      <c r="E85" s="2" t="s">
        <v>43</v>
      </c>
      <c r="F85" s="12" t="s">
        <v>44</v>
      </c>
      <c r="G85" s="14">
        <v>4</v>
      </c>
      <c r="H85" s="7">
        <f t="shared" si="21"/>
        <v>9.2588038204139303E-5</v>
      </c>
      <c r="I85" s="2"/>
      <c r="J85" s="43"/>
      <c r="K85" s="2">
        <v>28</v>
      </c>
      <c r="L85" s="2"/>
      <c r="M85" s="2"/>
      <c r="N85" s="2"/>
    </row>
    <row r="86" spans="1:14" x14ac:dyDescent="0.25">
      <c r="A86" s="15" t="s">
        <v>105</v>
      </c>
      <c r="B86" s="15" t="s">
        <v>45</v>
      </c>
      <c r="C86" s="16">
        <v>345617</v>
      </c>
      <c r="D86" s="15" t="s">
        <v>46</v>
      </c>
      <c r="E86" s="10" t="s">
        <v>47</v>
      </c>
      <c r="F86" s="15" t="s">
        <v>48</v>
      </c>
      <c r="G86" s="17">
        <v>5</v>
      </c>
      <c r="H86" s="7">
        <f t="shared" si="21"/>
        <v>1</v>
      </c>
      <c r="I86" s="2"/>
      <c r="J86" s="43"/>
      <c r="K86" s="2">
        <v>28</v>
      </c>
      <c r="L86" s="2"/>
      <c r="M86" s="2"/>
      <c r="N86" s="2"/>
    </row>
    <row r="87" spans="1:14" x14ac:dyDescent="0.25">
      <c r="A87" s="2" t="s">
        <v>106</v>
      </c>
      <c r="B87" s="2" t="s">
        <v>28</v>
      </c>
      <c r="C87" s="2">
        <v>3055878</v>
      </c>
      <c r="D87" s="2" t="s">
        <v>29</v>
      </c>
      <c r="E87" s="2" t="s">
        <v>30</v>
      </c>
      <c r="F87" s="2" t="s">
        <v>31</v>
      </c>
      <c r="G87" s="8">
        <v>1</v>
      </c>
      <c r="H87" s="7">
        <f>C87/$C$91</f>
        <v>10.0697197764538</v>
      </c>
      <c r="I87" s="2"/>
      <c r="J87" s="43"/>
      <c r="K87" s="2">
        <v>28</v>
      </c>
      <c r="L87" s="2"/>
      <c r="M87" s="2"/>
      <c r="N87" s="2"/>
    </row>
    <row r="88" spans="1:14" x14ac:dyDescent="0.25">
      <c r="A88" s="2" t="s">
        <v>106</v>
      </c>
      <c r="B88" s="2" t="s">
        <v>33</v>
      </c>
      <c r="C88" s="2">
        <v>977573</v>
      </c>
      <c r="D88" s="2" t="s">
        <v>34</v>
      </c>
      <c r="E88" s="2" t="s">
        <v>35</v>
      </c>
      <c r="F88" s="2" t="s">
        <v>36</v>
      </c>
      <c r="G88" s="8">
        <v>2</v>
      </c>
      <c r="H88" s="7">
        <f>C88/$C$91</f>
        <v>3.2212955396214502</v>
      </c>
      <c r="I88" s="2"/>
      <c r="J88" s="43"/>
      <c r="K88" s="2">
        <v>28</v>
      </c>
      <c r="L88" s="2"/>
      <c r="M88" s="2"/>
      <c r="N88" s="2"/>
    </row>
    <row r="89" spans="1:14" x14ac:dyDescent="0.25">
      <c r="A89" s="2" t="s">
        <v>106</v>
      </c>
      <c r="B89" s="2" t="s">
        <v>37</v>
      </c>
      <c r="C89" s="2">
        <v>580</v>
      </c>
      <c r="D89" s="2" t="s">
        <v>38</v>
      </c>
      <c r="E89" s="2" t="s">
        <v>39</v>
      </c>
      <c r="F89" s="2" t="s">
        <v>40</v>
      </c>
      <c r="G89" s="8">
        <v>3</v>
      </c>
      <c r="H89" s="7">
        <f t="shared" ref="H89:H91" si="22">C89/$C$91</f>
        <v>1.9112142141614399E-3</v>
      </c>
      <c r="I89" s="2"/>
      <c r="J89" s="43"/>
      <c r="K89" s="2">
        <v>28</v>
      </c>
      <c r="L89" s="2"/>
      <c r="M89" s="2"/>
      <c r="N89" s="2"/>
    </row>
    <row r="90" spans="1:14" x14ac:dyDescent="0.25">
      <c r="A90" s="2" t="s">
        <v>106</v>
      </c>
      <c r="B90" s="2" t="s">
        <v>41</v>
      </c>
      <c r="C90" s="2">
        <v>891</v>
      </c>
      <c r="D90" s="2" t="s">
        <v>42</v>
      </c>
      <c r="E90" s="2" t="s">
        <v>43</v>
      </c>
      <c r="F90" s="2" t="s">
        <v>44</v>
      </c>
      <c r="G90" s="8">
        <v>4</v>
      </c>
      <c r="H90" s="7">
        <f t="shared" si="22"/>
        <v>2.9360204565824898E-3</v>
      </c>
      <c r="I90" s="2"/>
      <c r="J90" s="43"/>
      <c r="K90" s="2">
        <v>28</v>
      </c>
      <c r="L90" s="2"/>
      <c r="M90" s="2"/>
      <c r="N90" s="2"/>
    </row>
    <row r="91" spans="1:14" x14ac:dyDescent="0.25">
      <c r="A91" s="18" t="s">
        <v>106</v>
      </c>
      <c r="B91" s="18" t="s">
        <v>45</v>
      </c>
      <c r="C91" s="18">
        <v>303472</v>
      </c>
      <c r="D91" s="18" t="s">
        <v>46</v>
      </c>
      <c r="E91" s="25" t="s">
        <v>47</v>
      </c>
      <c r="F91" s="18" t="s">
        <v>48</v>
      </c>
      <c r="G91" s="19">
        <v>5</v>
      </c>
      <c r="H91" s="7">
        <f t="shared" si="22"/>
        <v>1</v>
      </c>
      <c r="I91" s="2"/>
      <c r="J91" s="43"/>
      <c r="K91" s="2">
        <v>28</v>
      </c>
      <c r="L91" s="2"/>
      <c r="M91" s="2"/>
      <c r="N91" s="2"/>
    </row>
  </sheetData>
  <autoFilter ref="A1:P91" xr:uid="{00000000-0009-0000-0000-000003000000}"/>
  <mergeCells count="6">
    <mergeCell ref="J77:J91"/>
    <mergeCell ref="J2:J16"/>
    <mergeCell ref="J17:J31"/>
    <mergeCell ref="J32:J46"/>
    <mergeCell ref="J47:J61"/>
    <mergeCell ref="J62:J76"/>
  </mergeCells>
  <phoneticPr fontId="4" type="noConversion"/>
  <pageMargins left="0.75" right="0.75" top="1" bottom="1" header="0.5" footer="0.5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1"/>
  <sheetViews>
    <sheetView zoomScale="70" zoomScaleNormal="70" workbookViewId="0">
      <selection activeCell="O37" sqref="O37"/>
    </sheetView>
  </sheetViews>
  <sheetFormatPr defaultColWidth="8.88671875" defaultRowHeight="14.4" x14ac:dyDescent="0.25"/>
  <cols>
    <col min="1" max="1" width="43.44140625" customWidth="1"/>
    <col min="2" max="2" width="9.6640625" customWidth="1"/>
    <col min="3" max="3" width="11.88671875" customWidth="1"/>
    <col min="4" max="4" width="15.6640625" customWidth="1"/>
    <col min="5" max="5" width="11.77734375" customWidth="1"/>
    <col min="10" max="10" width="18.44140625" style="2" customWidth="1"/>
  </cols>
  <sheetData>
    <row r="1" spans="1:16" s="1" customFormat="1" x14ac:dyDescent="0.25">
      <c r="A1" s="1" t="s">
        <v>15</v>
      </c>
      <c r="B1" s="1" t="s">
        <v>16</v>
      </c>
      <c r="C1" s="3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4" t="s">
        <v>65</v>
      </c>
      <c r="I1" s="20" t="s">
        <v>66</v>
      </c>
      <c r="J1" s="21" t="s">
        <v>23</v>
      </c>
      <c r="K1" s="1" t="s">
        <v>24</v>
      </c>
      <c r="L1" s="22" t="s">
        <v>67</v>
      </c>
      <c r="M1" s="23" t="s">
        <v>26</v>
      </c>
      <c r="N1" s="2"/>
      <c r="O1" s="2"/>
      <c r="P1" s="2"/>
    </row>
    <row r="2" spans="1:16" s="26" customFormat="1" ht="14.4" customHeight="1" x14ac:dyDescent="0.25">
      <c r="A2" s="5" t="s">
        <v>107</v>
      </c>
      <c r="B2" s="5" t="s">
        <v>28</v>
      </c>
      <c r="C2" s="5">
        <v>1784923</v>
      </c>
      <c r="D2" s="5" t="s">
        <v>29</v>
      </c>
      <c r="E2" s="5" t="s">
        <v>30</v>
      </c>
      <c r="F2" s="5" t="s">
        <v>31</v>
      </c>
      <c r="G2" s="6">
        <v>1</v>
      </c>
      <c r="H2" s="7">
        <f>C2/$C$6</f>
        <v>11.6793694831411</v>
      </c>
      <c r="I2" s="7">
        <f>AVERAGE(H2,H7,H12)</f>
        <v>11.277288991908099</v>
      </c>
      <c r="J2" s="43" t="s">
        <v>69</v>
      </c>
      <c r="K2" s="24">
        <v>14</v>
      </c>
      <c r="L2" s="7">
        <f>AVERAGE(I2,I17,I32)</f>
        <v>9.3276201739717095</v>
      </c>
      <c r="M2" s="7">
        <f>STDEV(I2,I17,I32)</f>
        <v>4.83078050804989</v>
      </c>
      <c r="N2" s="5"/>
      <c r="O2" s="5"/>
      <c r="P2" s="5"/>
    </row>
    <row r="3" spans="1:16" x14ac:dyDescent="0.25">
      <c r="A3" s="2" t="s">
        <v>107</v>
      </c>
      <c r="B3" s="2" t="s">
        <v>33</v>
      </c>
      <c r="C3" s="2">
        <v>384305</v>
      </c>
      <c r="D3" s="2" t="s">
        <v>34</v>
      </c>
      <c r="E3" s="2" t="s">
        <v>35</v>
      </c>
      <c r="F3" s="2" t="s">
        <v>36</v>
      </c>
      <c r="G3" s="8">
        <v>2</v>
      </c>
      <c r="H3" s="7">
        <f t="shared" ref="H3:H6" si="0">C3/$C$6</f>
        <v>2.51464073756601</v>
      </c>
      <c r="I3" s="7">
        <f>AVERAGE(H3,H8,H13)</f>
        <v>2.5467716687193298</v>
      </c>
      <c r="J3" s="43"/>
      <c r="K3" s="24">
        <v>14</v>
      </c>
      <c r="L3" s="7">
        <f>AVERAGE(I3,I18,I33)</f>
        <v>3.9936530309114699</v>
      </c>
      <c r="M3" s="7">
        <f>STDEV(I3,I18,I33)</f>
        <v>1.2670243398733401</v>
      </c>
      <c r="N3" s="2"/>
      <c r="O3" s="2"/>
      <c r="P3" s="2"/>
    </row>
    <row r="4" spans="1:16" x14ac:dyDescent="0.25">
      <c r="A4" s="2" t="s">
        <v>107</v>
      </c>
      <c r="B4" s="2" t="s">
        <v>37</v>
      </c>
      <c r="C4" s="2">
        <v>388189</v>
      </c>
      <c r="D4" s="2" t="s">
        <v>38</v>
      </c>
      <c r="E4" s="2" t="s">
        <v>39</v>
      </c>
      <c r="F4" s="2" t="s">
        <v>40</v>
      </c>
      <c r="G4" s="8">
        <v>3</v>
      </c>
      <c r="H4" s="7">
        <f t="shared" si="0"/>
        <v>2.5400550949766698</v>
      </c>
      <c r="I4" s="7">
        <f>AVERAGE(H4,H9,H14)</f>
        <v>2.7361939633222798</v>
      </c>
      <c r="J4" s="43"/>
      <c r="K4" s="24">
        <v>14</v>
      </c>
      <c r="L4" s="7">
        <f>AVERAGE(I4,I19,I34)</f>
        <v>2.30368325104928</v>
      </c>
      <c r="M4" s="7">
        <f t="shared" ref="M4:M6" si="1">STDEV(I4,I19,I34)</f>
        <v>2.1176203611619799</v>
      </c>
      <c r="N4" s="2"/>
      <c r="O4" s="2"/>
      <c r="P4" s="2"/>
    </row>
    <row r="5" spans="1:16" x14ac:dyDescent="0.25">
      <c r="A5" s="2" t="s">
        <v>107</v>
      </c>
      <c r="B5" s="2" t="s">
        <v>41</v>
      </c>
      <c r="C5" s="2">
        <v>280322</v>
      </c>
      <c r="D5" s="2" t="s">
        <v>42</v>
      </c>
      <c r="E5" s="2" t="s">
        <v>43</v>
      </c>
      <c r="F5" s="2" t="s">
        <v>44</v>
      </c>
      <c r="G5" s="8">
        <v>4</v>
      </c>
      <c r="H5" s="7">
        <f t="shared" si="0"/>
        <v>1.8342439490404201</v>
      </c>
      <c r="I5" s="7">
        <f>AVERAGE(H5,H10,H15)</f>
        <v>1.91535093603703</v>
      </c>
      <c r="J5" s="43"/>
      <c r="K5" s="24">
        <v>14</v>
      </c>
      <c r="L5" s="7">
        <f>AVERAGE(I5,I20,I35)</f>
        <v>1.99531728772394</v>
      </c>
      <c r="M5" s="7">
        <f t="shared" si="1"/>
        <v>2.0353937917065501</v>
      </c>
      <c r="N5" s="2"/>
      <c r="O5" s="2"/>
      <c r="P5" s="2"/>
    </row>
    <row r="6" spans="1:16" x14ac:dyDescent="0.25">
      <c r="A6" s="9" t="s">
        <v>107</v>
      </c>
      <c r="B6" s="9" t="s">
        <v>45</v>
      </c>
      <c r="C6" s="9">
        <v>152827</v>
      </c>
      <c r="D6" s="9" t="s">
        <v>46</v>
      </c>
      <c r="E6" s="10" t="s">
        <v>47</v>
      </c>
      <c r="F6" s="9"/>
      <c r="G6" s="11">
        <v>5</v>
      </c>
      <c r="H6" s="7">
        <f t="shared" si="0"/>
        <v>1</v>
      </c>
      <c r="I6" s="7">
        <f>AVERAGE(H6,H11,H16)</f>
        <v>1</v>
      </c>
      <c r="J6" s="43"/>
      <c r="K6" s="24">
        <v>14</v>
      </c>
      <c r="L6" s="7">
        <f>AVERAGE(I6,I21,I36)</f>
        <v>1</v>
      </c>
      <c r="M6" s="7">
        <f t="shared" si="1"/>
        <v>0</v>
      </c>
      <c r="N6" s="2"/>
      <c r="O6" s="2"/>
      <c r="P6" s="2"/>
    </row>
    <row r="7" spans="1:16" x14ac:dyDescent="0.25">
      <c r="A7" s="12" t="s">
        <v>108</v>
      </c>
      <c r="B7" s="12" t="s">
        <v>28</v>
      </c>
      <c r="C7" s="13">
        <v>2754219</v>
      </c>
      <c r="D7" s="12" t="s">
        <v>29</v>
      </c>
      <c r="E7" s="2" t="s">
        <v>30</v>
      </c>
      <c r="F7" s="12" t="s">
        <v>31</v>
      </c>
      <c r="G7" s="14">
        <v>1</v>
      </c>
      <c r="H7" s="7">
        <f>C7/$C$11</f>
        <v>10.9721097920484</v>
      </c>
      <c r="I7" s="2"/>
      <c r="J7" s="43"/>
      <c r="K7" s="24">
        <v>14</v>
      </c>
      <c r="L7" s="2"/>
      <c r="M7" s="2"/>
      <c r="N7" s="2"/>
      <c r="O7" s="2"/>
      <c r="P7" s="2"/>
    </row>
    <row r="8" spans="1:16" x14ac:dyDescent="0.25">
      <c r="A8" s="12" t="s">
        <v>108</v>
      </c>
      <c r="B8" s="12" t="s">
        <v>33</v>
      </c>
      <c r="C8" s="13">
        <v>660853</v>
      </c>
      <c r="D8" s="12" t="s">
        <v>34</v>
      </c>
      <c r="E8" s="2" t="s">
        <v>35</v>
      </c>
      <c r="F8" s="12" t="s">
        <v>36</v>
      </c>
      <c r="G8" s="14">
        <v>2</v>
      </c>
      <c r="H8" s="7">
        <f t="shared" ref="H8:H11" si="2">C8/$C$11</f>
        <v>2.6326707035296</v>
      </c>
      <c r="I8" s="2"/>
      <c r="J8" s="43"/>
      <c r="K8" s="24">
        <v>14</v>
      </c>
      <c r="L8" s="2"/>
      <c r="M8" s="2"/>
      <c r="N8" s="2"/>
      <c r="O8" s="2"/>
      <c r="P8" s="2"/>
    </row>
    <row r="9" spans="1:16" x14ac:dyDescent="0.25">
      <c r="A9" s="12" t="s">
        <v>108</v>
      </c>
      <c r="B9" s="12" t="s">
        <v>37</v>
      </c>
      <c r="C9" s="13">
        <v>720250</v>
      </c>
      <c r="D9" s="12" t="s">
        <v>38</v>
      </c>
      <c r="E9" s="2" t="s">
        <v>39</v>
      </c>
      <c r="F9" s="12" t="s">
        <v>40</v>
      </c>
      <c r="G9" s="14">
        <v>3</v>
      </c>
      <c r="H9" s="7">
        <f t="shared" si="2"/>
        <v>2.8692932834037101</v>
      </c>
      <c r="I9" s="2"/>
      <c r="J9" s="43"/>
      <c r="K9" s="24">
        <v>14</v>
      </c>
      <c r="L9" s="2"/>
      <c r="M9" s="2"/>
      <c r="N9" s="2"/>
      <c r="O9" s="2"/>
      <c r="P9" s="2"/>
    </row>
    <row r="10" spans="1:16" x14ac:dyDescent="0.25">
      <c r="A10" s="12" t="s">
        <v>108</v>
      </c>
      <c r="B10" s="12" t="s">
        <v>41</v>
      </c>
      <c r="C10" s="13">
        <v>491687</v>
      </c>
      <c r="D10" s="12" t="s">
        <v>42</v>
      </c>
      <c r="E10" s="2" t="s">
        <v>43</v>
      </c>
      <c r="F10" s="12" t="s">
        <v>44</v>
      </c>
      <c r="G10" s="14">
        <v>4</v>
      </c>
      <c r="H10" s="7">
        <f t="shared" si="2"/>
        <v>1.9587562744004501</v>
      </c>
      <c r="I10" s="2"/>
      <c r="J10" s="43"/>
      <c r="K10" s="24">
        <v>14</v>
      </c>
      <c r="L10" s="2"/>
      <c r="M10" s="2"/>
      <c r="N10" s="2"/>
      <c r="O10" s="2"/>
      <c r="P10" s="2"/>
    </row>
    <row r="11" spans="1:16" x14ac:dyDescent="0.25">
      <c r="A11" s="15" t="s">
        <v>108</v>
      </c>
      <c r="B11" s="15" t="s">
        <v>45</v>
      </c>
      <c r="C11" s="16">
        <v>251020</v>
      </c>
      <c r="D11" s="15" t="s">
        <v>46</v>
      </c>
      <c r="E11" s="10" t="s">
        <v>47</v>
      </c>
      <c r="F11" s="15"/>
      <c r="G11" s="17">
        <v>5</v>
      </c>
      <c r="H11" s="7">
        <f t="shared" si="2"/>
        <v>1</v>
      </c>
      <c r="I11" s="2"/>
      <c r="J11" s="43"/>
      <c r="K11" s="24">
        <v>14</v>
      </c>
      <c r="L11" s="2"/>
      <c r="M11" s="2"/>
      <c r="N11" s="2"/>
      <c r="O11" s="2"/>
      <c r="P11" s="2"/>
    </row>
    <row r="12" spans="1:16" x14ac:dyDescent="0.25">
      <c r="A12" s="2" t="s">
        <v>109</v>
      </c>
      <c r="B12" s="2" t="s">
        <v>28</v>
      </c>
      <c r="C12" s="2">
        <v>2508879</v>
      </c>
      <c r="D12" s="2" t="s">
        <v>29</v>
      </c>
      <c r="E12" s="2" t="s">
        <v>30</v>
      </c>
      <c r="F12" s="2" t="s">
        <v>31</v>
      </c>
      <c r="G12" s="8">
        <v>1</v>
      </c>
      <c r="H12" s="7">
        <f>C12/$C$16</f>
        <v>11.1803877005348</v>
      </c>
      <c r="I12" s="2"/>
      <c r="J12" s="43"/>
      <c r="K12" s="24">
        <v>14</v>
      </c>
      <c r="L12" s="2"/>
      <c r="M12" s="2"/>
      <c r="N12" s="2"/>
      <c r="O12" s="2"/>
      <c r="P12" s="2"/>
    </row>
    <row r="13" spans="1:16" x14ac:dyDescent="0.25">
      <c r="A13" s="2" t="s">
        <v>109</v>
      </c>
      <c r="B13" s="2" t="s">
        <v>33</v>
      </c>
      <c r="C13" s="2">
        <v>559430</v>
      </c>
      <c r="D13" s="2" t="s">
        <v>34</v>
      </c>
      <c r="E13" s="2" t="s">
        <v>35</v>
      </c>
      <c r="F13" s="2" t="s">
        <v>36</v>
      </c>
      <c r="G13" s="8">
        <v>2</v>
      </c>
      <c r="H13" s="7">
        <f>C13/$C$16</f>
        <v>2.4930035650623901</v>
      </c>
      <c r="I13" s="2"/>
      <c r="J13" s="43"/>
      <c r="K13" s="24">
        <v>14</v>
      </c>
      <c r="L13" s="2"/>
      <c r="M13" s="2"/>
      <c r="N13" s="2"/>
      <c r="O13" s="2"/>
      <c r="P13" s="2"/>
    </row>
    <row r="14" spans="1:16" x14ac:dyDescent="0.25">
      <c r="A14" s="2" t="s">
        <v>109</v>
      </c>
      <c r="B14" s="2" t="s">
        <v>37</v>
      </c>
      <c r="C14" s="2">
        <v>628148</v>
      </c>
      <c r="D14" s="2" t="s">
        <v>38</v>
      </c>
      <c r="E14" s="2" t="s">
        <v>39</v>
      </c>
      <c r="F14" s="2" t="s">
        <v>40</v>
      </c>
      <c r="G14" s="8">
        <v>3</v>
      </c>
      <c r="H14" s="7">
        <f>C14/$C$16</f>
        <v>2.7992335115864502</v>
      </c>
      <c r="I14" s="2"/>
      <c r="J14" s="43"/>
      <c r="K14" s="24">
        <v>14</v>
      </c>
      <c r="L14" s="2"/>
      <c r="M14" s="2"/>
      <c r="N14" s="2"/>
      <c r="O14" s="2"/>
      <c r="P14" s="2"/>
    </row>
    <row r="15" spans="1:16" x14ac:dyDescent="0.25">
      <c r="A15" s="2" t="s">
        <v>109</v>
      </c>
      <c r="B15" s="2" t="s">
        <v>41</v>
      </c>
      <c r="C15" s="2">
        <v>438265</v>
      </c>
      <c r="D15" s="2" t="s">
        <v>42</v>
      </c>
      <c r="E15" s="2" t="s">
        <v>43</v>
      </c>
      <c r="F15" s="2" t="s">
        <v>44</v>
      </c>
      <c r="G15" s="8">
        <v>4</v>
      </c>
      <c r="H15" s="7">
        <f>C15/$C$16</f>
        <v>1.95305258467023</v>
      </c>
      <c r="I15" s="2"/>
      <c r="J15" s="43"/>
      <c r="K15" s="24">
        <v>14</v>
      </c>
      <c r="L15" s="2"/>
      <c r="M15" s="2"/>
      <c r="N15" s="2"/>
      <c r="O15" s="2"/>
      <c r="P15" s="2"/>
    </row>
    <row r="16" spans="1:16" x14ac:dyDescent="0.25">
      <c r="A16" s="18" t="s">
        <v>109</v>
      </c>
      <c r="B16" s="18" t="s">
        <v>45</v>
      </c>
      <c r="C16" s="18">
        <v>224400</v>
      </c>
      <c r="D16" s="18" t="s">
        <v>46</v>
      </c>
      <c r="E16" s="10" t="s">
        <v>47</v>
      </c>
      <c r="F16" s="18"/>
      <c r="G16" s="19">
        <v>5</v>
      </c>
      <c r="H16" s="7">
        <f>C16/$C$16</f>
        <v>1</v>
      </c>
      <c r="I16" s="2"/>
      <c r="J16" s="43"/>
      <c r="K16" s="24">
        <v>14</v>
      </c>
      <c r="L16" s="2"/>
      <c r="M16" s="2"/>
      <c r="N16" s="2"/>
      <c r="O16" s="2"/>
      <c r="P16" s="2"/>
    </row>
    <row r="17" spans="1:16" ht="14.4" customHeight="1" x14ac:dyDescent="0.25">
      <c r="A17" s="5" t="s">
        <v>110</v>
      </c>
      <c r="B17" s="5" t="s">
        <v>28</v>
      </c>
      <c r="C17" s="5">
        <v>1260502</v>
      </c>
      <c r="D17" s="5" t="s">
        <v>29</v>
      </c>
      <c r="E17" s="5" t="s">
        <v>30</v>
      </c>
      <c r="F17" s="5" t="s">
        <v>31</v>
      </c>
      <c r="G17" s="6">
        <v>1</v>
      </c>
      <c r="H17" s="7">
        <f>C17/$C$21</f>
        <v>3.53354974714345</v>
      </c>
      <c r="I17" s="7">
        <f>AVERAGE(H17,H22,H27)</f>
        <v>3.8266909866952199</v>
      </c>
      <c r="J17" s="43" t="s">
        <v>73</v>
      </c>
      <c r="K17" s="24">
        <v>14</v>
      </c>
      <c r="L17" s="2"/>
      <c r="M17" s="2"/>
      <c r="N17" s="2"/>
      <c r="O17" s="2"/>
      <c r="P17" s="2"/>
    </row>
    <row r="18" spans="1:16" x14ac:dyDescent="0.25">
      <c r="A18" s="2" t="s">
        <v>110</v>
      </c>
      <c r="B18" s="2" t="s">
        <v>33</v>
      </c>
      <c r="C18" s="2">
        <v>1644963</v>
      </c>
      <c r="D18" s="2" t="s">
        <v>34</v>
      </c>
      <c r="E18" s="2" t="s">
        <v>35</v>
      </c>
      <c r="F18" s="2" t="s">
        <v>36</v>
      </c>
      <c r="G18" s="8">
        <v>2</v>
      </c>
      <c r="H18" s="7">
        <f t="shared" ref="H18:H21" si="3">C18/$C$21</f>
        <v>4.6113045379621198</v>
      </c>
      <c r="I18" s="7">
        <f>AVERAGE(H18,H23,H28)</f>
        <v>4.5293400951655602</v>
      </c>
      <c r="J18" s="43"/>
      <c r="K18" s="24">
        <v>14</v>
      </c>
      <c r="L18" s="2"/>
      <c r="M18" s="2"/>
      <c r="N18" s="2"/>
      <c r="O18" s="2"/>
      <c r="P18" s="2"/>
    </row>
    <row r="19" spans="1:16" x14ac:dyDescent="0.25">
      <c r="A19" s="2" t="s">
        <v>110</v>
      </c>
      <c r="B19" s="2" t="s">
        <v>37</v>
      </c>
      <c r="C19" s="2">
        <v>1559117</v>
      </c>
      <c r="D19" s="2" t="s">
        <v>38</v>
      </c>
      <c r="E19" s="2" t="s">
        <v>39</v>
      </c>
      <c r="F19" s="2" t="s">
        <v>40</v>
      </c>
      <c r="G19" s="8">
        <v>3</v>
      </c>
      <c r="H19" s="7">
        <f t="shared" si="3"/>
        <v>4.3706535024276496</v>
      </c>
      <c r="I19" s="7">
        <f>AVERAGE(H19,H24,H29)</f>
        <v>4.1716584140335904</v>
      </c>
      <c r="J19" s="43"/>
      <c r="K19" s="24">
        <v>14</v>
      </c>
      <c r="L19" s="2"/>
      <c r="M19" s="2"/>
      <c r="N19" s="2"/>
      <c r="O19" s="2"/>
      <c r="P19" s="2"/>
    </row>
    <row r="20" spans="1:16" x14ac:dyDescent="0.25">
      <c r="A20" s="2" t="s">
        <v>110</v>
      </c>
      <c r="B20" s="2" t="s">
        <v>41</v>
      </c>
      <c r="C20" s="2">
        <v>1549178</v>
      </c>
      <c r="D20" s="2" t="s">
        <v>42</v>
      </c>
      <c r="E20" s="2" t="s">
        <v>43</v>
      </c>
      <c r="F20" s="2" t="s">
        <v>44</v>
      </c>
      <c r="G20" s="8">
        <v>4</v>
      </c>
      <c r="H20" s="7">
        <f t="shared" si="3"/>
        <v>4.3427916260189896</v>
      </c>
      <c r="I20" s="7">
        <f>AVERAGE(H20,H25,H30)</f>
        <v>4.0695157727876401</v>
      </c>
      <c r="J20" s="43"/>
      <c r="K20" s="24">
        <v>14</v>
      </c>
      <c r="L20" s="2"/>
      <c r="M20" s="2"/>
      <c r="N20" s="2"/>
      <c r="O20" s="2"/>
      <c r="P20" s="2"/>
    </row>
    <row r="21" spans="1:16" x14ac:dyDescent="0.25">
      <c r="A21" s="9" t="s">
        <v>110</v>
      </c>
      <c r="B21" s="9" t="s">
        <v>45</v>
      </c>
      <c r="C21" s="9">
        <v>356724</v>
      </c>
      <c r="D21" s="9" t="s">
        <v>46</v>
      </c>
      <c r="E21" s="10" t="s">
        <v>47</v>
      </c>
      <c r="F21" s="9"/>
      <c r="G21" s="11">
        <v>5</v>
      </c>
      <c r="H21" s="7">
        <f t="shared" si="3"/>
        <v>1</v>
      </c>
      <c r="I21" s="7">
        <f>AVERAGE(H21,H26,H31)</f>
        <v>1</v>
      </c>
      <c r="J21" s="43"/>
      <c r="K21" s="24">
        <v>14</v>
      </c>
      <c r="L21" s="2"/>
      <c r="M21" s="2"/>
      <c r="N21" s="2"/>
      <c r="O21" s="2"/>
      <c r="P21" s="2"/>
    </row>
    <row r="22" spans="1:16" x14ac:dyDescent="0.25">
      <c r="A22" s="12" t="s">
        <v>111</v>
      </c>
      <c r="B22" s="12" t="s">
        <v>28</v>
      </c>
      <c r="C22" s="13">
        <v>1450769</v>
      </c>
      <c r="D22" s="12" t="s">
        <v>29</v>
      </c>
      <c r="E22" s="2" t="s">
        <v>30</v>
      </c>
      <c r="F22" s="12" t="s">
        <v>31</v>
      </c>
      <c r="G22" s="14">
        <v>1</v>
      </c>
      <c r="H22" s="7">
        <f>C22/$C$26</f>
        <v>4.4664883070822503</v>
      </c>
      <c r="I22" s="2"/>
      <c r="J22" s="43"/>
      <c r="K22" s="24">
        <v>14</v>
      </c>
      <c r="L22" s="2"/>
      <c r="M22" s="2"/>
      <c r="N22" s="2"/>
      <c r="O22" s="2"/>
      <c r="P22" s="2"/>
    </row>
    <row r="23" spans="1:16" x14ac:dyDescent="0.25">
      <c r="A23" s="12" t="s">
        <v>111</v>
      </c>
      <c r="B23" s="12" t="s">
        <v>33</v>
      </c>
      <c r="C23" s="13">
        <v>1493904</v>
      </c>
      <c r="D23" s="12" t="s">
        <v>34</v>
      </c>
      <c r="E23" s="2" t="s">
        <v>35</v>
      </c>
      <c r="F23" s="12" t="s">
        <v>36</v>
      </c>
      <c r="G23" s="14">
        <v>2</v>
      </c>
      <c r="H23" s="7">
        <f t="shared" ref="H23:H26" si="4">C23/$C$26</f>
        <v>4.5992882036378004</v>
      </c>
      <c r="I23" s="2"/>
      <c r="J23" s="43"/>
      <c r="K23" s="24">
        <v>14</v>
      </c>
      <c r="L23" s="2"/>
      <c r="M23" s="2"/>
      <c r="N23" s="2"/>
      <c r="O23" s="2"/>
      <c r="P23" s="2"/>
    </row>
    <row r="24" spans="1:16" x14ac:dyDescent="0.25">
      <c r="A24" s="12" t="s">
        <v>111</v>
      </c>
      <c r="B24" s="12" t="s">
        <v>37</v>
      </c>
      <c r="C24" s="13">
        <v>1310163</v>
      </c>
      <c r="D24" s="12" t="s">
        <v>38</v>
      </c>
      <c r="E24" s="2" t="s">
        <v>39</v>
      </c>
      <c r="F24" s="12" t="s">
        <v>40</v>
      </c>
      <c r="G24" s="14">
        <v>3</v>
      </c>
      <c r="H24" s="7">
        <f t="shared" si="4"/>
        <v>4.0336040540374096</v>
      </c>
      <c r="I24" s="2"/>
      <c r="J24" s="43"/>
      <c r="K24" s="24">
        <v>14</v>
      </c>
      <c r="L24" s="2"/>
      <c r="M24" s="2"/>
      <c r="N24" s="2"/>
      <c r="O24" s="2"/>
      <c r="P24" s="2"/>
    </row>
    <row r="25" spans="1:16" x14ac:dyDescent="0.25">
      <c r="A25" s="12" t="s">
        <v>111</v>
      </c>
      <c r="B25" s="12" t="s">
        <v>41</v>
      </c>
      <c r="C25" s="13">
        <v>1250565</v>
      </c>
      <c r="D25" s="12" t="s">
        <v>42</v>
      </c>
      <c r="E25" s="2" t="s">
        <v>43</v>
      </c>
      <c r="F25" s="12" t="s">
        <v>44</v>
      </c>
      <c r="G25" s="14">
        <v>4</v>
      </c>
      <c r="H25" s="7">
        <f t="shared" si="4"/>
        <v>3.8501194537147598</v>
      </c>
      <c r="I25" s="2"/>
      <c r="J25" s="43"/>
      <c r="K25" s="24">
        <v>14</v>
      </c>
      <c r="L25" s="2"/>
      <c r="M25" s="2"/>
      <c r="N25" s="2"/>
      <c r="O25" s="2"/>
      <c r="P25" s="2"/>
    </row>
    <row r="26" spans="1:16" x14ac:dyDescent="0.25">
      <c r="A26" s="15" t="s">
        <v>111</v>
      </c>
      <c r="B26" s="15" t="s">
        <v>45</v>
      </c>
      <c r="C26" s="16">
        <v>324812</v>
      </c>
      <c r="D26" s="15" t="s">
        <v>46</v>
      </c>
      <c r="E26" s="10" t="s">
        <v>47</v>
      </c>
      <c r="F26" s="15"/>
      <c r="G26" s="17">
        <v>5</v>
      </c>
      <c r="H26" s="7">
        <f t="shared" si="4"/>
        <v>1</v>
      </c>
      <c r="I26" s="2"/>
      <c r="J26" s="43"/>
      <c r="K26" s="24">
        <v>14</v>
      </c>
      <c r="L26" s="2"/>
      <c r="M26" s="2"/>
      <c r="N26" s="2"/>
      <c r="O26" s="2"/>
      <c r="P26" s="2"/>
    </row>
    <row r="27" spans="1:16" x14ac:dyDescent="0.25">
      <c r="A27" s="2" t="s">
        <v>112</v>
      </c>
      <c r="B27" s="2" t="s">
        <v>28</v>
      </c>
      <c r="C27" s="2">
        <v>1316010</v>
      </c>
      <c r="D27" s="2" t="s">
        <v>29</v>
      </c>
      <c r="E27" s="2" t="s">
        <v>30</v>
      </c>
      <c r="F27" s="2" t="s">
        <v>31</v>
      </c>
      <c r="G27" s="8">
        <v>1</v>
      </c>
      <c r="H27" s="7">
        <f>C27/$C$31</f>
        <v>3.48003490585995</v>
      </c>
      <c r="I27" s="2"/>
      <c r="J27" s="43"/>
      <c r="K27" s="24">
        <v>14</v>
      </c>
      <c r="L27" s="2"/>
      <c r="M27" s="2"/>
      <c r="N27" s="2"/>
      <c r="O27" s="2"/>
      <c r="P27" s="2"/>
    </row>
    <row r="28" spans="1:16" x14ac:dyDescent="0.25">
      <c r="A28" s="2" t="s">
        <v>112</v>
      </c>
      <c r="B28" s="2" t="s">
        <v>33</v>
      </c>
      <c r="C28" s="2">
        <v>1655368</v>
      </c>
      <c r="D28" s="2" t="s">
        <v>34</v>
      </c>
      <c r="E28" s="2" t="s">
        <v>35</v>
      </c>
      <c r="F28" s="2" t="s">
        <v>36</v>
      </c>
      <c r="G28" s="8">
        <v>2</v>
      </c>
      <c r="H28" s="7">
        <f>C28/$C$31</f>
        <v>4.3774275438967596</v>
      </c>
      <c r="I28" s="2"/>
      <c r="J28" s="43"/>
      <c r="K28" s="24">
        <v>14</v>
      </c>
      <c r="L28" s="2"/>
      <c r="M28" s="2"/>
      <c r="N28" s="2"/>
      <c r="O28" s="2"/>
      <c r="P28" s="2"/>
    </row>
    <row r="29" spans="1:16" x14ac:dyDescent="0.25">
      <c r="A29" s="2" t="s">
        <v>112</v>
      </c>
      <c r="B29" s="2" t="s">
        <v>37</v>
      </c>
      <c r="C29" s="2">
        <v>1554509</v>
      </c>
      <c r="D29" s="2" t="s">
        <v>38</v>
      </c>
      <c r="E29" s="2" t="s">
        <v>39</v>
      </c>
      <c r="F29" s="2" t="s">
        <v>40</v>
      </c>
      <c r="G29" s="8">
        <v>3</v>
      </c>
      <c r="H29" s="7">
        <f t="shared" ref="H29:H31" si="5">C29/$C$31</f>
        <v>4.1107176856357102</v>
      </c>
      <c r="I29" s="2"/>
      <c r="J29" s="43"/>
      <c r="K29" s="24">
        <v>14</v>
      </c>
      <c r="L29" s="2"/>
      <c r="M29" s="2"/>
      <c r="N29" s="2"/>
      <c r="O29" s="2"/>
      <c r="P29" s="2"/>
    </row>
    <row r="30" spans="1:16" x14ac:dyDescent="0.25">
      <c r="A30" s="2" t="s">
        <v>112</v>
      </c>
      <c r="B30" s="2" t="s">
        <v>41</v>
      </c>
      <c r="C30" s="2">
        <v>1518553</v>
      </c>
      <c r="D30" s="2" t="s">
        <v>42</v>
      </c>
      <c r="E30" s="2" t="s">
        <v>43</v>
      </c>
      <c r="F30" s="2" t="s">
        <v>44</v>
      </c>
      <c r="G30" s="8">
        <v>4</v>
      </c>
      <c r="H30" s="7">
        <f t="shared" si="5"/>
        <v>4.01563623862915</v>
      </c>
      <c r="I30" s="2"/>
      <c r="J30" s="43"/>
      <c r="K30" s="24">
        <v>14</v>
      </c>
      <c r="L30" s="2"/>
      <c r="M30" s="2"/>
      <c r="N30" s="2"/>
      <c r="O30" s="2"/>
      <c r="P30" s="2"/>
    </row>
    <row r="31" spans="1:16" x14ac:dyDescent="0.25">
      <c r="A31" s="18" t="s">
        <v>112</v>
      </c>
      <c r="B31" s="18" t="s">
        <v>45</v>
      </c>
      <c r="C31" s="18">
        <v>378160</v>
      </c>
      <c r="D31" s="18" t="s">
        <v>46</v>
      </c>
      <c r="E31" s="10" t="s">
        <v>47</v>
      </c>
      <c r="F31" s="18"/>
      <c r="G31" s="19">
        <v>5</v>
      </c>
      <c r="H31" s="7">
        <f t="shared" si="5"/>
        <v>1</v>
      </c>
      <c r="I31" s="2"/>
      <c r="J31" s="43"/>
      <c r="K31" s="24">
        <v>14</v>
      </c>
      <c r="L31" s="2"/>
      <c r="M31" s="2"/>
      <c r="N31" s="2"/>
      <c r="O31" s="2"/>
      <c r="P31" s="2"/>
    </row>
    <row r="32" spans="1:16" ht="14.4" customHeight="1" x14ac:dyDescent="0.25">
      <c r="A32" s="2" t="s">
        <v>113</v>
      </c>
      <c r="B32" s="2" t="s">
        <v>28</v>
      </c>
      <c r="C32" s="2">
        <v>3409582</v>
      </c>
      <c r="D32" s="2" t="s">
        <v>29</v>
      </c>
      <c r="E32" s="5" t="s">
        <v>30</v>
      </c>
      <c r="F32" s="2" t="s">
        <v>31</v>
      </c>
      <c r="G32" s="8">
        <v>1</v>
      </c>
      <c r="H32" s="7">
        <f>C32/$C$36</f>
        <v>11.2568325134537</v>
      </c>
      <c r="I32" s="7">
        <f>AVERAGE(H32,H37,H42)</f>
        <v>12.8788805433118</v>
      </c>
      <c r="J32" s="43" t="s">
        <v>77</v>
      </c>
      <c r="K32" s="24">
        <v>14</v>
      </c>
      <c r="L32" s="2"/>
      <c r="M32" s="2"/>
      <c r="N32" s="2"/>
      <c r="O32" s="2"/>
      <c r="P32" s="2"/>
    </row>
    <row r="33" spans="1:16" x14ac:dyDescent="0.25">
      <c r="A33" s="2" t="s">
        <v>113</v>
      </c>
      <c r="B33" s="2" t="s">
        <v>33</v>
      </c>
      <c r="C33" s="2">
        <v>1395835</v>
      </c>
      <c r="D33" s="2" t="s">
        <v>34</v>
      </c>
      <c r="E33" s="2" t="s">
        <v>35</v>
      </c>
      <c r="F33" s="2" t="s">
        <v>36</v>
      </c>
      <c r="G33" s="8">
        <v>2</v>
      </c>
      <c r="H33" s="7">
        <f t="shared" ref="H33:H36" si="6">C33/$C$36</f>
        <v>4.6083891841922799</v>
      </c>
      <c r="I33" s="7">
        <f>AVERAGE(H33,H38,H43)</f>
        <v>4.90484732884953</v>
      </c>
      <c r="J33" s="43"/>
      <c r="K33" s="24">
        <v>14</v>
      </c>
      <c r="L33" s="2"/>
      <c r="M33" s="2"/>
      <c r="N33" s="2"/>
      <c r="O33" s="2"/>
      <c r="P33" s="2"/>
    </row>
    <row r="34" spans="1:16" x14ac:dyDescent="0.25">
      <c r="A34" s="2" t="s">
        <v>113</v>
      </c>
      <c r="B34" s="2" t="s">
        <v>37</v>
      </c>
      <c r="C34" s="2">
        <v>3</v>
      </c>
      <c r="D34" s="2" t="s">
        <v>38</v>
      </c>
      <c r="E34" s="2" t="s">
        <v>39</v>
      </c>
      <c r="F34" s="2" t="s">
        <v>40</v>
      </c>
      <c r="G34" s="8">
        <v>3</v>
      </c>
      <c r="H34" s="7">
        <f t="shared" si="6"/>
        <v>9.9045858232361603E-6</v>
      </c>
      <c r="I34" s="7">
        <f t="shared" ref="I34:I36" si="7">AVERAGE(H34,H39,H44)</f>
        <v>3.1973757919619801E-3</v>
      </c>
      <c r="J34" s="43"/>
      <c r="K34" s="24">
        <v>14</v>
      </c>
      <c r="L34" s="2"/>
      <c r="M34" s="2"/>
      <c r="N34" s="2"/>
      <c r="O34" s="2"/>
      <c r="P34" s="2"/>
    </row>
    <row r="35" spans="1:16" x14ac:dyDescent="0.25">
      <c r="A35" s="2" t="s">
        <v>113</v>
      </c>
      <c r="B35" s="2" t="s">
        <v>41</v>
      </c>
      <c r="C35" s="2">
        <v>0</v>
      </c>
      <c r="D35" s="2" t="s">
        <v>42</v>
      </c>
      <c r="E35" s="2" t="s">
        <v>43</v>
      </c>
      <c r="F35" s="2" t="s">
        <v>44</v>
      </c>
      <c r="G35" s="8">
        <v>4</v>
      </c>
      <c r="H35" s="7">
        <f t="shared" si="6"/>
        <v>0</v>
      </c>
      <c r="I35" s="7">
        <f t="shared" si="7"/>
        <v>1.0851543471588399E-3</v>
      </c>
      <c r="J35" s="43"/>
      <c r="K35" s="24">
        <v>14</v>
      </c>
      <c r="L35" s="2"/>
      <c r="M35" s="2"/>
      <c r="N35" s="2"/>
      <c r="O35" s="2"/>
      <c r="P35" s="2"/>
    </row>
    <row r="36" spans="1:16" x14ac:dyDescent="0.25">
      <c r="A36" s="9" t="s">
        <v>113</v>
      </c>
      <c r="B36" s="9" t="s">
        <v>45</v>
      </c>
      <c r="C36" s="9">
        <v>302890</v>
      </c>
      <c r="D36" s="9" t="s">
        <v>46</v>
      </c>
      <c r="E36" s="10" t="s">
        <v>47</v>
      </c>
      <c r="F36" s="9"/>
      <c r="G36" s="11">
        <v>5</v>
      </c>
      <c r="H36" s="7">
        <f t="shared" si="6"/>
        <v>1</v>
      </c>
      <c r="I36" s="7">
        <f t="shared" si="7"/>
        <v>1</v>
      </c>
      <c r="J36" s="43"/>
      <c r="K36" s="24">
        <v>14</v>
      </c>
      <c r="L36" s="2"/>
      <c r="M36" s="2"/>
      <c r="N36" s="2"/>
      <c r="O36" s="2"/>
      <c r="P36" s="2"/>
    </row>
    <row r="37" spans="1:16" x14ac:dyDescent="0.25">
      <c r="A37" s="12" t="s">
        <v>114</v>
      </c>
      <c r="B37" s="12" t="s">
        <v>28</v>
      </c>
      <c r="C37" s="13">
        <v>3649330</v>
      </c>
      <c r="D37" s="12" t="s">
        <v>29</v>
      </c>
      <c r="E37" s="2" t="s">
        <v>30</v>
      </c>
      <c r="F37" s="12" t="s">
        <v>31</v>
      </c>
      <c r="G37" s="14">
        <v>1</v>
      </c>
      <c r="H37" s="7">
        <f>C37/$C$41</f>
        <v>14.7793423807615</v>
      </c>
      <c r="I37" s="2"/>
      <c r="J37" s="43"/>
      <c r="K37" s="24">
        <v>14</v>
      </c>
      <c r="L37" s="2"/>
      <c r="M37" s="2"/>
      <c r="N37" s="2"/>
      <c r="O37" s="2"/>
      <c r="P37" s="2"/>
    </row>
    <row r="38" spans="1:16" x14ac:dyDescent="0.25">
      <c r="A38" s="12" t="s">
        <v>114</v>
      </c>
      <c r="B38" s="12" t="s">
        <v>33</v>
      </c>
      <c r="C38" s="13">
        <v>1280869</v>
      </c>
      <c r="D38" s="12" t="s">
        <v>34</v>
      </c>
      <c r="E38" s="2" t="s">
        <v>35</v>
      </c>
      <c r="F38" s="12" t="s">
        <v>36</v>
      </c>
      <c r="G38" s="14">
        <v>2</v>
      </c>
      <c r="H38" s="7">
        <f>C38/$C$41</f>
        <v>5.18736356972473</v>
      </c>
      <c r="I38" s="2"/>
      <c r="J38" s="43"/>
      <c r="K38" s="24">
        <v>14</v>
      </c>
      <c r="L38" s="2"/>
      <c r="M38" s="2"/>
      <c r="N38" s="2"/>
      <c r="O38" s="2"/>
      <c r="P38" s="2"/>
    </row>
    <row r="39" spans="1:16" x14ac:dyDescent="0.25">
      <c r="A39" s="12" t="s">
        <v>114</v>
      </c>
      <c r="B39" s="12" t="s">
        <v>37</v>
      </c>
      <c r="C39" s="13">
        <v>870</v>
      </c>
      <c r="D39" s="12" t="s">
        <v>38</v>
      </c>
      <c r="E39" s="2" t="s">
        <v>39</v>
      </c>
      <c r="F39" s="12" t="s">
        <v>40</v>
      </c>
      <c r="G39" s="14">
        <v>3</v>
      </c>
      <c r="H39" s="7">
        <f t="shared" ref="H39:H41" si="8">C39/$C$41</f>
        <v>3.5233941220066301E-3</v>
      </c>
      <c r="I39" s="2"/>
      <c r="J39" s="43"/>
      <c r="K39" s="24">
        <v>14</v>
      </c>
      <c r="L39" s="2"/>
      <c r="M39" s="2"/>
      <c r="N39" s="2"/>
      <c r="O39" s="2"/>
      <c r="P39" s="2"/>
    </row>
    <row r="40" spans="1:16" x14ac:dyDescent="0.25">
      <c r="A40" s="12" t="s">
        <v>114</v>
      </c>
      <c r="B40" s="12" t="s">
        <v>41</v>
      </c>
      <c r="C40" s="13">
        <v>337</v>
      </c>
      <c r="D40" s="12" t="s">
        <v>42</v>
      </c>
      <c r="E40" s="2" t="s">
        <v>43</v>
      </c>
      <c r="F40" s="12" t="s">
        <v>44</v>
      </c>
      <c r="G40" s="14">
        <v>4</v>
      </c>
      <c r="H40" s="7">
        <f t="shared" si="8"/>
        <v>1.36480898748993E-3</v>
      </c>
      <c r="I40" s="2"/>
      <c r="J40" s="43"/>
      <c r="K40" s="24">
        <v>14</v>
      </c>
      <c r="L40" s="2"/>
      <c r="M40" s="2"/>
      <c r="N40" s="2"/>
      <c r="O40" s="2"/>
      <c r="P40" s="2"/>
    </row>
    <row r="41" spans="1:16" x14ac:dyDescent="0.25">
      <c r="A41" s="15" t="s">
        <v>114</v>
      </c>
      <c r="B41" s="15" t="s">
        <v>45</v>
      </c>
      <c r="C41" s="16">
        <v>246921</v>
      </c>
      <c r="D41" s="15" t="s">
        <v>46</v>
      </c>
      <c r="E41" s="10" t="s">
        <v>47</v>
      </c>
      <c r="F41" s="15"/>
      <c r="G41" s="17">
        <v>5</v>
      </c>
      <c r="H41" s="7">
        <f t="shared" si="8"/>
        <v>1</v>
      </c>
      <c r="I41" s="2"/>
      <c r="J41" s="43"/>
      <c r="K41" s="24">
        <v>14</v>
      </c>
      <c r="L41" s="2"/>
      <c r="M41" s="2"/>
      <c r="N41" s="2"/>
      <c r="O41" s="2"/>
      <c r="P41" s="2"/>
    </row>
    <row r="42" spans="1:16" x14ac:dyDescent="0.25">
      <c r="A42" s="2" t="s">
        <v>115</v>
      </c>
      <c r="B42" s="2" t="s">
        <v>28</v>
      </c>
      <c r="C42" s="2">
        <v>2019376</v>
      </c>
      <c r="D42" s="2" t="s">
        <v>29</v>
      </c>
      <c r="E42" s="2" t="s">
        <v>30</v>
      </c>
      <c r="F42" s="2" t="s">
        <v>31</v>
      </c>
      <c r="G42" s="8">
        <v>1</v>
      </c>
      <c r="H42" s="7">
        <f>C42/$C$46</f>
        <v>12.6004667357203</v>
      </c>
      <c r="I42" s="2"/>
      <c r="J42" s="43"/>
      <c r="K42" s="24">
        <v>14</v>
      </c>
      <c r="L42" s="2"/>
      <c r="M42" s="2"/>
      <c r="N42" s="2"/>
      <c r="O42" s="2"/>
      <c r="P42" s="2"/>
    </row>
    <row r="43" spans="1:16" x14ac:dyDescent="0.25">
      <c r="A43" s="2" t="s">
        <v>115</v>
      </c>
      <c r="B43" s="2" t="s">
        <v>33</v>
      </c>
      <c r="C43" s="2">
        <v>788295</v>
      </c>
      <c r="D43" s="2" t="s">
        <v>34</v>
      </c>
      <c r="E43" s="2" t="s">
        <v>35</v>
      </c>
      <c r="F43" s="2" t="s">
        <v>36</v>
      </c>
      <c r="G43" s="8">
        <v>2</v>
      </c>
      <c r="H43" s="7">
        <f>C43/$C$46</f>
        <v>4.9187892326315703</v>
      </c>
      <c r="I43" s="2"/>
      <c r="J43" s="43"/>
      <c r="K43" s="24">
        <v>14</v>
      </c>
      <c r="L43" s="2"/>
      <c r="M43" s="2"/>
      <c r="N43" s="2"/>
      <c r="O43" s="2"/>
      <c r="P43" s="2"/>
    </row>
    <row r="44" spans="1:16" x14ac:dyDescent="0.25">
      <c r="A44" s="2" t="s">
        <v>115</v>
      </c>
      <c r="B44" s="2" t="s">
        <v>37</v>
      </c>
      <c r="C44" s="2">
        <v>971</v>
      </c>
      <c r="D44" s="2" t="s">
        <v>38</v>
      </c>
      <c r="E44" s="2" t="s">
        <v>39</v>
      </c>
      <c r="F44" s="2" t="s">
        <v>40</v>
      </c>
      <c r="G44" s="8">
        <v>3</v>
      </c>
      <c r="H44" s="7">
        <f t="shared" ref="H44:H46" si="9">C44/$C$46</f>
        <v>6.0588286680560597E-3</v>
      </c>
      <c r="I44" s="2"/>
      <c r="J44" s="43"/>
      <c r="K44" s="24">
        <v>14</v>
      </c>
      <c r="L44" s="2"/>
      <c r="M44" s="2"/>
      <c r="N44" s="2"/>
      <c r="O44" s="2"/>
      <c r="P44" s="2"/>
    </row>
    <row r="45" spans="1:16" x14ac:dyDescent="0.25">
      <c r="A45" s="2" t="s">
        <v>115</v>
      </c>
      <c r="B45" s="2" t="s">
        <v>41</v>
      </c>
      <c r="C45" s="2">
        <v>303</v>
      </c>
      <c r="D45" s="2" t="s">
        <v>42</v>
      </c>
      <c r="E45" s="2" t="s">
        <v>43</v>
      </c>
      <c r="F45" s="2" t="s">
        <v>44</v>
      </c>
      <c r="G45" s="8">
        <v>4</v>
      </c>
      <c r="H45" s="7">
        <f t="shared" si="9"/>
        <v>1.8906540539866E-3</v>
      </c>
      <c r="I45" s="2"/>
      <c r="J45" s="43"/>
      <c r="K45" s="24">
        <v>14</v>
      </c>
      <c r="L45" s="2"/>
      <c r="M45" s="2"/>
      <c r="N45" s="2"/>
      <c r="O45" s="2"/>
      <c r="P45" s="2"/>
    </row>
    <row r="46" spans="1:16" x14ac:dyDescent="0.25">
      <c r="A46" s="18" t="s">
        <v>115</v>
      </c>
      <c r="B46" s="18" t="s">
        <v>45</v>
      </c>
      <c r="C46" s="18">
        <v>160262</v>
      </c>
      <c r="D46" s="18" t="s">
        <v>46</v>
      </c>
      <c r="E46" s="10" t="s">
        <v>47</v>
      </c>
      <c r="F46" s="18"/>
      <c r="G46" s="19">
        <v>5</v>
      </c>
      <c r="H46" s="7">
        <f t="shared" si="9"/>
        <v>1</v>
      </c>
      <c r="I46" s="2"/>
      <c r="J46" s="43"/>
      <c r="K46" s="24">
        <v>14</v>
      </c>
      <c r="L46" s="2"/>
      <c r="M46" s="2"/>
      <c r="N46" s="2"/>
      <c r="O46" s="2"/>
      <c r="P46" s="2"/>
    </row>
    <row r="47" spans="1:16" ht="14.4" customHeight="1" x14ac:dyDescent="0.25">
      <c r="A47" s="5" t="s">
        <v>116</v>
      </c>
      <c r="B47" s="5" t="s">
        <v>28</v>
      </c>
      <c r="C47" s="5">
        <v>2023871</v>
      </c>
      <c r="D47" s="5" t="s">
        <v>29</v>
      </c>
      <c r="E47" s="5" t="s">
        <v>30</v>
      </c>
      <c r="F47" s="5" t="s">
        <v>31</v>
      </c>
      <c r="G47" s="6">
        <v>1</v>
      </c>
      <c r="H47" s="7">
        <f>C47/$C$51</f>
        <v>10.5440152126911</v>
      </c>
      <c r="I47" s="7">
        <f>AVERAGE(H47,H52,H57)</f>
        <v>8.7861478354293006</v>
      </c>
      <c r="J47" s="43" t="s">
        <v>69</v>
      </c>
      <c r="K47" s="2">
        <v>28</v>
      </c>
      <c r="L47" s="7">
        <f>AVERAGE(I47,I62,I77)</f>
        <v>7.7100590627312098</v>
      </c>
      <c r="M47" s="7">
        <f>STDEV(I47,I62,I77)</f>
        <v>2.42353350860511</v>
      </c>
      <c r="N47" s="2"/>
      <c r="O47" s="2"/>
      <c r="P47" s="2"/>
    </row>
    <row r="48" spans="1:16" x14ac:dyDescent="0.25">
      <c r="A48" s="2" t="s">
        <v>116</v>
      </c>
      <c r="B48" s="2" t="s">
        <v>33</v>
      </c>
      <c r="C48" s="2">
        <v>682379</v>
      </c>
      <c r="D48" s="2" t="s">
        <v>34</v>
      </c>
      <c r="E48" s="2" t="s">
        <v>35</v>
      </c>
      <c r="F48" s="2" t="s">
        <v>36</v>
      </c>
      <c r="G48" s="8">
        <v>2</v>
      </c>
      <c r="H48" s="7">
        <f>C48/$C$51</f>
        <v>3.55507567271875</v>
      </c>
      <c r="I48" s="7">
        <f>AVERAGE(H48,H53,H58)</f>
        <v>2.7659439399736998</v>
      </c>
      <c r="J48" s="43"/>
      <c r="K48" s="2">
        <v>28</v>
      </c>
      <c r="L48" s="7">
        <f>AVERAGE(I48,I63,I78)</f>
        <v>3.9810763240021201</v>
      </c>
      <c r="M48" s="7">
        <f>STDEV(I48,I63,I78)</f>
        <v>1.37101939888074</v>
      </c>
      <c r="N48" s="2"/>
      <c r="O48" s="2"/>
      <c r="P48" s="2"/>
    </row>
    <row r="49" spans="1:16" x14ac:dyDescent="0.25">
      <c r="A49" s="2" t="s">
        <v>116</v>
      </c>
      <c r="B49" s="2" t="s">
        <v>37</v>
      </c>
      <c r="C49" s="2">
        <v>721086</v>
      </c>
      <c r="D49" s="2" t="s">
        <v>38</v>
      </c>
      <c r="E49" s="2" t="s">
        <v>39</v>
      </c>
      <c r="F49" s="2" t="s">
        <v>40</v>
      </c>
      <c r="G49" s="8">
        <v>3</v>
      </c>
      <c r="H49" s="7">
        <f t="shared" ref="H49:H51" si="10">C49/$C$51</f>
        <v>3.75673239730131</v>
      </c>
      <c r="I49" s="7">
        <f>AVERAGE(H49,H54,H59)</f>
        <v>3.1631289488548702</v>
      </c>
      <c r="J49" s="43"/>
      <c r="K49" s="2">
        <v>28</v>
      </c>
      <c r="L49" s="7">
        <f>AVERAGE(I49,I64,I79)</f>
        <v>2.7183816783756698</v>
      </c>
      <c r="M49" s="7">
        <f>STDEV(I49,I64,I79)</f>
        <v>2.52139264556495</v>
      </c>
      <c r="N49" s="2"/>
      <c r="O49" s="2"/>
      <c r="P49" s="2"/>
    </row>
    <row r="50" spans="1:16" x14ac:dyDescent="0.25">
      <c r="A50" s="2" t="s">
        <v>116</v>
      </c>
      <c r="B50" s="2" t="s">
        <v>41</v>
      </c>
      <c r="C50" s="2">
        <v>529035</v>
      </c>
      <c r="D50" s="2" t="s">
        <v>42</v>
      </c>
      <c r="E50" s="2" t="s">
        <v>43</v>
      </c>
      <c r="F50" s="2" t="s">
        <v>44</v>
      </c>
      <c r="G50" s="8">
        <v>4</v>
      </c>
      <c r="H50" s="7">
        <f t="shared" si="10"/>
        <v>2.7561801557737899</v>
      </c>
      <c r="I50" s="7">
        <f t="shared" ref="I50:I51" si="11">AVERAGE(H50,H55,H60)</f>
        <v>2.3021750748107501</v>
      </c>
      <c r="J50" s="43"/>
      <c r="K50" s="2">
        <v>28</v>
      </c>
      <c r="L50" s="7">
        <f>AVERAGE(I50,I65,I80)</f>
        <v>2.43489917450272</v>
      </c>
      <c r="M50" s="7">
        <f>STDEV(I50,I65,I80)</f>
        <v>2.50313442012044</v>
      </c>
      <c r="N50" s="2"/>
      <c r="O50" s="2"/>
      <c r="P50" s="2"/>
    </row>
    <row r="51" spans="1:16" x14ac:dyDescent="0.25">
      <c r="A51" s="9" t="s">
        <v>116</v>
      </c>
      <c r="B51" s="9" t="s">
        <v>45</v>
      </c>
      <c r="C51" s="9">
        <v>191945</v>
      </c>
      <c r="D51" s="9" t="s">
        <v>46</v>
      </c>
      <c r="E51" s="10" t="s">
        <v>47</v>
      </c>
      <c r="F51" s="9" t="s">
        <v>48</v>
      </c>
      <c r="G51" s="11">
        <v>5</v>
      </c>
      <c r="H51" s="7">
        <f t="shared" si="10"/>
        <v>1</v>
      </c>
      <c r="I51" s="7">
        <f t="shared" si="11"/>
        <v>1</v>
      </c>
      <c r="J51" s="43"/>
      <c r="K51" s="2">
        <v>28</v>
      </c>
      <c r="L51" s="7">
        <f>AVERAGE(I51,I66,I81)</f>
        <v>1</v>
      </c>
      <c r="M51" s="7">
        <f>STDEV(I51,I66,I81)</f>
        <v>0</v>
      </c>
      <c r="N51" s="2"/>
      <c r="O51" s="2"/>
      <c r="P51" s="2"/>
    </row>
    <row r="52" spans="1:16" x14ac:dyDescent="0.25">
      <c r="A52" s="12" t="s">
        <v>117</v>
      </c>
      <c r="B52" s="12" t="s">
        <v>28</v>
      </c>
      <c r="C52" s="13">
        <v>1269530</v>
      </c>
      <c r="D52" s="12" t="s">
        <v>29</v>
      </c>
      <c r="E52" s="2" t="s">
        <v>30</v>
      </c>
      <c r="F52" s="12" t="s">
        <v>31</v>
      </c>
      <c r="G52" s="14">
        <v>1</v>
      </c>
      <c r="H52" s="7">
        <f t="shared" ref="H52:H56" si="12">C52/$C$56</f>
        <v>7.8061033123658801</v>
      </c>
      <c r="I52" s="2"/>
      <c r="J52" s="43"/>
      <c r="K52" s="2">
        <v>28</v>
      </c>
      <c r="L52" s="2"/>
      <c r="M52" s="2"/>
      <c r="N52" s="2"/>
      <c r="O52" s="2"/>
      <c r="P52" s="2"/>
    </row>
    <row r="53" spans="1:16" x14ac:dyDescent="0.25">
      <c r="A53" s="12" t="s">
        <v>117</v>
      </c>
      <c r="B53" s="12" t="s">
        <v>33</v>
      </c>
      <c r="C53" s="13">
        <v>376723</v>
      </c>
      <c r="D53" s="12" t="s">
        <v>34</v>
      </c>
      <c r="E53" s="2" t="s">
        <v>35</v>
      </c>
      <c r="F53" s="12" t="s">
        <v>36</v>
      </c>
      <c r="G53" s="14">
        <v>2</v>
      </c>
      <c r="H53" s="7">
        <f t="shared" si="12"/>
        <v>2.31639950071634</v>
      </c>
      <c r="I53" s="2"/>
      <c r="J53" s="43"/>
      <c r="K53" s="2">
        <v>28</v>
      </c>
      <c r="L53" s="2"/>
      <c r="M53" s="2"/>
      <c r="N53" s="2"/>
      <c r="O53" s="2"/>
      <c r="P53" s="2"/>
    </row>
    <row r="54" spans="1:16" x14ac:dyDescent="0.25">
      <c r="A54" s="12" t="s">
        <v>117</v>
      </c>
      <c r="B54" s="12" t="s">
        <v>37</v>
      </c>
      <c r="C54" s="13">
        <v>437892</v>
      </c>
      <c r="D54" s="12" t="s">
        <v>38</v>
      </c>
      <c r="E54" s="2" t="s">
        <v>39</v>
      </c>
      <c r="F54" s="12" t="s">
        <v>40</v>
      </c>
      <c r="G54" s="14">
        <v>3</v>
      </c>
      <c r="H54" s="7">
        <f t="shared" si="12"/>
        <v>2.6925162789839701</v>
      </c>
      <c r="I54" s="2"/>
      <c r="J54" s="43"/>
      <c r="K54" s="2">
        <v>28</v>
      </c>
      <c r="L54" s="2"/>
      <c r="M54" s="2"/>
      <c r="N54" s="2"/>
      <c r="O54" s="2"/>
      <c r="P54" s="2"/>
    </row>
    <row r="55" spans="1:16" x14ac:dyDescent="0.25">
      <c r="A55" s="12" t="s">
        <v>117</v>
      </c>
      <c r="B55" s="12" t="s">
        <v>41</v>
      </c>
      <c r="C55" s="13">
        <v>309357</v>
      </c>
      <c r="D55" s="12" t="s">
        <v>42</v>
      </c>
      <c r="E55" s="2" t="s">
        <v>43</v>
      </c>
      <c r="F55" s="12" t="s">
        <v>44</v>
      </c>
      <c r="G55" s="14">
        <v>4</v>
      </c>
      <c r="H55" s="7">
        <f t="shared" si="12"/>
        <v>1.90217852465367</v>
      </c>
      <c r="I55" s="2"/>
      <c r="J55" s="43"/>
      <c r="K55" s="2">
        <v>28</v>
      </c>
      <c r="L55" s="2"/>
      <c r="M55" s="2"/>
      <c r="N55" s="2"/>
      <c r="O55" s="2"/>
      <c r="P55" s="2"/>
    </row>
    <row r="56" spans="1:16" x14ac:dyDescent="0.25">
      <c r="A56" s="15" t="s">
        <v>117</v>
      </c>
      <c r="B56" s="15" t="s">
        <v>45</v>
      </c>
      <c r="C56" s="16">
        <v>162633</v>
      </c>
      <c r="D56" s="15" t="s">
        <v>46</v>
      </c>
      <c r="E56" s="10" t="s">
        <v>47</v>
      </c>
      <c r="F56" s="15"/>
      <c r="G56" s="17">
        <v>5</v>
      </c>
      <c r="H56" s="7">
        <f t="shared" si="12"/>
        <v>1</v>
      </c>
      <c r="I56" s="2"/>
      <c r="J56" s="43"/>
      <c r="K56" s="2">
        <v>28</v>
      </c>
      <c r="L56" s="2"/>
      <c r="M56" s="2"/>
      <c r="N56" s="2"/>
      <c r="O56" s="2"/>
      <c r="P56" s="2"/>
    </row>
    <row r="57" spans="1:16" x14ac:dyDescent="0.25">
      <c r="A57" s="2" t="s">
        <v>118</v>
      </c>
      <c r="B57" s="2" t="s">
        <v>28</v>
      </c>
      <c r="C57" s="2">
        <v>2165379</v>
      </c>
      <c r="D57" s="2" t="s">
        <v>29</v>
      </c>
      <c r="E57" s="2" t="s">
        <v>30</v>
      </c>
      <c r="F57" s="2" t="s">
        <v>31</v>
      </c>
      <c r="G57" s="8">
        <v>1</v>
      </c>
      <c r="H57" s="7">
        <f>C57/$C$61</f>
        <v>8.0083249812308797</v>
      </c>
      <c r="I57" s="2"/>
      <c r="J57" s="43"/>
      <c r="K57" s="2">
        <v>28</v>
      </c>
      <c r="L57" s="2"/>
      <c r="M57" s="2"/>
      <c r="N57" s="2"/>
      <c r="O57" s="2"/>
      <c r="P57" s="2"/>
    </row>
    <row r="58" spans="1:16" x14ac:dyDescent="0.25">
      <c r="A58" s="2" t="s">
        <v>118</v>
      </c>
      <c r="B58" s="2" t="s">
        <v>33</v>
      </c>
      <c r="C58" s="2">
        <v>656065</v>
      </c>
      <c r="D58" s="2" t="s">
        <v>34</v>
      </c>
      <c r="E58" s="2" t="s">
        <v>35</v>
      </c>
      <c r="F58" s="2" t="s">
        <v>36</v>
      </c>
      <c r="G58" s="8">
        <v>2</v>
      </c>
      <c r="H58" s="7">
        <f t="shared" ref="H58:H61" si="13">C58/$C$61</f>
        <v>2.4263566464860098</v>
      </c>
      <c r="I58" s="2"/>
      <c r="J58" s="43"/>
      <c r="K58" s="2">
        <v>28</v>
      </c>
      <c r="L58" s="2"/>
      <c r="M58" s="2"/>
      <c r="N58" s="2"/>
      <c r="O58" s="2"/>
      <c r="P58" s="2"/>
    </row>
    <row r="59" spans="1:16" x14ac:dyDescent="0.25">
      <c r="A59" s="2" t="s">
        <v>118</v>
      </c>
      <c r="B59" s="2" t="s">
        <v>37</v>
      </c>
      <c r="C59" s="2">
        <v>822026</v>
      </c>
      <c r="D59" s="2" t="s">
        <v>38</v>
      </c>
      <c r="E59" s="2" t="s">
        <v>39</v>
      </c>
      <c r="F59" s="2" t="s">
        <v>40</v>
      </c>
      <c r="G59" s="8">
        <v>3</v>
      </c>
      <c r="H59" s="7">
        <f t="shared" si="13"/>
        <v>3.0401381702793402</v>
      </c>
      <c r="I59" s="2"/>
      <c r="J59" s="43"/>
      <c r="K59" s="2">
        <v>28</v>
      </c>
      <c r="L59" s="2"/>
      <c r="M59" s="2"/>
      <c r="N59" s="2"/>
      <c r="O59" s="2"/>
      <c r="P59" s="2"/>
    </row>
    <row r="60" spans="1:16" x14ac:dyDescent="0.25">
      <c r="A60" s="2" t="s">
        <v>118</v>
      </c>
      <c r="B60" s="2" t="s">
        <v>41</v>
      </c>
      <c r="C60" s="2">
        <v>607884</v>
      </c>
      <c r="D60" s="2" t="s">
        <v>42</v>
      </c>
      <c r="E60" s="2" t="s">
        <v>43</v>
      </c>
      <c r="F60" s="2" t="s">
        <v>44</v>
      </c>
      <c r="G60" s="8">
        <v>4</v>
      </c>
      <c r="H60" s="7">
        <f t="shared" si="13"/>
        <v>2.24816654400479</v>
      </c>
      <c r="I60" s="2"/>
      <c r="J60" s="43"/>
      <c r="K60" s="2">
        <v>28</v>
      </c>
      <c r="L60" s="2"/>
      <c r="M60" s="2"/>
      <c r="N60" s="2"/>
      <c r="O60" s="2"/>
      <c r="P60" s="2"/>
    </row>
    <row r="61" spans="1:16" x14ac:dyDescent="0.25">
      <c r="A61" s="18" t="s">
        <v>118</v>
      </c>
      <c r="B61" s="18" t="s">
        <v>45</v>
      </c>
      <c r="C61" s="18">
        <v>270391</v>
      </c>
      <c r="D61" s="18" t="s">
        <v>46</v>
      </c>
      <c r="E61" s="10" t="s">
        <v>47</v>
      </c>
      <c r="F61" s="18"/>
      <c r="G61" s="19">
        <v>5</v>
      </c>
      <c r="H61" s="7">
        <f t="shared" si="13"/>
        <v>1</v>
      </c>
      <c r="I61" s="2"/>
      <c r="J61" s="43"/>
      <c r="K61" s="2">
        <v>28</v>
      </c>
      <c r="L61" s="2"/>
      <c r="M61" s="2"/>
      <c r="N61" s="2"/>
      <c r="O61" s="2"/>
      <c r="P61" s="2"/>
    </row>
    <row r="62" spans="1:16" ht="14.4" customHeight="1" x14ac:dyDescent="0.25">
      <c r="A62" s="5" t="s">
        <v>119</v>
      </c>
      <c r="B62" s="5" t="s">
        <v>28</v>
      </c>
      <c r="C62" s="5">
        <v>790607</v>
      </c>
      <c r="D62" s="5" t="s">
        <v>29</v>
      </c>
      <c r="E62" s="5" t="s">
        <v>30</v>
      </c>
      <c r="F62" s="5" t="s">
        <v>31</v>
      </c>
      <c r="G62" s="6">
        <v>1</v>
      </c>
      <c r="H62" s="7">
        <f>C62/$C$66</f>
        <v>4.1148729532513801</v>
      </c>
      <c r="I62" s="7">
        <f>AVERAGE(H62,H67,H72)</f>
        <v>4.9348201425325504</v>
      </c>
      <c r="J62" s="43" t="s">
        <v>73</v>
      </c>
      <c r="K62" s="2">
        <v>28</v>
      </c>
      <c r="L62" s="2"/>
      <c r="M62" s="2"/>
      <c r="N62" s="2"/>
      <c r="O62" s="2"/>
      <c r="P62" s="2"/>
    </row>
    <row r="63" spans="1:16" x14ac:dyDescent="0.25">
      <c r="A63" s="2" t="s">
        <v>119</v>
      </c>
      <c r="B63" s="2" t="s">
        <v>33</v>
      </c>
      <c r="C63" s="2">
        <v>1046432</v>
      </c>
      <c r="D63" s="2" t="s">
        <v>34</v>
      </c>
      <c r="E63" s="2" t="s">
        <v>35</v>
      </c>
      <c r="F63" s="2" t="s">
        <v>36</v>
      </c>
      <c r="G63" s="8">
        <v>2</v>
      </c>
      <c r="H63" s="7">
        <f>C63/$C$66</f>
        <v>5.4463655573714203</v>
      </c>
      <c r="I63" s="7">
        <f>AVERAGE(H63,H68,H73)</f>
        <v>5.4674395113863401</v>
      </c>
      <c r="J63" s="43"/>
      <c r="K63" s="2">
        <v>28</v>
      </c>
      <c r="L63" s="2"/>
      <c r="M63" s="2"/>
      <c r="N63" s="2"/>
      <c r="O63" s="2"/>
      <c r="P63" s="2"/>
    </row>
    <row r="64" spans="1:16" x14ac:dyDescent="0.25">
      <c r="A64" s="2" t="s">
        <v>119</v>
      </c>
      <c r="B64" s="2" t="s">
        <v>37</v>
      </c>
      <c r="C64" s="2">
        <v>996859</v>
      </c>
      <c r="D64" s="2" t="s">
        <v>38</v>
      </c>
      <c r="E64" s="2" t="s">
        <v>39</v>
      </c>
      <c r="F64" s="2" t="s">
        <v>40</v>
      </c>
      <c r="G64" s="8">
        <v>3</v>
      </c>
      <c r="H64" s="7">
        <f>C64/$C$66</f>
        <v>5.1883529203576702</v>
      </c>
      <c r="I64" s="7">
        <f>AVERAGE(H64,H69,H74)</f>
        <v>4.9878087518926799</v>
      </c>
      <c r="J64" s="43"/>
      <c r="K64" s="2">
        <v>28</v>
      </c>
      <c r="L64" s="2"/>
      <c r="M64" s="2"/>
      <c r="N64" s="2"/>
      <c r="O64" s="2"/>
      <c r="P64" s="2"/>
    </row>
    <row r="65" spans="1:16" x14ac:dyDescent="0.25">
      <c r="A65" s="2" t="s">
        <v>119</v>
      </c>
      <c r="B65" s="2" t="s">
        <v>41</v>
      </c>
      <c r="C65" s="2">
        <v>999800</v>
      </c>
      <c r="D65" s="2" t="s">
        <v>42</v>
      </c>
      <c r="E65" s="2" t="s">
        <v>43</v>
      </c>
      <c r="F65" s="2" t="s">
        <v>44</v>
      </c>
      <c r="G65" s="8">
        <v>4</v>
      </c>
      <c r="H65" s="7">
        <f>C65/$C$66</f>
        <v>5.2036599456629196</v>
      </c>
      <c r="I65" s="7">
        <f>AVERAGE(H65,H70,H75)</f>
        <v>5.0017552075873004</v>
      </c>
      <c r="J65" s="43"/>
      <c r="K65" s="2">
        <v>28</v>
      </c>
      <c r="L65" s="2"/>
      <c r="M65" s="2"/>
      <c r="N65" s="2"/>
      <c r="O65" s="2"/>
      <c r="P65" s="2"/>
    </row>
    <row r="66" spans="1:16" x14ac:dyDescent="0.25">
      <c r="A66" s="9" t="s">
        <v>119</v>
      </c>
      <c r="B66" s="9" t="s">
        <v>45</v>
      </c>
      <c r="C66" s="9">
        <v>192134</v>
      </c>
      <c r="D66" s="9" t="s">
        <v>46</v>
      </c>
      <c r="E66" s="10" t="s">
        <v>47</v>
      </c>
      <c r="F66" s="9" t="s">
        <v>48</v>
      </c>
      <c r="G66" s="11">
        <v>5</v>
      </c>
      <c r="H66" s="7">
        <f>C66/$C$66</f>
        <v>1</v>
      </c>
      <c r="I66" s="7">
        <f>AVERAGE(H66,H71,H76)</f>
        <v>1</v>
      </c>
      <c r="J66" s="43"/>
      <c r="K66" s="2">
        <v>28</v>
      </c>
      <c r="L66" s="2"/>
      <c r="M66" s="2"/>
      <c r="N66" s="2"/>
      <c r="O66" s="2"/>
      <c r="P66" s="2"/>
    </row>
    <row r="67" spans="1:16" x14ac:dyDescent="0.25">
      <c r="A67" s="12" t="s">
        <v>120</v>
      </c>
      <c r="B67" s="12" t="s">
        <v>28</v>
      </c>
      <c r="C67" s="13">
        <v>983528</v>
      </c>
      <c r="D67" s="12" t="s">
        <v>29</v>
      </c>
      <c r="E67" s="2" t="s">
        <v>30</v>
      </c>
      <c r="F67" s="12" t="s">
        <v>31</v>
      </c>
      <c r="G67" s="14">
        <v>1</v>
      </c>
      <c r="H67" s="7">
        <f>C67/$C$71</f>
        <v>5.2470497855359497</v>
      </c>
      <c r="I67" s="2"/>
      <c r="J67" s="43"/>
      <c r="K67" s="2">
        <v>28</v>
      </c>
      <c r="L67" s="2"/>
      <c r="M67" s="2"/>
      <c r="N67" s="2"/>
      <c r="O67" s="2"/>
      <c r="P67" s="2"/>
    </row>
    <row r="68" spans="1:16" x14ac:dyDescent="0.25">
      <c r="A68" s="12" t="s">
        <v>120</v>
      </c>
      <c r="B68" s="12" t="s">
        <v>33</v>
      </c>
      <c r="C68" s="13">
        <v>1075626</v>
      </c>
      <c r="D68" s="12" t="s">
        <v>34</v>
      </c>
      <c r="E68" s="2" t="s">
        <v>35</v>
      </c>
      <c r="F68" s="12" t="s">
        <v>36</v>
      </c>
      <c r="G68" s="14">
        <v>2</v>
      </c>
      <c r="H68" s="7">
        <f>C68/$C$71</f>
        <v>5.7383858645782198</v>
      </c>
      <c r="I68" s="2"/>
      <c r="J68" s="43"/>
      <c r="K68" s="2">
        <v>28</v>
      </c>
      <c r="L68" s="2"/>
      <c r="M68" s="2"/>
      <c r="N68" s="2"/>
      <c r="O68" s="2"/>
      <c r="P68" s="2"/>
    </row>
    <row r="69" spans="1:16" x14ac:dyDescent="0.25">
      <c r="A69" s="12" t="s">
        <v>120</v>
      </c>
      <c r="B69" s="12" t="s">
        <v>37</v>
      </c>
      <c r="C69" s="13">
        <v>971279</v>
      </c>
      <c r="D69" s="12" t="s">
        <v>38</v>
      </c>
      <c r="E69" s="2" t="s">
        <v>39</v>
      </c>
      <c r="F69" s="12" t="s">
        <v>40</v>
      </c>
      <c r="G69" s="14">
        <v>3</v>
      </c>
      <c r="H69" s="7">
        <f t="shared" ref="H69:H71" si="14">C69/$C$71</f>
        <v>5.18170226841083</v>
      </c>
      <c r="I69" s="2"/>
      <c r="J69" s="43"/>
      <c r="K69" s="2">
        <v>28</v>
      </c>
      <c r="L69" s="2"/>
      <c r="M69" s="2"/>
      <c r="N69" s="2"/>
      <c r="O69" s="2"/>
      <c r="P69" s="2"/>
    </row>
    <row r="70" spans="1:16" x14ac:dyDescent="0.25">
      <c r="A70" s="12" t="s">
        <v>120</v>
      </c>
      <c r="B70" s="12" t="s">
        <v>41</v>
      </c>
      <c r="C70" s="13">
        <v>972956</v>
      </c>
      <c r="D70" s="12" t="s">
        <v>42</v>
      </c>
      <c r="E70" s="2" t="s">
        <v>43</v>
      </c>
      <c r="F70" s="12" t="s">
        <v>44</v>
      </c>
      <c r="G70" s="14">
        <v>4</v>
      </c>
      <c r="H70" s="7">
        <f t="shared" si="14"/>
        <v>5.1906489404835598</v>
      </c>
      <c r="I70" s="2"/>
      <c r="J70" s="43"/>
      <c r="K70" s="2">
        <v>28</v>
      </c>
      <c r="L70" s="2"/>
      <c r="M70" s="2"/>
      <c r="N70" s="2"/>
      <c r="O70" s="2"/>
      <c r="P70" s="2"/>
    </row>
    <row r="71" spans="1:16" x14ac:dyDescent="0.25">
      <c r="A71" s="15" t="s">
        <v>120</v>
      </c>
      <c r="B71" s="15" t="s">
        <v>45</v>
      </c>
      <c r="C71" s="16">
        <v>187444</v>
      </c>
      <c r="D71" s="15" t="s">
        <v>46</v>
      </c>
      <c r="E71" s="10" t="s">
        <v>47</v>
      </c>
      <c r="F71" s="15"/>
      <c r="G71" s="17">
        <v>5</v>
      </c>
      <c r="H71" s="7">
        <f t="shared" si="14"/>
        <v>1</v>
      </c>
      <c r="I71" s="2"/>
      <c r="J71" s="43"/>
      <c r="K71" s="2">
        <v>28</v>
      </c>
      <c r="L71" s="2"/>
      <c r="M71" s="2"/>
      <c r="N71" s="2"/>
      <c r="O71" s="2"/>
      <c r="P71" s="2"/>
    </row>
    <row r="72" spans="1:16" x14ac:dyDescent="0.25">
      <c r="A72" s="2" t="s">
        <v>121</v>
      </c>
      <c r="B72" s="2" t="s">
        <v>28</v>
      </c>
      <c r="C72" s="2">
        <v>1114463</v>
      </c>
      <c r="D72" s="2" t="s">
        <v>29</v>
      </c>
      <c r="E72" s="2" t="s">
        <v>30</v>
      </c>
      <c r="F72" s="2" t="s">
        <v>31</v>
      </c>
      <c r="G72" s="8">
        <v>1</v>
      </c>
      <c r="H72" s="7">
        <f t="shared" ref="H72:H76" si="15">C72/$C$76</f>
        <v>5.4425376888103196</v>
      </c>
      <c r="I72" s="2"/>
      <c r="J72" s="43"/>
      <c r="K72" s="2">
        <v>28</v>
      </c>
      <c r="L72" s="2"/>
      <c r="M72" s="2"/>
      <c r="N72" s="2"/>
      <c r="O72" s="2"/>
      <c r="P72" s="2"/>
    </row>
    <row r="73" spans="1:16" x14ac:dyDescent="0.25">
      <c r="A73" s="2" t="s">
        <v>121</v>
      </c>
      <c r="B73" s="2" t="s">
        <v>33</v>
      </c>
      <c r="C73" s="2">
        <v>1068396</v>
      </c>
      <c r="D73" s="2" t="s">
        <v>34</v>
      </c>
      <c r="E73" s="2" t="s">
        <v>35</v>
      </c>
      <c r="F73" s="2" t="s">
        <v>36</v>
      </c>
      <c r="G73" s="8">
        <v>2</v>
      </c>
      <c r="H73" s="7">
        <f t="shared" si="15"/>
        <v>5.2175671122093696</v>
      </c>
      <c r="I73" s="2"/>
      <c r="J73" s="43"/>
      <c r="K73" s="2">
        <v>28</v>
      </c>
      <c r="L73" s="2"/>
      <c r="M73" s="2"/>
      <c r="N73" s="2"/>
      <c r="O73" s="2"/>
      <c r="P73" s="2"/>
    </row>
    <row r="74" spans="1:16" x14ac:dyDescent="0.25">
      <c r="A74" s="2" t="s">
        <v>121</v>
      </c>
      <c r="B74" s="2" t="s">
        <v>37</v>
      </c>
      <c r="C74" s="2">
        <v>940580</v>
      </c>
      <c r="D74" s="2" t="s">
        <v>38</v>
      </c>
      <c r="E74" s="2" t="s">
        <v>39</v>
      </c>
      <c r="F74" s="2" t="s">
        <v>40</v>
      </c>
      <c r="G74" s="8">
        <v>3</v>
      </c>
      <c r="H74" s="7">
        <f t="shared" si="15"/>
        <v>4.5933710669095396</v>
      </c>
      <c r="I74" s="2"/>
      <c r="J74" s="43"/>
      <c r="K74" s="2">
        <v>28</v>
      </c>
      <c r="L74" s="2"/>
      <c r="M74" s="2"/>
      <c r="N74" s="2"/>
      <c r="O74" s="2"/>
      <c r="P74" s="2"/>
    </row>
    <row r="75" spans="1:16" x14ac:dyDescent="0.25">
      <c r="A75" s="2" t="s">
        <v>121</v>
      </c>
      <c r="B75" s="2" t="s">
        <v>41</v>
      </c>
      <c r="C75" s="2">
        <v>944181</v>
      </c>
      <c r="D75" s="2" t="s">
        <v>42</v>
      </c>
      <c r="E75" s="2" t="s">
        <v>43</v>
      </c>
      <c r="F75" s="2" t="s">
        <v>44</v>
      </c>
      <c r="G75" s="8">
        <v>4</v>
      </c>
      <c r="H75" s="7">
        <f t="shared" si="15"/>
        <v>4.6109567366154103</v>
      </c>
      <c r="I75" s="2"/>
      <c r="J75" s="43"/>
      <c r="K75" s="2">
        <v>28</v>
      </c>
      <c r="L75" s="2"/>
      <c r="M75" s="2"/>
      <c r="N75" s="2"/>
      <c r="O75" s="2"/>
      <c r="P75" s="2"/>
    </row>
    <row r="76" spans="1:16" x14ac:dyDescent="0.25">
      <c r="A76" s="18" t="s">
        <v>121</v>
      </c>
      <c r="B76" s="18" t="s">
        <v>45</v>
      </c>
      <c r="C76" s="18">
        <v>204769</v>
      </c>
      <c r="D76" s="18" t="s">
        <v>46</v>
      </c>
      <c r="E76" s="10" t="s">
        <v>47</v>
      </c>
      <c r="F76" s="18"/>
      <c r="G76" s="19">
        <v>5</v>
      </c>
      <c r="H76" s="7">
        <f t="shared" si="15"/>
        <v>1</v>
      </c>
      <c r="I76" s="2"/>
      <c r="J76" s="43"/>
      <c r="K76" s="2">
        <v>28</v>
      </c>
      <c r="L76" s="2"/>
      <c r="M76" s="2"/>
      <c r="N76" s="2"/>
      <c r="O76" s="2"/>
      <c r="P76" s="2"/>
    </row>
    <row r="77" spans="1:16" ht="14.4" customHeight="1" x14ac:dyDescent="0.25">
      <c r="A77" s="5" t="s">
        <v>122</v>
      </c>
      <c r="B77" s="5" t="s">
        <v>28</v>
      </c>
      <c r="C77" s="5">
        <v>2010433</v>
      </c>
      <c r="D77" s="5" t="s">
        <v>29</v>
      </c>
      <c r="E77" s="5" t="s">
        <v>30</v>
      </c>
      <c r="F77" s="5" t="s">
        <v>31</v>
      </c>
      <c r="G77" s="6">
        <v>1</v>
      </c>
      <c r="H77" s="7">
        <f>C77/$C$81</f>
        <v>9.1491028073959804</v>
      </c>
      <c r="I77" s="7">
        <f>AVERAGE(H77,H82,H87)</f>
        <v>9.4092092102317899</v>
      </c>
      <c r="J77" s="43" t="s">
        <v>77</v>
      </c>
      <c r="K77" s="2">
        <v>28</v>
      </c>
      <c r="L77" s="2"/>
      <c r="M77" s="2"/>
      <c r="N77" s="2"/>
      <c r="O77" s="2"/>
      <c r="P77" s="2"/>
    </row>
    <row r="78" spans="1:16" x14ac:dyDescent="0.25">
      <c r="A78" s="2" t="s">
        <v>122</v>
      </c>
      <c r="B78" s="2" t="s">
        <v>33</v>
      </c>
      <c r="C78" s="2">
        <v>1044593</v>
      </c>
      <c r="D78" s="2" t="s">
        <v>34</v>
      </c>
      <c r="E78" s="2" t="s">
        <v>35</v>
      </c>
      <c r="F78" s="2" t="s">
        <v>36</v>
      </c>
      <c r="G78" s="8">
        <v>2</v>
      </c>
      <c r="H78" s="7">
        <f>C78/$C$81</f>
        <v>4.7537464560550804</v>
      </c>
      <c r="I78" s="7">
        <f>AVERAGE(H78,H83,H88)</f>
        <v>3.7098455206463301</v>
      </c>
      <c r="J78" s="43"/>
      <c r="K78" s="2">
        <v>28</v>
      </c>
      <c r="L78" s="2"/>
      <c r="M78" s="2"/>
      <c r="N78" s="2"/>
      <c r="O78" s="2"/>
      <c r="P78" s="2"/>
    </row>
    <row r="79" spans="1:16" x14ac:dyDescent="0.25">
      <c r="A79" s="2" t="s">
        <v>122</v>
      </c>
      <c r="B79" s="2" t="s">
        <v>37</v>
      </c>
      <c r="C79" s="2">
        <v>934</v>
      </c>
      <c r="D79" s="2" t="s">
        <v>38</v>
      </c>
      <c r="E79" s="2" t="s">
        <v>39</v>
      </c>
      <c r="F79" s="2" t="s">
        <v>40</v>
      </c>
      <c r="G79" s="8">
        <v>3</v>
      </c>
      <c r="H79" s="7">
        <f t="shared" ref="H79:H81" si="16">C79/$C$81</f>
        <v>4.2504584943183097E-3</v>
      </c>
      <c r="I79" s="7">
        <f t="shared" ref="I79:I81" si="17">AVERAGE(H79,H84,H89)</f>
        <v>4.20733437944783E-3</v>
      </c>
      <c r="J79" s="43"/>
      <c r="K79" s="2">
        <v>28</v>
      </c>
      <c r="L79" s="2"/>
      <c r="M79" s="2"/>
      <c r="N79" s="2"/>
      <c r="O79" s="2"/>
      <c r="P79" s="2"/>
    </row>
    <row r="80" spans="1:16" x14ac:dyDescent="0.25">
      <c r="A80" s="2" t="s">
        <v>122</v>
      </c>
      <c r="B80" s="2" t="s">
        <v>41</v>
      </c>
      <c r="C80" s="2">
        <v>169</v>
      </c>
      <c r="D80" s="2" t="s">
        <v>42</v>
      </c>
      <c r="E80" s="2" t="s">
        <v>43</v>
      </c>
      <c r="F80" s="2" t="s">
        <v>44</v>
      </c>
      <c r="G80" s="8">
        <v>4</v>
      </c>
      <c r="H80" s="7">
        <f t="shared" si="16"/>
        <v>7.6908724361862398E-4</v>
      </c>
      <c r="I80" s="7">
        <f t="shared" si="17"/>
        <v>7.6724111011071199E-4</v>
      </c>
      <c r="J80" s="43"/>
      <c r="K80" s="2">
        <v>28</v>
      </c>
      <c r="L80" s="2"/>
      <c r="M80" s="2"/>
      <c r="N80" s="2"/>
      <c r="O80" s="2"/>
      <c r="P80" s="2"/>
    </row>
    <row r="81" spans="1:16" x14ac:dyDescent="0.25">
      <c r="A81" s="9" t="s">
        <v>122</v>
      </c>
      <c r="B81" s="9" t="s">
        <v>45</v>
      </c>
      <c r="C81" s="9">
        <v>219741</v>
      </c>
      <c r="D81" s="9" t="s">
        <v>46</v>
      </c>
      <c r="E81" s="10" t="s">
        <v>47</v>
      </c>
      <c r="F81" s="9" t="s">
        <v>48</v>
      </c>
      <c r="G81" s="11">
        <v>5</v>
      </c>
      <c r="H81" s="7">
        <f t="shared" si="16"/>
        <v>1</v>
      </c>
      <c r="I81" s="7">
        <f t="shared" si="17"/>
        <v>1</v>
      </c>
      <c r="J81" s="43"/>
      <c r="K81" s="2">
        <v>28</v>
      </c>
      <c r="L81" s="2"/>
      <c r="M81" s="2"/>
      <c r="N81" s="2"/>
      <c r="O81" s="2"/>
      <c r="P81" s="2"/>
    </row>
    <row r="82" spans="1:16" x14ac:dyDescent="0.25">
      <c r="A82" s="12" t="s">
        <v>123</v>
      </c>
      <c r="B82" s="12" t="s">
        <v>28</v>
      </c>
      <c r="C82" s="13">
        <v>1998129</v>
      </c>
      <c r="D82" s="12" t="s">
        <v>29</v>
      </c>
      <c r="E82" s="2" t="s">
        <v>30</v>
      </c>
      <c r="F82" s="12" t="s">
        <v>31</v>
      </c>
      <c r="G82" s="14">
        <v>1</v>
      </c>
      <c r="H82" s="7">
        <f>C82/$C$86</f>
        <v>8.7986093986684004</v>
      </c>
      <c r="I82" s="2"/>
      <c r="J82" s="43"/>
      <c r="K82" s="2">
        <v>28</v>
      </c>
      <c r="L82" s="2"/>
      <c r="M82" s="2"/>
      <c r="N82" s="2"/>
      <c r="O82" s="2"/>
      <c r="P82" s="2"/>
    </row>
    <row r="83" spans="1:16" x14ac:dyDescent="0.25">
      <c r="A83" s="12" t="s">
        <v>123</v>
      </c>
      <c r="B83" s="12" t="s">
        <v>33</v>
      </c>
      <c r="C83" s="13">
        <v>895986</v>
      </c>
      <c r="D83" s="12" t="s">
        <v>34</v>
      </c>
      <c r="E83" s="2" t="s">
        <v>35</v>
      </c>
      <c r="F83" s="12" t="s">
        <v>36</v>
      </c>
      <c r="G83" s="14">
        <v>2</v>
      </c>
      <c r="H83" s="7">
        <f>C83/$C$86</f>
        <v>3.9454063479761898</v>
      </c>
      <c r="I83" s="2"/>
      <c r="J83" s="43"/>
      <c r="K83" s="2">
        <v>28</v>
      </c>
      <c r="L83" s="2"/>
      <c r="M83" s="2"/>
      <c r="N83" s="2"/>
      <c r="O83" s="2"/>
      <c r="P83" s="2"/>
    </row>
    <row r="84" spans="1:16" x14ac:dyDescent="0.25">
      <c r="A84" s="12" t="s">
        <v>123</v>
      </c>
      <c r="B84" s="12" t="s">
        <v>37</v>
      </c>
      <c r="C84" s="13">
        <v>850</v>
      </c>
      <c r="D84" s="12" t="s">
        <v>38</v>
      </c>
      <c r="E84" s="2" t="s">
        <v>39</v>
      </c>
      <c r="F84" s="12" t="s">
        <v>40</v>
      </c>
      <c r="G84" s="14">
        <v>3</v>
      </c>
      <c r="H84" s="7">
        <f t="shared" ref="H84:H86" si="18">C84/$C$86</f>
        <v>3.7429104871948399E-3</v>
      </c>
      <c r="I84" s="2"/>
      <c r="J84" s="43"/>
      <c r="K84" s="2">
        <v>28</v>
      </c>
      <c r="L84" s="2"/>
      <c r="M84" s="2"/>
      <c r="N84" s="2"/>
      <c r="O84" s="2"/>
      <c r="P84" s="2"/>
    </row>
    <row r="85" spans="1:16" x14ac:dyDescent="0.25">
      <c r="A85" s="12" t="s">
        <v>123</v>
      </c>
      <c r="B85" s="12" t="s">
        <v>41</v>
      </c>
      <c r="C85" s="13">
        <v>187</v>
      </c>
      <c r="D85" s="12" t="s">
        <v>42</v>
      </c>
      <c r="E85" s="2" t="s">
        <v>43</v>
      </c>
      <c r="F85" s="12" t="s">
        <v>44</v>
      </c>
      <c r="G85" s="14">
        <v>4</v>
      </c>
      <c r="H85" s="7">
        <f t="shared" si="18"/>
        <v>8.2344030718286502E-4</v>
      </c>
      <c r="I85" s="2"/>
      <c r="J85" s="43"/>
      <c r="K85" s="2">
        <v>28</v>
      </c>
      <c r="L85" s="2"/>
      <c r="M85" s="2"/>
      <c r="N85" s="2"/>
      <c r="O85" s="2"/>
      <c r="P85" s="2"/>
    </row>
    <row r="86" spans="1:16" x14ac:dyDescent="0.25">
      <c r="A86" s="15" t="s">
        <v>123</v>
      </c>
      <c r="B86" s="15" t="s">
        <v>45</v>
      </c>
      <c r="C86" s="16">
        <v>227096</v>
      </c>
      <c r="D86" s="15" t="s">
        <v>46</v>
      </c>
      <c r="E86" s="10" t="s">
        <v>47</v>
      </c>
      <c r="F86" s="15"/>
      <c r="G86" s="17">
        <v>5</v>
      </c>
      <c r="H86" s="7">
        <f t="shared" si="18"/>
        <v>1</v>
      </c>
      <c r="I86" s="2"/>
      <c r="J86" s="43"/>
      <c r="K86" s="2">
        <v>28</v>
      </c>
      <c r="L86" s="2"/>
      <c r="M86" s="2"/>
      <c r="N86" s="2"/>
      <c r="O86" s="2"/>
      <c r="P86" s="2"/>
    </row>
    <row r="87" spans="1:16" x14ac:dyDescent="0.25">
      <c r="A87" s="2" t="s">
        <v>124</v>
      </c>
      <c r="B87" s="2" t="s">
        <v>28</v>
      </c>
      <c r="C87" s="2">
        <v>5450185</v>
      </c>
      <c r="D87" s="2" t="s">
        <v>29</v>
      </c>
      <c r="E87" s="2" t="s">
        <v>30</v>
      </c>
      <c r="F87" s="2" t="s">
        <v>31</v>
      </c>
      <c r="G87" s="8">
        <v>1</v>
      </c>
      <c r="H87" s="7">
        <f>C87/$C$91</f>
        <v>10.279915424631</v>
      </c>
      <c r="I87" s="2"/>
      <c r="J87" s="43"/>
      <c r="K87" s="2">
        <v>28</v>
      </c>
      <c r="L87" s="2"/>
      <c r="M87" s="2"/>
      <c r="N87" s="2"/>
      <c r="O87" s="2"/>
      <c r="P87" s="2"/>
    </row>
    <row r="88" spans="1:16" x14ac:dyDescent="0.25">
      <c r="A88" s="2" t="s">
        <v>124</v>
      </c>
      <c r="B88" s="2" t="s">
        <v>33</v>
      </c>
      <c r="C88" s="2">
        <v>1288536</v>
      </c>
      <c r="D88" s="2" t="s">
        <v>34</v>
      </c>
      <c r="E88" s="2" t="s">
        <v>35</v>
      </c>
      <c r="F88" s="2" t="s">
        <v>36</v>
      </c>
      <c r="G88" s="8">
        <v>2</v>
      </c>
      <c r="H88" s="7">
        <f>C88/$C$91</f>
        <v>2.4303837579077201</v>
      </c>
      <c r="I88" s="2"/>
      <c r="J88" s="43"/>
      <c r="K88" s="2">
        <v>28</v>
      </c>
      <c r="L88" s="2"/>
      <c r="M88" s="2"/>
      <c r="N88" s="2"/>
      <c r="O88" s="2"/>
      <c r="P88" s="2"/>
    </row>
    <row r="89" spans="1:16" x14ac:dyDescent="0.25">
      <c r="A89" s="2" t="s">
        <v>124</v>
      </c>
      <c r="B89" s="2" t="s">
        <v>37</v>
      </c>
      <c r="C89" s="2">
        <v>2454</v>
      </c>
      <c r="D89" s="2" t="s">
        <v>38</v>
      </c>
      <c r="E89" s="2" t="s">
        <v>39</v>
      </c>
      <c r="F89" s="2" t="s">
        <v>40</v>
      </c>
      <c r="G89" s="8">
        <v>3</v>
      </c>
      <c r="H89" s="7">
        <f t="shared" ref="H89:H91" si="19">C89/$C$91</f>
        <v>4.6286341568303503E-3</v>
      </c>
      <c r="I89" s="2"/>
      <c r="J89" s="43"/>
      <c r="K89" s="2">
        <v>28</v>
      </c>
      <c r="L89" s="2"/>
      <c r="M89" s="2"/>
      <c r="N89" s="2"/>
      <c r="O89" s="2"/>
      <c r="P89" s="2"/>
    </row>
    <row r="90" spans="1:16" x14ac:dyDescent="0.25">
      <c r="A90" s="2" t="s">
        <v>124</v>
      </c>
      <c r="B90" s="2" t="s">
        <v>41</v>
      </c>
      <c r="C90" s="2">
        <v>376</v>
      </c>
      <c r="D90" s="2" t="s">
        <v>42</v>
      </c>
      <c r="E90" s="2" t="s">
        <v>43</v>
      </c>
      <c r="F90" s="2" t="s">
        <v>44</v>
      </c>
      <c r="G90" s="8">
        <v>4</v>
      </c>
      <c r="H90" s="7">
        <f t="shared" si="19"/>
        <v>7.0919577953064796E-4</v>
      </c>
      <c r="I90" s="2"/>
      <c r="J90" s="43"/>
      <c r="K90" s="2">
        <v>28</v>
      </c>
      <c r="L90" s="2"/>
      <c r="M90" s="2"/>
      <c r="N90" s="2"/>
      <c r="O90" s="2"/>
      <c r="P90" s="2"/>
    </row>
    <row r="91" spans="1:16" x14ac:dyDescent="0.25">
      <c r="A91" s="18" t="s">
        <v>124</v>
      </c>
      <c r="B91" s="18" t="s">
        <v>45</v>
      </c>
      <c r="C91" s="18">
        <v>530178</v>
      </c>
      <c r="D91" s="18" t="s">
        <v>46</v>
      </c>
      <c r="E91" s="25" t="s">
        <v>47</v>
      </c>
      <c r="F91" s="18"/>
      <c r="G91" s="19">
        <v>5</v>
      </c>
      <c r="H91" s="7">
        <f t="shared" si="19"/>
        <v>1</v>
      </c>
      <c r="I91" s="2"/>
      <c r="J91" s="43"/>
      <c r="K91" s="2">
        <v>28</v>
      </c>
      <c r="L91" s="2"/>
      <c r="M91" s="2"/>
      <c r="N91" s="2"/>
      <c r="O91" s="2"/>
      <c r="P91" s="2"/>
    </row>
  </sheetData>
  <autoFilter ref="A1:P91" xr:uid="{00000000-0009-0000-0000-000004000000}"/>
  <mergeCells count="6">
    <mergeCell ref="J77:J91"/>
    <mergeCell ref="J2:J16"/>
    <mergeCell ref="J17:J31"/>
    <mergeCell ref="J32:J46"/>
    <mergeCell ref="J47:J61"/>
    <mergeCell ref="J62:J76"/>
  </mergeCells>
  <phoneticPr fontId="4" type="noConversion"/>
  <pageMargins left="0.75" right="0.75" top="1" bottom="1" header="0.5" footer="0.5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1"/>
  <sheetViews>
    <sheetView topLeftCell="B1" zoomScale="70" zoomScaleNormal="70" workbookViewId="0">
      <selection activeCell="Q44" sqref="Q44"/>
    </sheetView>
  </sheetViews>
  <sheetFormatPr defaultColWidth="8.88671875" defaultRowHeight="14.4" x14ac:dyDescent="0.25"/>
  <cols>
    <col min="1" max="1" width="43.44140625" style="2" customWidth="1"/>
    <col min="2" max="2" width="9.6640625" style="2" customWidth="1"/>
    <col min="3" max="3" width="8.88671875" style="2"/>
    <col min="4" max="4" width="15.6640625" style="2" customWidth="1"/>
    <col min="5" max="5" width="18.6640625" style="2" customWidth="1"/>
    <col min="6" max="9" width="8.88671875" style="2"/>
    <col min="10" max="10" width="16.44140625" style="2" customWidth="1"/>
    <col min="11" max="16384" width="8.88671875" style="2"/>
  </cols>
  <sheetData>
    <row r="1" spans="1:16" s="1" customFormat="1" x14ac:dyDescent="0.25">
      <c r="A1" s="1" t="s">
        <v>15</v>
      </c>
      <c r="B1" s="1" t="s">
        <v>16</v>
      </c>
      <c r="C1" s="3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4" t="s">
        <v>65</v>
      </c>
      <c r="I1" s="20" t="s">
        <v>66</v>
      </c>
      <c r="J1" s="21" t="s">
        <v>23</v>
      </c>
      <c r="K1" s="1" t="s">
        <v>24</v>
      </c>
      <c r="L1" s="22" t="s">
        <v>67</v>
      </c>
      <c r="M1" s="23" t="s">
        <v>26</v>
      </c>
      <c r="N1" s="2"/>
      <c r="O1" s="2"/>
      <c r="P1" s="2"/>
    </row>
    <row r="2" spans="1:16" ht="14.4" customHeight="1" x14ac:dyDescent="0.25">
      <c r="A2" s="5" t="s">
        <v>125</v>
      </c>
      <c r="B2" s="5" t="s">
        <v>28</v>
      </c>
      <c r="C2" s="5">
        <v>4665008</v>
      </c>
      <c r="D2" s="5" t="s">
        <v>29</v>
      </c>
      <c r="E2" s="5" t="s">
        <v>30</v>
      </c>
      <c r="F2" s="5" t="s">
        <v>31</v>
      </c>
      <c r="G2" s="6">
        <v>1</v>
      </c>
      <c r="H2" s="7">
        <f>C2/$C$6</f>
        <v>7.8500863255601097</v>
      </c>
      <c r="I2" s="7">
        <f>AVERAGE(H2,H7,H12)</f>
        <v>8.2670608290263203</v>
      </c>
      <c r="J2" s="43" t="s">
        <v>69</v>
      </c>
      <c r="K2" s="24">
        <v>14</v>
      </c>
      <c r="L2" s="7">
        <f>AVERAGE(I2,I17,I32)</f>
        <v>8.3008070831138507</v>
      </c>
      <c r="M2" s="7">
        <f>STDEV(I2,I17,I32)</f>
        <v>4.1217832221461199</v>
      </c>
    </row>
    <row r="3" spans="1:16" customFormat="1" x14ac:dyDescent="0.25">
      <c r="A3" s="2" t="s">
        <v>125</v>
      </c>
      <c r="B3" s="2" t="s">
        <v>33</v>
      </c>
      <c r="C3" s="2">
        <v>871791</v>
      </c>
      <c r="D3" s="2" t="s">
        <v>34</v>
      </c>
      <c r="E3" s="2" t="s">
        <v>35</v>
      </c>
      <c r="F3" s="2" t="s">
        <v>36</v>
      </c>
      <c r="G3" s="8">
        <v>2</v>
      </c>
      <c r="H3" s="7">
        <f t="shared" ref="H3:H6" si="0">C3/$C$6</f>
        <v>1.46701454913826</v>
      </c>
      <c r="I3" s="7">
        <f t="shared" ref="I3:I6" si="1">AVERAGE(H3,H8,H13)</f>
        <v>1.63951598055706</v>
      </c>
      <c r="J3" s="43"/>
      <c r="K3" s="24">
        <v>14</v>
      </c>
      <c r="L3" s="7">
        <f>AVERAGE(I3,I18,I33)</f>
        <v>3.0806296360843302</v>
      </c>
      <c r="M3" s="7">
        <f t="shared" ref="M3:M6" si="2">STDEV(I3,I18,I33)</f>
        <v>1.41684119425816</v>
      </c>
      <c r="N3" s="2"/>
      <c r="O3" s="2"/>
      <c r="P3" s="2"/>
    </row>
    <row r="4" spans="1:16" customFormat="1" x14ac:dyDescent="0.25">
      <c r="A4" s="2" t="s">
        <v>125</v>
      </c>
      <c r="B4" s="2" t="s">
        <v>37</v>
      </c>
      <c r="C4" s="2">
        <v>746833</v>
      </c>
      <c r="D4" s="2" t="s">
        <v>38</v>
      </c>
      <c r="E4" s="2" t="s">
        <v>39</v>
      </c>
      <c r="F4" s="2" t="s">
        <v>40</v>
      </c>
      <c r="G4" s="8">
        <v>3</v>
      </c>
      <c r="H4" s="7">
        <f t="shared" si="0"/>
        <v>1.2567402930020799</v>
      </c>
      <c r="I4" s="7">
        <f t="shared" si="1"/>
        <v>1.44871102743822</v>
      </c>
      <c r="J4" s="43"/>
      <c r="K4" s="24">
        <v>14</v>
      </c>
      <c r="L4" s="7">
        <f>AVERAGE(I4,I19,I34)</f>
        <v>1.7635339705769399</v>
      </c>
      <c r="M4" s="7">
        <f t="shared" si="2"/>
        <v>1.9366905130068299</v>
      </c>
      <c r="N4" s="2"/>
      <c r="O4" s="2"/>
      <c r="P4" s="2"/>
    </row>
    <row r="5" spans="1:16" customFormat="1" x14ac:dyDescent="0.25">
      <c r="A5" s="2" t="s">
        <v>125</v>
      </c>
      <c r="B5" s="2" t="s">
        <v>41</v>
      </c>
      <c r="C5" s="2">
        <v>591817</v>
      </c>
      <c r="D5" s="2" t="s">
        <v>42</v>
      </c>
      <c r="E5" s="2" t="s">
        <v>43</v>
      </c>
      <c r="F5" s="2" t="s">
        <v>44</v>
      </c>
      <c r="G5" s="8">
        <v>4</v>
      </c>
      <c r="H5" s="7">
        <f t="shared" si="0"/>
        <v>0.99588565312942801</v>
      </c>
      <c r="I5" s="7">
        <f t="shared" si="1"/>
        <v>1.1226058757730699</v>
      </c>
      <c r="J5" s="43"/>
      <c r="K5" s="24">
        <v>14</v>
      </c>
      <c r="L5" s="7">
        <f>AVERAGE(I5,I20,I35)</f>
        <v>1.53092396969544</v>
      </c>
      <c r="M5" s="7">
        <f t="shared" si="2"/>
        <v>1.7701290529886</v>
      </c>
      <c r="N5" s="2"/>
      <c r="O5" s="2"/>
      <c r="P5" s="2"/>
    </row>
    <row r="6" spans="1:16" customFormat="1" x14ac:dyDescent="0.25">
      <c r="A6" s="9" t="s">
        <v>125</v>
      </c>
      <c r="B6" s="9" t="s">
        <v>45</v>
      </c>
      <c r="C6" s="9">
        <v>594262</v>
      </c>
      <c r="D6" s="9" t="s">
        <v>46</v>
      </c>
      <c r="E6" s="10" t="s">
        <v>47</v>
      </c>
      <c r="F6" s="9"/>
      <c r="G6" s="11">
        <v>5</v>
      </c>
      <c r="H6" s="7">
        <f t="shared" si="0"/>
        <v>1</v>
      </c>
      <c r="I6" s="7">
        <f t="shared" si="1"/>
        <v>1</v>
      </c>
      <c r="J6" s="43"/>
      <c r="K6" s="24">
        <v>14</v>
      </c>
      <c r="L6" s="7">
        <f>AVERAGE(I6,I21,I36)</f>
        <v>1</v>
      </c>
      <c r="M6" s="7">
        <f t="shared" si="2"/>
        <v>0</v>
      </c>
      <c r="N6" s="2"/>
      <c r="O6" s="2"/>
      <c r="P6" s="2"/>
    </row>
    <row r="7" spans="1:16" x14ac:dyDescent="0.25">
      <c r="A7" s="12" t="s">
        <v>126</v>
      </c>
      <c r="B7" s="12" t="s">
        <v>28</v>
      </c>
      <c r="C7" s="13">
        <v>3378984</v>
      </c>
      <c r="D7" s="12" t="s">
        <v>29</v>
      </c>
      <c r="E7" s="2" t="s">
        <v>30</v>
      </c>
      <c r="F7" s="12" t="s">
        <v>31</v>
      </c>
      <c r="G7" s="14">
        <v>1</v>
      </c>
      <c r="H7" s="7">
        <f>C7/$C$11</f>
        <v>7.7505677048210204</v>
      </c>
      <c r="J7" s="43"/>
      <c r="K7" s="24">
        <v>14</v>
      </c>
    </row>
    <row r="8" spans="1:16" customFormat="1" x14ac:dyDescent="0.25">
      <c r="A8" s="12" t="s">
        <v>126</v>
      </c>
      <c r="B8" s="12" t="s">
        <v>33</v>
      </c>
      <c r="C8" s="13">
        <v>614188</v>
      </c>
      <c r="D8" s="12" t="s">
        <v>34</v>
      </c>
      <c r="E8" s="2" t="s">
        <v>35</v>
      </c>
      <c r="F8" s="12" t="s">
        <v>36</v>
      </c>
      <c r="G8" s="14">
        <v>2</v>
      </c>
      <c r="H8" s="7">
        <f t="shared" ref="H8:H11" si="3">C8/$C$11</f>
        <v>1.4087979337838299</v>
      </c>
      <c r="I8" s="2"/>
      <c r="J8" s="43"/>
      <c r="K8" s="24">
        <v>14</v>
      </c>
      <c r="L8" s="2"/>
      <c r="M8" s="2"/>
      <c r="N8" s="2"/>
      <c r="O8" s="2"/>
      <c r="P8" s="2"/>
    </row>
    <row r="9" spans="1:16" customFormat="1" x14ac:dyDescent="0.25">
      <c r="A9" s="12" t="s">
        <v>126</v>
      </c>
      <c r="B9" s="12" t="s">
        <v>37</v>
      </c>
      <c r="C9" s="13">
        <v>544155</v>
      </c>
      <c r="D9" s="12" t="s">
        <v>38</v>
      </c>
      <c r="E9" s="2" t="s">
        <v>39</v>
      </c>
      <c r="F9" s="12" t="s">
        <v>40</v>
      </c>
      <c r="G9" s="14">
        <v>3</v>
      </c>
      <c r="H9" s="7">
        <f t="shared" si="3"/>
        <v>1.24815926012579</v>
      </c>
      <c r="I9" s="2"/>
      <c r="J9" s="43"/>
      <c r="K9" s="24">
        <v>14</v>
      </c>
      <c r="L9" s="2"/>
      <c r="M9" s="2"/>
      <c r="N9" s="2"/>
      <c r="O9" s="2"/>
      <c r="P9" s="2"/>
    </row>
    <row r="10" spans="1:16" customFormat="1" x14ac:dyDescent="0.25">
      <c r="A10" s="12" t="s">
        <v>126</v>
      </c>
      <c r="B10" s="12" t="s">
        <v>41</v>
      </c>
      <c r="C10" s="13">
        <v>421724</v>
      </c>
      <c r="D10" s="12" t="s">
        <v>42</v>
      </c>
      <c r="E10" s="2" t="s">
        <v>43</v>
      </c>
      <c r="F10" s="12" t="s">
        <v>44</v>
      </c>
      <c r="G10" s="14">
        <v>4</v>
      </c>
      <c r="H10" s="7">
        <f t="shared" si="3"/>
        <v>0.96733231490529104</v>
      </c>
      <c r="I10" s="2"/>
      <c r="J10" s="43"/>
      <c r="K10" s="24">
        <v>14</v>
      </c>
      <c r="L10" s="2"/>
      <c r="M10" s="2"/>
      <c r="N10" s="2"/>
      <c r="O10" s="2"/>
      <c r="P10" s="2"/>
    </row>
    <row r="11" spans="1:16" customFormat="1" x14ac:dyDescent="0.25">
      <c r="A11" s="15" t="s">
        <v>126</v>
      </c>
      <c r="B11" s="15" t="s">
        <v>45</v>
      </c>
      <c r="C11" s="16">
        <v>435966</v>
      </c>
      <c r="D11" s="15" t="s">
        <v>46</v>
      </c>
      <c r="E11" s="10" t="s">
        <v>47</v>
      </c>
      <c r="F11" s="15"/>
      <c r="G11" s="17">
        <v>5</v>
      </c>
      <c r="H11" s="7">
        <f t="shared" si="3"/>
        <v>1</v>
      </c>
      <c r="I11" s="2"/>
      <c r="J11" s="43"/>
      <c r="K11" s="24">
        <v>14</v>
      </c>
      <c r="L11" s="2"/>
      <c r="M11" s="2"/>
      <c r="N11" s="2"/>
      <c r="O11" s="2"/>
      <c r="P11" s="2"/>
    </row>
    <row r="12" spans="1:16" x14ac:dyDescent="0.25">
      <c r="A12" s="2" t="s">
        <v>127</v>
      </c>
      <c r="B12" s="2" t="s">
        <v>28</v>
      </c>
      <c r="C12" s="2">
        <v>2646348</v>
      </c>
      <c r="D12" s="2" t="s">
        <v>29</v>
      </c>
      <c r="E12" s="2" t="s">
        <v>30</v>
      </c>
      <c r="F12" s="2" t="s">
        <v>31</v>
      </c>
      <c r="G12" s="8">
        <v>1</v>
      </c>
      <c r="H12" s="7">
        <f>C12/$C$16</f>
        <v>9.2005284566978407</v>
      </c>
      <c r="J12" s="43"/>
      <c r="K12" s="24">
        <v>14</v>
      </c>
    </row>
    <row r="13" spans="1:16" customFormat="1" x14ac:dyDescent="0.25">
      <c r="A13" s="2" t="s">
        <v>127</v>
      </c>
      <c r="B13" s="2" t="s">
        <v>33</v>
      </c>
      <c r="C13" s="2">
        <v>587552</v>
      </c>
      <c r="D13" s="2" t="s">
        <v>34</v>
      </c>
      <c r="E13" s="2" t="s">
        <v>35</v>
      </c>
      <c r="F13" s="2" t="s">
        <v>36</v>
      </c>
      <c r="G13" s="8">
        <v>2</v>
      </c>
      <c r="H13" s="7">
        <f>C13/$C$16</f>
        <v>2.0427354587490898</v>
      </c>
      <c r="I13" s="2"/>
      <c r="J13" s="43"/>
      <c r="K13" s="24">
        <v>14</v>
      </c>
      <c r="L13" s="2"/>
      <c r="M13" s="2"/>
      <c r="N13" s="2"/>
      <c r="O13" s="2"/>
      <c r="P13" s="2"/>
    </row>
    <row r="14" spans="1:16" customFormat="1" x14ac:dyDescent="0.25">
      <c r="A14" s="2" t="s">
        <v>127</v>
      </c>
      <c r="B14" s="2" t="s">
        <v>37</v>
      </c>
      <c r="C14" s="2">
        <v>529594</v>
      </c>
      <c r="D14" s="2" t="s">
        <v>38</v>
      </c>
      <c r="E14" s="2" t="s">
        <v>39</v>
      </c>
      <c r="F14" s="2" t="s">
        <v>40</v>
      </c>
      <c r="G14" s="8">
        <v>3</v>
      </c>
      <c r="H14" s="7">
        <f t="shared" ref="H14:H16" si="4">C14/$C$16</f>
        <v>1.8412335291868001</v>
      </c>
      <c r="I14" s="2"/>
      <c r="J14" s="43"/>
      <c r="K14" s="24">
        <v>14</v>
      </c>
      <c r="L14" s="2"/>
      <c r="M14" s="2"/>
      <c r="N14" s="2"/>
      <c r="O14" s="2"/>
      <c r="P14" s="2"/>
    </row>
    <row r="15" spans="1:16" customFormat="1" x14ac:dyDescent="0.25">
      <c r="A15" s="2" t="s">
        <v>127</v>
      </c>
      <c r="B15" s="2" t="s">
        <v>41</v>
      </c>
      <c r="C15" s="2">
        <v>404005</v>
      </c>
      <c r="D15" s="2" t="s">
        <v>42</v>
      </c>
      <c r="E15" s="2" t="s">
        <v>43</v>
      </c>
      <c r="F15" s="2" t="s">
        <v>44</v>
      </c>
      <c r="G15" s="8">
        <v>4</v>
      </c>
      <c r="H15" s="7">
        <f t="shared" si="4"/>
        <v>1.4045996592845</v>
      </c>
      <c r="I15" s="2"/>
      <c r="J15" s="43"/>
      <c r="K15" s="24">
        <v>14</v>
      </c>
      <c r="L15" s="2"/>
      <c r="M15" s="2"/>
      <c r="N15" s="2"/>
      <c r="O15" s="2"/>
      <c r="P15" s="2"/>
    </row>
    <row r="16" spans="1:16" customFormat="1" x14ac:dyDescent="0.25">
      <c r="A16" s="18" t="s">
        <v>127</v>
      </c>
      <c r="B16" s="18" t="s">
        <v>45</v>
      </c>
      <c r="C16" s="18">
        <v>287630</v>
      </c>
      <c r="D16" s="18" t="s">
        <v>46</v>
      </c>
      <c r="E16" s="10" t="s">
        <v>47</v>
      </c>
      <c r="F16" s="18"/>
      <c r="G16" s="19">
        <v>5</v>
      </c>
      <c r="H16" s="7">
        <f t="shared" si="4"/>
        <v>1</v>
      </c>
      <c r="I16" s="2"/>
      <c r="J16" s="43"/>
      <c r="K16" s="24">
        <v>14</v>
      </c>
      <c r="L16" s="2"/>
      <c r="M16" s="2"/>
      <c r="N16" s="2"/>
      <c r="O16" s="2"/>
      <c r="P16" s="2"/>
    </row>
    <row r="17" spans="1:16" ht="14.4" customHeight="1" x14ac:dyDescent="0.25">
      <c r="A17" s="5" t="s">
        <v>128</v>
      </c>
      <c r="B17" s="5" t="s">
        <v>28</v>
      </c>
      <c r="C17" s="5">
        <v>986288</v>
      </c>
      <c r="D17" s="5" t="s">
        <v>29</v>
      </c>
      <c r="E17" s="5" t="s">
        <v>30</v>
      </c>
      <c r="F17" s="5" t="s">
        <v>31</v>
      </c>
      <c r="G17" s="6">
        <v>1</v>
      </c>
      <c r="H17" s="7">
        <f>C17/$C$21</f>
        <v>4.0572122009913798</v>
      </c>
      <c r="I17" s="7">
        <f>AVERAGE(H17,H22,H27)</f>
        <v>4.1960005982619304</v>
      </c>
      <c r="J17" s="43" t="s">
        <v>73</v>
      </c>
      <c r="K17" s="24">
        <v>14</v>
      </c>
    </row>
    <row r="18" spans="1:16" customFormat="1" x14ac:dyDescent="0.25">
      <c r="A18" s="2" t="s">
        <v>128</v>
      </c>
      <c r="B18" s="2" t="s">
        <v>33</v>
      </c>
      <c r="C18" s="2">
        <v>719362</v>
      </c>
      <c r="D18" s="2" t="s">
        <v>34</v>
      </c>
      <c r="E18" s="2" t="s">
        <v>35</v>
      </c>
      <c r="F18" s="2" t="s">
        <v>36</v>
      </c>
      <c r="G18" s="8">
        <v>2</v>
      </c>
      <c r="H18" s="7">
        <f t="shared" ref="H18:H21" si="5">C18/$C$21</f>
        <v>2.9591805672679401</v>
      </c>
      <c r="I18" s="7">
        <f t="shared" ref="I18:I21" si="6">AVERAGE(H18,H23,H28)</f>
        <v>3.13049089681587</v>
      </c>
      <c r="J18" s="43"/>
      <c r="K18" s="24">
        <v>14</v>
      </c>
      <c r="L18" s="2"/>
      <c r="M18" s="2"/>
      <c r="N18" s="2"/>
      <c r="O18" s="2"/>
      <c r="P18" s="2"/>
    </row>
    <row r="19" spans="1:16" customFormat="1" x14ac:dyDescent="0.25">
      <c r="A19" s="2" t="s">
        <v>128</v>
      </c>
      <c r="B19" s="2" t="s">
        <v>37</v>
      </c>
      <c r="C19" s="2">
        <v>862078</v>
      </c>
      <c r="D19" s="2" t="s">
        <v>38</v>
      </c>
      <c r="E19" s="2" t="s">
        <v>39</v>
      </c>
      <c r="F19" s="2" t="s">
        <v>40</v>
      </c>
      <c r="G19" s="8">
        <v>3</v>
      </c>
      <c r="H19" s="7">
        <f t="shared" si="5"/>
        <v>3.5462596927127299</v>
      </c>
      <c r="I19" s="7">
        <f t="shared" si="6"/>
        <v>3.8383486415349299</v>
      </c>
      <c r="J19" s="43"/>
      <c r="K19" s="24">
        <v>14</v>
      </c>
      <c r="L19" s="2"/>
      <c r="M19" s="2"/>
      <c r="N19" s="2"/>
      <c r="O19" s="2"/>
      <c r="P19" s="2"/>
    </row>
    <row r="20" spans="1:16" customFormat="1" x14ac:dyDescent="0.25">
      <c r="A20" s="2" t="s">
        <v>128</v>
      </c>
      <c r="B20" s="2" t="s">
        <v>41</v>
      </c>
      <c r="C20" s="2">
        <v>777647</v>
      </c>
      <c r="D20" s="2" t="s">
        <v>42</v>
      </c>
      <c r="E20" s="2" t="s">
        <v>43</v>
      </c>
      <c r="F20" s="2" t="s">
        <v>44</v>
      </c>
      <c r="G20" s="8">
        <v>4</v>
      </c>
      <c r="H20" s="7">
        <f t="shared" si="5"/>
        <v>3.1989428001398599</v>
      </c>
      <c r="I20" s="7">
        <f t="shared" si="6"/>
        <v>3.4695322418765602</v>
      </c>
      <c r="J20" s="43"/>
      <c r="K20" s="24">
        <v>14</v>
      </c>
      <c r="L20" s="2"/>
      <c r="M20" s="2"/>
      <c r="N20" s="2"/>
      <c r="O20" s="2"/>
      <c r="P20" s="2"/>
    </row>
    <row r="21" spans="1:16" customFormat="1" x14ac:dyDescent="0.25">
      <c r="A21" s="9" t="s">
        <v>128</v>
      </c>
      <c r="B21" s="9" t="s">
        <v>45</v>
      </c>
      <c r="C21" s="9">
        <v>243095</v>
      </c>
      <c r="D21" s="9" t="s">
        <v>46</v>
      </c>
      <c r="E21" s="10" t="s">
        <v>47</v>
      </c>
      <c r="F21" s="9"/>
      <c r="G21" s="11">
        <v>5</v>
      </c>
      <c r="H21" s="7">
        <f t="shared" si="5"/>
        <v>1</v>
      </c>
      <c r="I21" s="7">
        <f t="shared" si="6"/>
        <v>1</v>
      </c>
      <c r="J21" s="43"/>
      <c r="K21" s="24">
        <v>14</v>
      </c>
      <c r="L21" s="2"/>
      <c r="M21" s="2"/>
      <c r="N21" s="2"/>
      <c r="O21" s="2"/>
      <c r="P21" s="2"/>
    </row>
    <row r="22" spans="1:16" x14ac:dyDescent="0.25">
      <c r="A22" s="12" t="s">
        <v>129</v>
      </c>
      <c r="B22" s="12" t="s">
        <v>28</v>
      </c>
      <c r="C22" s="13">
        <v>1306458</v>
      </c>
      <c r="D22" s="12" t="s">
        <v>29</v>
      </c>
      <c r="E22" s="2" t="s">
        <v>30</v>
      </c>
      <c r="F22" s="12" t="s">
        <v>31</v>
      </c>
      <c r="G22" s="14">
        <v>1</v>
      </c>
      <c r="H22" s="7">
        <f>C22/$C$26</f>
        <v>4.4134858030843001</v>
      </c>
      <c r="J22" s="43"/>
      <c r="K22" s="24">
        <v>14</v>
      </c>
    </row>
    <row r="23" spans="1:16" customFormat="1" x14ac:dyDescent="0.25">
      <c r="A23" s="12" t="s">
        <v>129</v>
      </c>
      <c r="B23" s="12" t="s">
        <v>33</v>
      </c>
      <c r="C23" s="13">
        <v>1026086</v>
      </c>
      <c r="D23" s="12" t="s">
        <v>34</v>
      </c>
      <c r="E23" s="2" t="s">
        <v>35</v>
      </c>
      <c r="F23" s="12" t="s">
        <v>36</v>
      </c>
      <c r="G23" s="14">
        <v>2</v>
      </c>
      <c r="H23" s="7">
        <f t="shared" ref="H23:H26" si="7">C23/$C$26</f>
        <v>3.4663310980862501</v>
      </c>
      <c r="I23" s="2"/>
      <c r="J23" s="43"/>
      <c r="K23" s="24">
        <v>14</v>
      </c>
      <c r="L23" s="2"/>
      <c r="M23" s="2"/>
      <c r="N23" s="2"/>
      <c r="O23" s="2"/>
      <c r="P23" s="2"/>
    </row>
    <row r="24" spans="1:16" customFormat="1" x14ac:dyDescent="0.25">
      <c r="A24" s="12" t="s">
        <v>129</v>
      </c>
      <c r="B24" s="12" t="s">
        <v>37</v>
      </c>
      <c r="C24" s="13">
        <v>1210282</v>
      </c>
      <c r="D24" s="12" t="s">
        <v>38</v>
      </c>
      <c r="E24" s="2" t="s">
        <v>39</v>
      </c>
      <c r="F24" s="12" t="s">
        <v>40</v>
      </c>
      <c r="G24" s="14">
        <v>3</v>
      </c>
      <c r="H24" s="7">
        <f t="shared" si="7"/>
        <v>4.0885833488167798</v>
      </c>
      <c r="I24" s="2"/>
      <c r="J24" s="43"/>
      <c r="K24" s="24">
        <v>14</v>
      </c>
      <c r="L24" s="2"/>
      <c r="M24" s="2"/>
      <c r="N24" s="2"/>
      <c r="O24" s="2"/>
      <c r="P24" s="2"/>
    </row>
    <row r="25" spans="1:16" customFormat="1" x14ac:dyDescent="0.25">
      <c r="A25" s="12" t="s">
        <v>129</v>
      </c>
      <c r="B25" s="12" t="s">
        <v>41</v>
      </c>
      <c r="C25" s="13">
        <v>1113072</v>
      </c>
      <c r="D25" s="12" t="s">
        <v>42</v>
      </c>
      <c r="E25" s="2" t="s">
        <v>43</v>
      </c>
      <c r="F25" s="12" t="s">
        <v>44</v>
      </c>
      <c r="G25" s="14">
        <v>4</v>
      </c>
      <c r="H25" s="7">
        <f t="shared" si="7"/>
        <v>3.76018782831951</v>
      </c>
      <c r="I25" s="2"/>
      <c r="J25" s="43"/>
      <c r="K25" s="24">
        <v>14</v>
      </c>
      <c r="L25" s="2"/>
      <c r="M25" s="2"/>
      <c r="N25" s="2"/>
      <c r="O25" s="2"/>
      <c r="P25" s="2"/>
    </row>
    <row r="26" spans="1:16" customFormat="1" x14ac:dyDescent="0.25">
      <c r="A26" s="15" t="s">
        <v>129</v>
      </c>
      <c r="B26" s="15" t="s">
        <v>45</v>
      </c>
      <c r="C26" s="16">
        <v>296015</v>
      </c>
      <c r="D26" s="15" t="s">
        <v>46</v>
      </c>
      <c r="E26" s="10" t="s">
        <v>47</v>
      </c>
      <c r="F26" s="15"/>
      <c r="G26" s="17">
        <v>5</v>
      </c>
      <c r="H26" s="7">
        <f t="shared" si="7"/>
        <v>1</v>
      </c>
      <c r="I26" s="2"/>
      <c r="J26" s="43"/>
      <c r="K26" s="24">
        <v>14</v>
      </c>
      <c r="L26" s="2"/>
      <c r="M26" s="2"/>
      <c r="N26" s="2"/>
      <c r="O26" s="2"/>
      <c r="P26" s="2"/>
    </row>
    <row r="27" spans="1:16" x14ac:dyDescent="0.25">
      <c r="A27" s="2" t="s">
        <v>130</v>
      </c>
      <c r="B27" s="2" t="s">
        <v>28</v>
      </c>
      <c r="C27" s="2">
        <v>1542342</v>
      </c>
      <c r="D27" s="2" t="s">
        <v>29</v>
      </c>
      <c r="E27" s="2" t="s">
        <v>30</v>
      </c>
      <c r="F27" s="2" t="s">
        <v>31</v>
      </c>
      <c r="G27" s="8">
        <v>1</v>
      </c>
      <c r="H27" s="7">
        <f>C27/$C$31</f>
        <v>4.11730379071009</v>
      </c>
      <c r="J27" s="43"/>
      <c r="K27" s="24">
        <v>14</v>
      </c>
    </row>
    <row r="28" spans="1:16" customFormat="1" x14ac:dyDescent="0.25">
      <c r="A28" s="2" t="s">
        <v>130</v>
      </c>
      <c r="B28" s="2" t="s">
        <v>33</v>
      </c>
      <c r="C28" s="2">
        <v>1111049</v>
      </c>
      <c r="D28" s="2" t="s">
        <v>34</v>
      </c>
      <c r="E28" s="2" t="s">
        <v>35</v>
      </c>
      <c r="F28" s="2" t="s">
        <v>36</v>
      </c>
      <c r="G28" s="8">
        <v>2</v>
      </c>
      <c r="H28" s="7">
        <f t="shared" ref="H28:H31" si="8">C28/$C$31</f>
        <v>2.9659610250934301</v>
      </c>
      <c r="I28" s="2"/>
      <c r="J28" s="43"/>
      <c r="K28" s="24">
        <v>14</v>
      </c>
      <c r="L28" s="2"/>
      <c r="M28" s="2"/>
      <c r="N28" s="2"/>
      <c r="O28" s="2"/>
      <c r="P28" s="2"/>
    </row>
    <row r="29" spans="1:16" customFormat="1" x14ac:dyDescent="0.25">
      <c r="A29" s="2" t="s">
        <v>130</v>
      </c>
      <c r="B29" s="2" t="s">
        <v>37</v>
      </c>
      <c r="C29" s="2">
        <v>1453524</v>
      </c>
      <c r="D29" s="2" t="s">
        <v>38</v>
      </c>
      <c r="E29" s="2" t="s">
        <v>39</v>
      </c>
      <c r="F29" s="2" t="s">
        <v>40</v>
      </c>
      <c r="G29" s="8">
        <v>3</v>
      </c>
      <c r="H29" s="7">
        <f t="shared" si="8"/>
        <v>3.8802028830752802</v>
      </c>
      <c r="I29" s="2"/>
      <c r="J29" s="43"/>
      <c r="K29" s="24">
        <v>14</v>
      </c>
      <c r="L29" s="2"/>
      <c r="M29" s="2"/>
      <c r="N29" s="2"/>
      <c r="O29" s="2"/>
      <c r="P29" s="2"/>
    </row>
    <row r="30" spans="1:16" customFormat="1" x14ac:dyDescent="0.25">
      <c r="A30" s="2" t="s">
        <v>130</v>
      </c>
      <c r="B30" s="2" t="s">
        <v>41</v>
      </c>
      <c r="C30" s="2">
        <v>1292170</v>
      </c>
      <c r="D30" s="2" t="s">
        <v>42</v>
      </c>
      <c r="E30" s="2" t="s">
        <v>43</v>
      </c>
      <c r="F30" s="2" t="s">
        <v>44</v>
      </c>
      <c r="G30" s="8">
        <v>4</v>
      </c>
      <c r="H30" s="7">
        <f t="shared" si="8"/>
        <v>3.4494660971703102</v>
      </c>
      <c r="I30" s="2"/>
      <c r="J30" s="43"/>
      <c r="K30" s="24">
        <v>14</v>
      </c>
      <c r="L30" s="2"/>
      <c r="M30" s="2"/>
      <c r="N30" s="2"/>
      <c r="O30" s="2"/>
      <c r="P30" s="2"/>
    </row>
    <row r="31" spans="1:16" customFormat="1" x14ac:dyDescent="0.25">
      <c r="A31" s="18" t="s">
        <v>130</v>
      </c>
      <c r="B31" s="18" t="s">
        <v>45</v>
      </c>
      <c r="C31" s="18">
        <v>374600</v>
      </c>
      <c r="D31" s="18" t="s">
        <v>46</v>
      </c>
      <c r="E31" s="10" t="s">
        <v>47</v>
      </c>
      <c r="F31" s="18"/>
      <c r="G31" s="19">
        <v>5</v>
      </c>
      <c r="H31" s="7">
        <f t="shared" si="8"/>
        <v>1</v>
      </c>
      <c r="I31" s="2"/>
      <c r="J31" s="43"/>
      <c r="K31" s="24">
        <v>14</v>
      </c>
      <c r="L31" s="2"/>
      <c r="M31" s="2"/>
      <c r="N31" s="2"/>
      <c r="O31" s="2"/>
      <c r="P31" s="2"/>
    </row>
    <row r="32" spans="1:16" ht="14.4" customHeight="1" x14ac:dyDescent="0.25">
      <c r="A32" s="5" t="s">
        <v>131</v>
      </c>
      <c r="B32" s="5" t="s">
        <v>28</v>
      </c>
      <c r="C32" s="5">
        <v>2034301</v>
      </c>
      <c r="D32" s="5" t="s">
        <v>29</v>
      </c>
      <c r="E32" s="5" t="s">
        <v>30</v>
      </c>
      <c r="F32" s="5" t="s">
        <v>31</v>
      </c>
      <c r="G32" s="6">
        <v>1</v>
      </c>
      <c r="H32" s="7">
        <f>C32/$C$36</f>
        <v>11.955646061802801</v>
      </c>
      <c r="I32" s="7">
        <f>AVERAGE(H32,H37,H42)</f>
        <v>12.4393598220533</v>
      </c>
      <c r="J32" s="43" t="s">
        <v>77</v>
      </c>
      <c r="K32" s="24">
        <v>14</v>
      </c>
    </row>
    <row r="33" spans="1:16" customFormat="1" x14ac:dyDescent="0.25">
      <c r="A33" s="2" t="s">
        <v>131</v>
      </c>
      <c r="B33" s="2" t="s">
        <v>33</v>
      </c>
      <c r="C33" s="2">
        <v>742476</v>
      </c>
      <c r="D33" s="2" t="s">
        <v>34</v>
      </c>
      <c r="E33" s="2" t="s">
        <v>35</v>
      </c>
      <c r="F33" s="2" t="s">
        <v>36</v>
      </c>
      <c r="G33" s="8">
        <v>2</v>
      </c>
      <c r="H33" s="7">
        <f t="shared" ref="H33:H36" si="9">C33/$C$36</f>
        <v>4.3635530166790097</v>
      </c>
      <c r="I33" s="7">
        <f t="shared" ref="I33:I36" si="10">AVERAGE(H33,H38,H43)</f>
        <v>4.47188203088007</v>
      </c>
      <c r="J33" s="43"/>
      <c r="K33" s="24">
        <v>14</v>
      </c>
      <c r="L33" s="2"/>
      <c r="M33" s="2"/>
      <c r="N33" s="2"/>
      <c r="O33" s="2"/>
      <c r="P33" s="2"/>
    </row>
    <row r="34" spans="1:16" customFormat="1" x14ac:dyDescent="0.25">
      <c r="A34" s="2" t="s">
        <v>131</v>
      </c>
      <c r="B34" s="2" t="s">
        <v>37</v>
      </c>
      <c r="C34" s="2">
        <v>530</v>
      </c>
      <c r="D34" s="2" t="s">
        <v>38</v>
      </c>
      <c r="E34" s="2" t="s">
        <v>39</v>
      </c>
      <c r="F34" s="2" t="s">
        <v>40</v>
      </c>
      <c r="G34" s="8">
        <v>3</v>
      </c>
      <c r="H34" s="7">
        <f t="shared" si="9"/>
        <v>3.11482539346709E-3</v>
      </c>
      <c r="I34" s="7">
        <f t="shared" si="10"/>
        <v>3.5422427576649201E-3</v>
      </c>
      <c r="J34" s="43"/>
      <c r="K34" s="24">
        <v>14</v>
      </c>
      <c r="L34" s="2"/>
      <c r="M34" s="2"/>
      <c r="N34" s="2"/>
      <c r="O34" s="2"/>
      <c r="P34" s="2"/>
    </row>
    <row r="35" spans="1:16" customFormat="1" x14ac:dyDescent="0.25">
      <c r="A35" s="2" t="s">
        <v>131</v>
      </c>
      <c r="B35" s="2" t="s">
        <v>41</v>
      </c>
      <c r="C35" s="2">
        <v>96</v>
      </c>
      <c r="D35" s="2" t="s">
        <v>42</v>
      </c>
      <c r="E35" s="2" t="s">
        <v>43</v>
      </c>
      <c r="F35" s="2" t="s">
        <v>44</v>
      </c>
      <c r="G35" s="8">
        <v>4</v>
      </c>
      <c r="H35" s="7">
        <f t="shared" si="9"/>
        <v>5.6419478825064397E-4</v>
      </c>
      <c r="I35" s="7">
        <f t="shared" si="10"/>
        <v>6.3379143668775299E-4</v>
      </c>
      <c r="J35" s="43"/>
      <c r="K35" s="24">
        <v>14</v>
      </c>
      <c r="L35" s="2"/>
      <c r="M35" s="2"/>
      <c r="N35" s="2"/>
      <c r="O35" s="2"/>
      <c r="P35" s="2"/>
    </row>
    <row r="36" spans="1:16" customFormat="1" x14ac:dyDescent="0.25">
      <c r="A36" s="9" t="s">
        <v>131</v>
      </c>
      <c r="B36" s="9" t="s">
        <v>45</v>
      </c>
      <c r="C36" s="9">
        <v>170154</v>
      </c>
      <c r="D36" s="9" t="s">
        <v>46</v>
      </c>
      <c r="E36" s="10" t="s">
        <v>47</v>
      </c>
      <c r="F36" s="9"/>
      <c r="G36" s="11">
        <v>5</v>
      </c>
      <c r="H36" s="7">
        <f t="shared" si="9"/>
        <v>1</v>
      </c>
      <c r="I36" s="7">
        <f t="shared" si="10"/>
        <v>1</v>
      </c>
      <c r="J36" s="43"/>
      <c r="K36" s="24">
        <v>14</v>
      </c>
      <c r="L36" s="2"/>
      <c r="M36" s="2"/>
      <c r="N36" s="2"/>
      <c r="O36" s="2"/>
      <c r="P36" s="2"/>
    </row>
    <row r="37" spans="1:16" x14ac:dyDescent="0.25">
      <c r="A37" s="12" t="s">
        <v>132</v>
      </c>
      <c r="B37" s="12" t="s">
        <v>28</v>
      </c>
      <c r="C37" s="13">
        <v>3205667</v>
      </c>
      <c r="D37" s="12" t="s">
        <v>29</v>
      </c>
      <c r="E37" s="2" t="s">
        <v>30</v>
      </c>
      <c r="F37" s="12" t="s">
        <v>31</v>
      </c>
      <c r="G37" s="14">
        <v>1</v>
      </c>
      <c r="H37" s="7">
        <f>C37/$C$41</f>
        <v>13.6520578164659</v>
      </c>
      <c r="J37" s="43"/>
      <c r="K37" s="24">
        <v>14</v>
      </c>
    </row>
    <row r="38" spans="1:16" customFormat="1" x14ac:dyDescent="0.25">
      <c r="A38" s="12" t="s">
        <v>132</v>
      </c>
      <c r="B38" s="12" t="s">
        <v>33</v>
      </c>
      <c r="C38" s="13">
        <v>1103557</v>
      </c>
      <c r="D38" s="12" t="s">
        <v>34</v>
      </c>
      <c r="E38" s="2" t="s">
        <v>35</v>
      </c>
      <c r="F38" s="12" t="s">
        <v>36</v>
      </c>
      <c r="G38" s="14">
        <v>2</v>
      </c>
      <c r="H38" s="7">
        <f t="shared" ref="H38:H41" si="11">C38/$C$41</f>
        <v>4.69974703166789</v>
      </c>
      <c r="I38" s="2"/>
      <c r="J38" s="43"/>
      <c r="K38" s="24">
        <v>14</v>
      </c>
      <c r="L38" s="2"/>
      <c r="M38" s="2"/>
      <c r="N38" s="2"/>
      <c r="O38" s="2"/>
      <c r="P38" s="2"/>
    </row>
    <row r="39" spans="1:16" customFormat="1" x14ac:dyDescent="0.25">
      <c r="A39" s="12" t="s">
        <v>132</v>
      </c>
      <c r="B39" s="12" t="s">
        <v>37</v>
      </c>
      <c r="C39" s="13">
        <v>841</v>
      </c>
      <c r="D39" s="12" t="s">
        <v>38</v>
      </c>
      <c r="E39" s="2" t="s">
        <v>39</v>
      </c>
      <c r="F39" s="12" t="s">
        <v>40</v>
      </c>
      <c r="G39" s="14">
        <v>3</v>
      </c>
      <c r="H39" s="7">
        <f t="shared" si="11"/>
        <v>3.58158867519548E-3</v>
      </c>
      <c r="I39" s="2"/>
      <c r="J39" s="43"/>
      <c r="K39" s="24">
        <v>14</v>
      </c>
      <c r="L39" s="2"/>
      <c r="M39" s="2"/>
      <c r="N39" s="2"/>
      <c r="O39" s="2"/>
      <c r="P39" s="2"/>
    </row>
    <row r="40" spans="1:16" customFormat="1" x14ac:dyDescent="0.25">
      <c r="A40" s="12" t="s">
        <v>132</v>
      </c>
      <c r="B40" s="12" t="s">
        <v>41</v>
      </c>
      <c r="C40" s="13">
        <v>146</v>
      </c>
      <c r="D40" s="12" t="s">
        <v>42</v>
      </c>
      <c r="E40" s="2" t="s">
        <v>43</v>
      </c>
      <c r="F40" s="12" t="s">
        <v>44</v>
      </c>
      <c r="G40" s="14">
        <v>4</v>
      </c>
      <c r="H40" s="7">
        <f t="shared" si="11"/>
        <v>6.2177401495664602E-4</v>
      </c>
      <c r="I40" s="2"/>
      <c r="J40" s="43"/>
      <c r="K40" s="24">
        <v>14</v>
      </c>
      <c r="L40" s="2"/>
      <c r="M40" s="2"/>
      <c r="N40" s="2"/>
      <c r="O40" s="2"/>
      <c r="P40" s="2"/>
    </row>
    <row r="41" spans="1:16" customFormat="1" x14ac:dyDescent="0.25">
      <c r="A41" s="15" t="s">
        <v>132</v>
      </c>
      <c r="B41" s="15" t="s">
        <v>45</v>
      </c>
      <c r="C41" s="16">
        <v>234812</v>
      </c>
      <c r="D41" s="15" t="s">
        <v>46</v>
      </c>
      <c r="E41" s="10" t="s">
        <v>47</v>
      </c>
      <c r="F41" s="15"/>
      <c r="G41" s="17">
        <v>5</v>
      </c>
      <c r="H41" s="7">
        <f t="shared" si="11"/>
        <v>1</v>
      </c>
      <c r="I41" s="2"/>
      <c r="J41" s="43"/>
      <c r="K41" s="24">
        <v>14</v>
      </c>
      <c r="L41" s="2"/>
      <c r="M41" s="2"/>
      <c r="N41" s="2"/>
      <c r="O41" s="2"/>
      <c r="P41" s="2"/>
    </row>
    <row r="42" spans="1:16" x14ac:dyDescent="0.25">
      <c r="A42" s="2" t="s">
        <v>133</v>
      </c>
      <c r="B42" s="2" t="s">
        <v>28</v>
      </c>
      <c r="C42" s="2">
        <v>2651756</v>
      </c>
      <c r="D42" s="2" t="s">
        <v>29</v>
      </c>
      <c r="E42" s="2" t="s">
        <v>30</v>
      </c>
      <c r="F42" s="2" t="s">
        <v>31</v>
      </c>
      <c r="G42" s="8">
        <v>1</v>
      </c>
      <c r="H42" s="7">
        <f>C42/$C$46</f>
        <v>11.7103755878911</v>
      </c>
      <c r="J42" s="43"/>
      <c r="K42" s="24">
        <v>14</v>
      </c>
    </row>
    <row r="43" spans="1:16" customFormat="1" x14ac:dyDescent="0.25">
      <c r="A43" s="2" t="s">
        <v>133</v>
      </c>
      <c r="B43" s="2" t="s">
        <v>33</v>
      </c>
      <c r="C43" s="2">
        <v>985567</v>
      </c>
      <c r="D43" s="2" t="s">
        <v>34</v>
      </c>
      <c r="E43" s="2" t="s">
        <v>35</v>
      </c>
      <c r="F43" s="2" t="s">
        <v>36</v>
      </c>
      <c r="G43" s="8">
        <v>2</v>
      </c>
      <c r="H43" s="7">
        <f t="shared" ref="H43:H46" si="12">C43/$C$46</f>
        <v>4.3523460442933199</v>
      </c>
      <c r="I43" s="2"/>
      <c r="J43" s="43"/>
      <c r="K43" s="24">
        <v>14</v>
      </c>
      <c r="L43" s="2"/>
      <c r="M43" s="2"/>
      <c r="N43" s="2"/>
      <c r="O43" s="2"/>
      <c r="P43" s="2"/>
    </row>
    <row r="44" spans="1:16" customFormat="1" x14ac:dyDescent="0.25">
      <c r="A44" s="2" t="s">
        <v>133</v>
      </c>
      <c r="B44" s="2" t="s">
        <v>37</v>
      </c>
      <c r="C44" s="2">
        <v>890</v>
      </c>
      <c r="D44" s="2" t="s">
        <v>38</v>
      </c>
      <c r="E44" s="2" t="s">
        <v>39</v>
      </c>
      <c r="F44" s="2" t="s">
        <v>40</v>
      </c>
      <c r="G44" s="8">
        <v>3</v>
      </c>
      <c r="H44" s="7">
        <f t="shared" si="12"/>
        <v>3.9303142043321804E-3</v>
      </c>
      <c r="I44" s="2"/>
      <c r="J44" s="43"/>
      <c r="K44" s="24">
        <v>14</v>
      </c>
      <c r="L44" s="2"/>
      <c r="M44" s="2"/>
      <c r="N44" s="2"/>
      <c r="O44" s="2"/>
      <c r="P44" s="2"/>
    </row>
    <row r="45" spans="1:16" customFormat="1" x14ac:dyDescent="0.25">
      <c r="A45" s="2" t="s">
        <v>133</v>
      </c>
      <c r="B45" s="2" t="s">
        <v>41</v>
      </c>
      <c r="C45" s="2">
        <v>162</v>
      </c>
      <c r="D45" s="2" t="s">
        <v>42</v>
      </c>
      <c r="E45" s="2" t="s">
        <v>43</v>
      </c>
      <c r="F45" s="2" t="s">
        <v>44</v>
      </c>
      <c r="G45" s="8">
        <v>4</v>
      </c>
      <c r="H45" s="7">
        <f t="shared" si="12"/>
        <v>7.1540550685596899E-4</v>
      </c>
      <c r="I45" s="2"/>
      <c r="J45" s="43"/>
      <c r="K45" s="24">
        <v>14</v>
      </c>
      <c r="L45" s="2"/>
      <c r="M45" s="2"/>
      <c r="N45" s="2"/>
      <c r="O45" s="2"/>
      <c r="P45" s="2"/>
    </row>
    <row r="46" spans="1:16" customFormat="1" x14ac:dyDescent="0.25">
      <c r="A46" s="18" t="s">
        <v>133</v>
      </c>
      <c r="B46" s="18" t="s">
        <v>45</v>
      </c>
      <c r="C46" s="18">
        <v>226445</v>
      </c>
      <c r="D46" s="18" t="s">
        <v>46</v>
      </c>
      <c r="E46" s="10" t="s">
        <v>47</v>
      </c>
      <c r="F46" s="18"/>
      <c r="G46" s="19">
        <v>5</v>
      </c>
      <c r="H46" s="7">
        <f t="shared" si="12"/>
        <v>1</v>
      </c>
      <c r="I46" s="2"/>
      <c r="J46" s="43"/>
      <c r="K46" s="24">
        <v>14</v>
      </c>
      <c r="L46" s="2"/>
      <c r="M46" s="2"/>
      <c r="N46" s="2"/>
      <c r="O46" s="2"/>
      <c r="P46" s="2"/>
    </row>
    <row r="47" spans="1:16" ht="14.4" customHeight="1" x14ac:dyDescent="0.25">
      <c r="A47" s="5" t="s">
        <v>134</v>
      </c>
      <c r="B47" s="5" t="s">
        <v>28</v>
      </c>
      <c r="C47" s="5">
        <v>2664930</v>
      </c>
      <c r="D47" s="5" t="s">
        <v>29</v>
      </c>
      <c r="E47" s="5" t="s">
        <v>30</v>
      </c>
      <c r="F47" s="5" t="s">
        <v>31</v>
      </c>
      <c r="G47" s="6">
        <v>1</v>
      </c>
      <c r="H47" s="7">
        <f>C47/$C$51</f>
        <v>7.0074230675175704</v>
      </c>
      <c r="I47" s="7">
        <f>AVERAGE(H47,H52,H57)</f>
        <v>7.0328233193832501</v>
      </c>
      <c r="J47" s="43" t="s">
        <v>69</v>
      </c>
      <c r="K47" s="2">
        <v>28</v>
      </c>
      <c r="L47" s="7">
        <f>AVERAGE(I47,I62,I77)</f>
        <v>4.4718674276385899</v>
      </c>
      <c r="M47" s="7">
        <f>STDEV(I47,I62,I77)</f>
        <v>2.2209504606869701</v>
      </c>
    </row>
    <row r="48" spans="1:16" customFormat="1" x14ac:dyDescent="0.25">
      <c r="A48" s="2" t="s">
        <v>134</v>
      </c>
      <c r="B48" s="2" t="s">
        <v>33</v>
      </c>
      <c r="C48" s="2">
        <v>838199</v>
      </c>
      <c r="D48" s="2" t="s">
        <v>34</v>
      </c>
      <c r="E48" s="2" t="s">
        <v>35</v>
      </c>
      <c r="F48" s="2" t="s">
        <v>36</v>
      </c>
      <c r="G48" s="8">
        <v>2</v>
      </c>
      <c r="H48" s="7">
        <f>C48/$C$51</f>
        <v>2.2040410096213301</v>
      </c>
      <c r="I48" s="7">
        <f t="shared" ref="I48:I51" si="13">AVERAGE(H48,H53,H58)</f>
        <v>2.0990244617587202</v>
      </c>
      <c r="J48" s="43"/>
      <c r="K48" s="2">
        <v>28</v>
      </c>
      <c r="L48" s="7">
        <f>AVERAGE(I48,I63,I78)</f>
        <v>2.8090346503705801</v>
      </c>
      <c r="M48" s="7">
        <f>STDEV(I48,I63,I78)</f>
        <v>1.28271586034829</v>
      </c>
      <c r="N48" s="2"/>
      <c r="O48" s="2"/>
      <c r="P48" s="2"/>
    </row>
    <row r="49" spans="1:16" customFormat="1" x14ac:dyDescent="0.25">
      <c r="A49" s="2" t="s">
        <v>134</v>
      </c>
      <c r="B49" s="2" t="s">
        <v>37</v>
      </c>
      <c r="C49" s="2">
        <v>896429</v>
      </c>
      <c r="D49" s="2" t="s">
        <v>38</v>
      </c>
      <c r="E49" s="2" t="s">
        <v>39</v>
      </c>
      <c r="F49" s="2" t="s">
        <v>40</v>
      </c>
      <c r="G49" s="8">
        <v>3</v>
      </c>
      <c r="H49" s="7">
        <f t="shared" ref="H49:H51" si="14">C49/$C$51</f>
        <v>2.35715656808686</v>
      </c>
      <c r="I49" s="7">
        <f t="shared" si="13"/>
        <v>2.1789990383552</v>
      </c>
      <c r="J49" s="43"/>
      <c r="K49" s="2">
        <v>28</v>
      </c>
      <c r="L49" s="7">
        <f t="shared" ref="L49:L51" si="15">AVERAGE(I49,I64,I79)</f>
        <v>1.7433734008457</v>
      </c>
      <c r="M49" s="7">
        <f>STDEV(I49,I64,I79)</f>
        <v>1.5693375827465901</v>
      </c>
      <c r="N49" s="2"/>
      <c r="O49" s="2"/>
      <c r="P49" s="2"/>
    </row>
    <row r="50" spans="1:16" customFormat="1" x14ac:dyDescent="0.25">
      <c r="A50" s="2" t="s">
        <v>134</v>
      </c>
      <c r="B50" s="2" t="s">
        <v>41</v>
      </c>
      <c r="C50" s="2">
        <v>746887</v>
      </c>
      <c r="D50" s="2" t="s">
        <v>42</v>
      </c>
      <c r="E50" s="2" t="s">
        <v>43</v>
      </c>
      <c r="F50" s="2" t="s">
        <v>44</v>
      </c>
      <c r="G50" s="8">
        <v>4</v>
      </c>
      <c r="H50" s="7">
        <f t="shared" si="14"/>
        <v>1.9639364608560099</v>
      </c>
      <c r="I50" s="7">
        <f t="shared" si="13"/>
        <v>1.8588915610068399</v>
      </c>
      <c r="J50" s="43"/>
      <c r="K50" s="2">
        <v>28</v>
      </c>
      <c r="L50" s="7">
        <f t="shared" si="15"/>
        <v>1.58015684191227</v>
      </c>
      <c r="M50" s="7">
        <f>STDEV(I50,I65,I80)</f>
        <v>1.46043889232896</v>
      </c>
      <c r="N50" s="2"/>
      <c r="O50" s="2"/>
      <c r="P50" s="2"/>
    </row>
    <row r="51" spans="1:16" customFormat="1" x14ac:dyDescent="0.25">
      <c r="A51" s="9" t="s">
        <v>134</v>
      </c>
      <c r="B51" s="9" t="s">
        <v>45</v>
      </c>
      <c r="C51" s="9">
        <v>380301</v>
      </c>
      <c r="D51" s="9" t="s">
        <v>46</v>
      </c>
      <c r="E51" s="10" t="s">
        <v>47</v>
      </c>
      <c r="F51" s="9" t="s">
        <v>48</v>
      </c>
      <c r="G51" s="11">
        <v>5</v>
      </c>
      <c r="H51" s="7">
        <f t="shared" si="14"/>
        <v>1</v>
      </c>
      <c r="I51" s="7">
        <f t="shared" si="13"/>
        <v>1</v>
      </c>
      <c r="J51" s="43"/>
      <c r="K51" s="2">
        <v>28</v>
      </c>
      <c r="L51" s="7">
        <f t="shared" si="15"/>
        <v>1</v>
      </c>
      <c r="M51" s="7">
        <f>STDEV(I51,I66,I81)</f>
        <v>0</v>
      </c>
      <c r="N51" s="2"/>
      <c r="O51" s="2"/>
      <c r="P51" s="2"/>
    </row>
    <row r="52" spans="1:16" x14ac:dyDescent="0.25">
      <c r="A52" s="12" t="s">
        <v>135</v>
      </c>
      <c r="B52" s="12" t="s">
        <v>28</v>
      </c>
      <c r="C52" s="13">
        <v>2590075</v>
      </c>
      <c r="D52" s="12" t="s">
        <v>29</v>
      </c>
      <c r="E52" s="2" t="s">
        <v>30</v>
      </c>
      <c r="F52" s="12" t="s">
        <v>31</v>
      </c>
      <c r="G52" s="14">
        <v>1</v>
      </c>
      <c r="H52" s="7">
        <f t="shared" ref="H52:H56" si="16">C52/$C$56</f>
        <v>6.8095715089468296</v>
      </c>
      <c r="J52" s="43"/>
      <c r="K52" s="2">
        <v>28</v>
      </c>
    </row>
    <row r="53" spans="1:16" customFormat="1" x14ac:dyDescent="0.25">
      <c r="A53" s="12" t="s">
        <v>135</v>
      </c>
      <c r="B53" s="12" t="s">
        <v>33</v>
      </c>
      <c r="C53" s="13">
        <v>783481</v>
      </c>
      <c r="D53" s="12" t="s">
        <v>34</v>
      </c>
      <c r="E53" s="2" t="s">
        <v>35</v>
      </c>
      <c r="F53" s="12" t="s">
        <v>36</v>
      </c>
      <c r="G53" s="14">
        <v>2</v>
      </c>
      <c r="H53" s="7">
        <f t="shared" si="16"/>
        <v>2.05985150831585</v>
      </c>
      <c r="I53" s="2"/>
      <c r="J53" s="43"/>
      <c r="K53" s="2">
        <v>28</v>
      </c>
      <c r="L53" s="2"/>
      <c r="M53" s="2"/>
      <c r="N53" s="2"/>
      <c r="O53" s="2"/>
      <c r="P53" s="2"/>
    </row>
    <row r="54" spans="1:16" customFormat="1" x14ac:dyDescent="0.25">
      <c r="A54" s="12" t="s">
        <v>135</v>
      </c>
      <c r="B54" s="12" t="s">
        <v>37</v>
      </c>
      <c r="C54" s="13">
        <v>814896</v>
      </c>
      <c r="D54" s="12" t="s">
        <v>38</v>
      </c>
      <c r="E54" s="2" t="s">
        <v>39</v>
      </c>
      <c r="F54" s="12" t="s">
        <v>40</v>
      </c>
      <c r="G54" s="14">
        <v>3</v>
      </c>
      <c r="H54" s="7">
        <f t="shared" si="16"/>
        <v>2.1424447494202798</v>
      </c>
      <c r="I54" s="2"/>
      <c r="J54" s="43"/>
      <c r="K54" s="2">
        <v>28</v>
      </c>
      <c r="L54" s="2"/>
      <c r="M54" s="2"/>
      <c r="N54" s="2"/>
      <c r="O54" s="2"/>
      <c r="P54" s="2"/>
    </row>
    <row r="55" spans="1:16" customFormat="1" x14ac:dyDescent="0.25">
      <c r="A55" s="12" t="s">
        <v>135</v>
      </c>
      <c r="B55" s="12" t="s">
        <v>41</v>
      </c>
      <c r="C55" s="13">
        <v>709545</v>
      </c>
      <c r="D55" s="12" t="s">
        <v>42</v>
      </c>
      <c r="E55" s="2" t="s">
        <v>43</v>
      </c>
      <c r="F55" s="12" t="s">
        <v>44</v>
      </c>
      <c r="G55" s="14">
        <v>4</v>
      </c>
      <c r="H55" s="7">
        <f t="shared" si="16"/>
        <v>1.86546621866768</v>
      </c>
      <c r="I55" s="2"/>
      <c r="J55" s="43"/>
      <c r="K55" s="2">
        <v>28</v>
      </c>
      <c r="L55" s="2"/>
      <c r="M55" s="2"/>
      <c r="N55" s="2"/>
      <c r="O55" s="2"/>
      <c r="P55" s="2"/>
    </row>
    <row r="56" spans="1:16" customFormat="1" x14ac:dyDescent="0.25">
      <c r="A56" s="15" t="s">
        <v>135</v>
      </c>
      <c r="B56" s="15" t="s">
        <v>45</v>
      </c>
      <c r="C56" s="16">
        <v>380358</v>
      </c>
      <c r="D56" s="15" t="s">
        <v>46</v>
      </c>
      <c r="E56" s="10" t="s">
        <v>47</v>
      </c>
      <c r="F56" s="15"/>
      <c r="G56" s="17">
        <v>5</v>
      </c>
      <c r="H56" s="7">
        <f t="shared" si="16"/>
        <v>1</v>
      </c>
      <c r="I56" s="2"/>
      <c r="J56" s="43"/>
      <c r="K56" s="2">
        <v>28</v>
      </c>
      <c r="L56" s="2"/>
      <c r="M56" s="2"/>
      <c r="N56" s="2"/>
      <c r="O56" s="2"/>
      <c r="P56" s="2"/>
    </row>
    <row r="57" spans="1:16" x14ac:dyDescent="0.25">
      <c r="A57" s="2" t="s">
        <v>136</v>
      </c>
      <c r="B57" s="2" t="s">
        <v>28</v>
      </c>
      <c r="C57" s="2">
        <v>1865747</v>
      </c>
      <c r="D57" s="2" t="s">
        <v>29</v>
      </c>
      <c r="E57" s="2" t="s">
        <v>30</v>
      </c>
      <c r="F57" s="2" t="s">
        <v>31</v>
      </c>
      <c r="G57" s="8">
        <v>1</v>
      </c>
      <c r="H57" s="7">
        <f>C57/$C$61</f>
        <v>7.2814753816853504</v>
      </c>
      <c r="J57" s="43"/>
      <c r="K57" s="2">
        <v>28</v>
      </c>
    </row>
    <row r="58" spans="1:16" customFormat="1" x14ac:dyDescent="0.25">
      <c r="A58" s="2" t="s">
        <v>136</v>
      </c>
      <c r="B58" s="2" t="s">
        <v>33</v>
      </c>
      <c r="C58" s="2">
        <v>520966</v>
      </c>
      <c r="D58" s="2" t="s">
        <v>34</v>
      </c>
      <c r="E58" s="2" t="s">
        <v>35</v>
      </c>
      <c r="F58" s="2" t="s">
        <v>36</v>
      </c>
      <c r="G58" s="8">
        <v>2</v>
      </c>
      <c r="H58" s="7">
        <f t="shared" ref="H58:H61" si="17">C58/$C$61</f>
        <v>2.0331808673389702</v>
      </c>
      <c r="I58" s="2"/>
      <c r="J58" s="43"/>
      <c r="K58" s="2">
        <v>28</v>
      </c>
      <c r="L58" s="2"/>
      <c r="M58" s="2"/>
      <c r="N58" s="2"/>
      <c r="O58" s="2"/>
      <c r="P58" s="2"/>
    </row>
    <row r="59" spans="1:16" customFormat="1" x14ac:dyDescent="0.25">
      <c r="A59" s="2" t="s">
        <v>136</v>
      </c>
      <c r="B59" s="2" t="s">
        <v>37</v>
      </c>
      <c r="C59" s="2">
        <v>522046</v>
      </c>
      <c r="D59" s="2" t="s">
        <v>38</v>
      </c>
      <c r="E59" s="2" t="s">
        <v>39</v>
      </c>
      <c r="F59" s="2" t="s">
        <v>40</v>
      </c>
      <c r="G59" s="8">
        <v>3</v>
      </c>
      <c r="H59" s="7">
        <f t="shared" si="17"/>
        <v>2.0373957975584598</v>
      </c>
      <c r="I59" s="2"/>
      <c r="J59" s="43"/>
      <c r="K59" s="2">
        <v>28</v>
      </c>
      <c r="L59" s="2"/>
      <c r="M59" s="2"/>
      <c r="N59" s="2"/>
      <c r="O59" s="2"/>
      <c r="P59" s="2"/>
    </row>
    <row r="60" spans="1:16" customFormat="1" x14ac:dyDescent="0.25">
      <c r="A60" s="2" t="s">
        <v>136</v>
      </c>
      <c r="B60" s="2" t="s">
        <v>41</v>
      </c>
      <c r="C60" s="2">
        <v>447707</v>
      </c>
      <c r="D60" s="2" t="s">
        <v>42</v>
      </c>
      <c r="E60" s="2" t="s">
        <v>43</v>
      </c>
      <c r="F60" s="2" t="s">
        <v>44</v>
      </c>
      <c r="G60" s="8">
        <v>4</v>
      </c>
      <c r="H60" s="7">
        <f t="shared" si="17"/>
        <v>1.7472720034968301</v>
      </c>
      <c r="I60" s="2"/>
      <c r="J60" s="43"/>
      <c r="K60" s="2">
        <v>28</v>
      </c>
      <c r="L60" s="2"/>
      <c r="M60" s="2"/>
      <c r="N60" s="2"/>
      <c r="O60" s="2"/>
      <c r="P60" s="2"/>
    </row>
    <row r="61" spans="1:16" customFormat="1" x14ac:dyDescent="0.25">
      <c r="A61" s="18" t="s">
        <v>136</v>
      </c>
      <c r="B61" s="18" t="s">
        <v>45</v>
      </c>
      <c r="C61" s="18">
        <v>256232</v>
      </c>
      <c r="D61" s="18" t="s">
        <v>46</v>
      </c>
      <c r="E61" s="10" t="s">
        <v>47</v>
      </c>
      <c r="F61" s="18"/>
      <c r="G61" s="19">
        <v>5</v>
      </c>
      <c r="H61" s="7">
        <f t="shared" si="17"/>
        <v>1</v>
      </c>
      <c r="I61" s="2"/>
      <c r="J61" s="43"/>
      <c r="K61" s="2">
        <v>28</v>
      </c>
      <c r="L61" s="2"/>
      <c r="M61" s="2"/>
      <c r="N61" s="2"/>
      <c r="O61" s="2"/>
      <c r="P61" s="2"/>
    </row>
    <row r="62" spans="1:16" ht="14.4" customHeight="1" x14ac:dyDescent="0.25">
      <c r="A62" s="5" t="s">
        <v>137</v>
      </c>
      <c r="B62" s="5" t="s">
        <v>28</v>
      </c>
      <c r="C62" s="5">
        <v>848861</v>
      </c>
      <c r="D62" s="5" t="s">
        <v>29</v>
      </c>
      <c r="E62" s="5" t="s">
        <v>30</v>
      </c>
      <c r="F62" s="5" t="s">
        <v>31</v>
      </c>
      <c r="G62" s="6">
        <v>1</v>
      </c>
      <c r="H62" s="7">
        <f>C62/$C$66</f>
        <v>3.1753182384384901</v>
      </c>
      <c r="I62" s="7">
        <f>AVERAGE(H62,H67,H72)</f>
        <v>3.0741306261117298</v>
      </c>
      <c r="J62" s="43" t="s">
        <v>73</v>
      </c>
      <c r="K62" s="2">
        <v>28</v>
      </c>
    </row>
    <row r="63" spans="1:16" customFormat="1" x14ac:dyDescent="0.25">
      <c r="A63" s="2" t="s">
        <v>137</v>
      </c>
      <c r="B63" s="2" t="s">
        <v>33</v>
      </c>
      <c r="C63" s="2">
        <v>525128</v>
      </c>
      <c r="D63" s="2" t="s">
        <v>34</v>
      </c>
      <c r="E63" s="2" t="s">
        <v>35</v>
      </c>
      <c r="F63" s="2" t="s">
        <v>36</v>
      </c>
      <c r="G63" s="8">
        <v>2</v>
      </c>
      <c r="H63" s="7">
        <f t="shared" ref="H63:H66" si="18">C63/$C$66</f>
        <v>1.9643363470753501</v>
      </c>
      <c r="I63" s="7">
        <f t="shared" ref="I63:I66" si="19">AVERAGE(H63,H68,H73)</f>
        <v>2.0383070377519998</v>
      </c>
      <c r="J63" s="43"/>
      <c r="K63" s="2">
        <v>28</v>
      </c>
      <c r="L63" s="2"/>
      <c r="M63" s="2"/>
      <c r="N63" s="2"/>
      <c r="O63" s="2"/>
      <c r="P63" s="2"/>
    </row>
    <row r="64" spans="1:16" customFormat="1" x14ac:dyDescent="0.25">
      <c r="A64" s="2" t="s">
        <v>137</v>
      </c>
      <c r="B64" s="2" t="s">
        <v>37</v>
      </c>
      <c r="C64" s="2">
        <v>769812</v>
      </c>
      <c r="D64" s="2" t="s">
        <v>38</v>
      </c>
      <c r="E64" s="2" t="s">
        <v>39</v>
      </c>
      <c r="F64" s="2" t="s">
        <v>40</v>
      </c>
      <c r="G64" s="8">
        <v>3</v>
      </c>
      <c r="H64" s="7">
        <f t="shared" si="18"/>
        <v>2.8796211438254402</v>
      </c>
      <c r="I64" s="7">
        <f t="shared" si="19"/>
        <v>3.04887708780447</v>
      </c>
      <c r="J64" s="43"/>
      <c r="K64" s="2">
        <v>28</v>
      </c>
      <c r="L64" s="2"/>
      <c r="M64" s="2"/>
      <c r="N64" s="2"/>
      <c r="O64" s="2"/>
      <c r="P64" s="2"/>
    </row>
    <row r="65" spans="1:16" customFormat="1" x14ac:dyDescent="0.25">
      <c r="A65" s="2" t="s">
        <v>137</v>
      </c>
      <c r="B65" s="2" t="s">
        <v>41</v>
      </c>
      <c r="C65" s="2">
        <v>740764</v>
      </c>
      <c r="D65" s="2" t="s">
        <v>42</v>
      </c>
      <c r="E65" s="2" t="s">
        <v>43</v>
      </c>
      <c r="F65" s="2" t="s">
        <v>44</v>
      </c>
      <c r="G65" s="8">
        <v>4</v>
      </c>
      <c r="H65" s="7">
        <f t="shared" si="18"/>
        <v>2.7709618413128299</v>
      </c>
      <c r="I65" s="7">
        <f t="shared" si="19"/>
        <v>2.8811408198883899</v>
      </c>
      <c r="J65" s="43"/>
      <c r="K65" s="2">
        <v>28</v>
      </c>
      <c r="L65" s="2"/>
      <c r="M65" s="2"/>
      <c r="N65" s="2"/>
      <c r="O65" s="2"/>
      <c r="P65" s="2"/>
    </row>
    <row r="66" spans="1:16" customFormat="1" x14ac:dyDescent="0.25">
      <c r="A66" s="9" t="s">
        <v>137</v>
      </c>
      <c r="B66" s="9" t="s">
        <v>45</v>
      </c>
      <c r="C66" s="9">
        <v>267331</v>
      </c>
      <c r="D66" s="9" t="s">
        <v>46</v>
      </c>
      <c r="E66" s="10" t="s">
        <v>47</v>
      </c>
      <c r="F66" s="9" t="s">
        <v>48</v>
      </c>
      <c r="G66" s="11">
        <v>5</v>
      </c>
      <c r="H66" s="7">
        <f t="shared" si="18"/>
        <v>1</v>
      </c>
      <c r="I66" s="7">
        <f t="shared" si="19"/>
        <v>1</v>
      </c>
      <c r="J66" s="43"/>
      <c r="K66" s="2">
        <v>28</v>
      </c>
      <c r="L66" s="2"/>
      <c r="M66" s="2"/>
      <c r="N66" s="2"/>
      <c r="O66" s="2"/>
      <c r="P66" s="2"/>
    </row>
    <row r="67" spans="1:16" x14ac:dyDescent="0.25">
      <c r="A67" s="12" t="s">
        <v>138</v>
      </c>
      <c r="B67" s="12" t="s">
        <v>28</v>
      </c>
      <c r="C67" s="13">
        <v>1035754</v>
      </c>
      <c r="D67" s="12" t="s">
        <v>29</v>
      </c>
      <c r="E67" s="2" t="s">
        <v>30</v>
      </c>
      <c r="F67" s="12" t="s">
        <v>31</v>
      </c>
      <c r="G67" s="14">
        <v>1</v>
      </c>
      <c r="H67" s="7">
        <f t="shared" ref="H67:H71" si="20">C67/$C$71</f>
        <v>2.8932564967080001</v>
      </c>
      <c r="J67" s="43"/>
      <c r="K67" s="2">
        <v>28</v>
      </c>
    </row>
    <row r="68" spans="1:16" customFormat="1" x14ac:dyDescent="0.25">
      <c r="A68" s="12" t="s">
        <v>138</v>
      </c>
      <c r="B68" s="12" t="s">
        <v>33</v>
      </c>
      <c r="C68" s="13">
        <v>811963</v>
      </c>
      <c r="D68" s="12" t="s">
        <v>34</v>
      </c>
      <c r="E68" s="2" t="s">
        <v>35</v>
      </c>
      <c r="F68" s="12" t="s">
        <v>36</v>
      </c>
      <c r="G68" s="14">
        <v>2</v>
      </c>
      <c r="H68" s="7">
        <f t="shared" si="20"/>
        <v>2.2681227635485999</v>
      </c>
      <c r="I68" s="2"/>
      <c r="J68" s="43"/>
      <c r="K68" s="2">
        <v>28</v>
      </c>
      <c r="L68" s="2"/>
      <c r="M68" s="2"/>
      <c r="N68" s="2"/>
      <c r="O68" s="2"/>
      <c r="P68" s="2"/>
    </row>
    <row r="69" spans="1:16" customFormat="1" x14ac:dyDescent="0.25">
      <c r="A69" s="12" t="s">
        <v>138</v>
      </c>
      <c r="B69" s="12" t="s">
        <v>37</v>
      </c>
      <c r="C69" s="13">
        <v>1210938</v>
      </c>
      <c r="D69" s="12" t="s">
        <v>38</v>
      </c>
      <c r="E69" s="2" t="s">
        <v>39</v>
      </c>
      <c r="F69" s="12" t="s">
        <v>40</v>
      </c>
      <c r="G69" s="14">
        <v>3</v>
      </c>
      <c r="H69" s="7">
        <f t="shared" si="20"/>
        <v>3.3826123149035299</v>
      </c>
      <c r="I69" s="2"/>
      <c r="J69" s="43"/>
      <c r="K69" s="2">
        <v>28</v>
      </c>
      <c r="L69" s="2"/>
      <c r="M69" s="2"/>
      <c r="N69" s="2"/>
      <c r="O69" s="2"/>
      <c r="P69" s="2"/>
    </row>
    <row r="70" spans="1:16" customFormat="1" x14ac:dyDescent="0.25">
      <c r="A70" s="12" t="s">
        <v>138</v>
      </c>
      <c r="B70" s="12" t="s">
        <v>41</v>
      </c>
      <c r="C70" s="13">
        <v>1181620</v>
      </c>
      <c r="D70" s="12" t="s">
        <v>42</v>
      </c>
      <c r="E70" s="2" t="s">
        <v>43</v>
      </c>
      <c r="F70" s="12" t="s">
        <v>44</v>
      </c>
      <c r="G70" s="14">
        <v>4</v>
      </c>
      <c r="H70" s="7">
        <f t="shared" si="20"/>
        <v>3.3007159437859799</v>
      </c>
      <c r="I70" s="2"/>
      <c r="J70" s="43"/>
      <c r="K70" s="2">
        <v>28</v>
      </c>
      <c r="L70" s="2"/>
      <c r="M70" s="2"/>
      <c r="N70" s="2"/>
      <c r="O70" s="2"/>
      <c r="P70" s="2"/>
    </row>
    <row r="71" spans="1:16" customFormat="1" x14ac:dyDescent="0.25">
      <c r="A71" s="15" t="s">
        <v>138</v>
      </c>
      <c r="B71" s="15" t="s">
        <v>45</v>
      </c>
      <c r="C71" s="16">
        <v>357989</v>
      </c>
      <c r="D71" s="15" t="s">
        <v>46</v>
      </c>
      <c r="E71" s="10" t="s">
        <v>47</v>
      </c>
      <c r="F71" s="15"/>
      <c r="G71" s="17">
        <v>5</v>
      </c>
      <c r="H71" s="7">
        <f t="shared" si="20"/>
        <v>1</v>
      </c>
      <c r="I71" s="2"/>
      <c r="J71" s="43"/>
      <c r="K71" s="2">
        <v>28</v>
      </c>
      <c r="L71" s="2"/>
      <c r="M71" s="2"/>
      <c r="N71" s="2"/>
      <c r="O71" s="2"/>
      <c r="P71" s="2"/>
    </row>
    <row r="72" spans="1:16" customFormat="1" x14ac:dyDescent="0.25">
      <c r="A72" s="2" t="s">
        <v>139</v>
      </c>
      <c r="B72" s="2" t="s">
        <v>28</v>
      </c>
      <c r="C72" s="2">
        <v>1195836</v>
      </c>
      <c r="D72" s="2" t="s">
        <v>29</v>
      </c>
      <c r="E72" s="2" t="s">
        <v>30</v>
      </c>
      <c r="F72" s="2" t="s">
        <v>31</v>
      </c>
      <c r="G72" s="8">
        <v>1</v>
      </c>
      <c r="H72" s="7">
        <f>C72/$C$76</f>
        <v>3.1538171431886899</v>
      </c>
      <c r="I72" s="2"/>
      <c r="J72" s="43"/>
      <c r="K72" s="2">
        <v>28</v>
      </c>
      <c r="L72" s="2"/>
      <c r="M72" s="2"/>
      <c r="N72" s="2"/>
      <c r="O72" s="2"/>
      <c r="P72" s="2"/>
    </row>
    <row r="73" spans="1:16" customFormat="1" x14ac:dyDescent="0.25">
      <c r="A73" s="2" t="s">
        <v>139</v>
      </c>
      <c r="B73" s="2" t="s">
        <v>33</v>
      </c>
      <c r="C73" s="2">
        <v>713775</v>
      </c>
      <c r="D73" s="2" t="s">
        <v>34</v>
      </c>
      <c r="E73" s="2" t="s">
        <v>35</v>
      </c>
      <c r="F73" s="2" t="s">
        <v>36</v>
      </c>
      <c r="G73" s="8">
        <v>2</v>
      </c>
      <c r="H73" s="7">
        <f t="shared" ref="H73:H76" si="21">C73/$C$76</f>
        <v>1.88246200263206</v>
      </c>
      <c r="I73" s="2"/>
      <c r="J73" s="43"/>
      <c r="K73" s="2">
        <v>28</v>
      </c>
      <c r="L73" s="2"/>
      <c r="M73" s="2"/>
      <c r="N73" s="2"/>
      <c r="O73" s="2"/>
      <c r="P73" s="2"/>
    </row>
    <row r="74" spans="1:16" x14ac:dyDescent="0.25">
      <c r="A74" s="2" t="s">
        <v>139</v>
      </c>
      <c r="B74" s="2" t="s">
        <v>37</v>
      </c>
      <c r="C74" s="2">
        <v>1093680</v>
      </c>
      <c r="D74" s="2" t="s">
        <v>38</v>
      </c>
      <c r="E74" s="2" t="s">
        <v>39</v>
      </c>
      <c r="F74" s="2" t="s">
        <v>40</v>
      </c>
      <c r="G74" s="8">
        <v>3</v>
      </c>
      <c r="H74" s="7">
        <f t="shared" si="21"/>
        <v>2.8843978046844301</v>
      </c>
      <c r="J74" s="43"/>
      <c r="K74" s="2">
        <v>28</v>
      </c>
    </row>
    <row r="75" spans="1:16" customFormat="1" x14ac:dyDescent="0.25">
      <c r="A75" s="2" t="s">
        <v>139</v>
      </c>
      <c r="B75" s="2" t="s">
        <v>41</v>
      </c>
      <c r="C75" s="2">
        <v>975131</v>
      </c>
      <c r="D75" s="2" t="s">
        <v>42</v>
      </c>
      <c r="E75" s="2" t="s">
        <v>43</v>
      </c>
      <c r="F75" s="2" t="s">
        <v>44</v>
      </c>
      <c r="G75" s="8">
        <v>4</v>
      </c>
      <c r="H75" s="7">
        <f t="shared" si="21"/>
        <v>2.5717446745663599</v>
      </c>
      <c r="I75" s="2"/>
      <c r="J75" s="43"/>
      <c r="K75" s="2">
        <v>28</v>
      </c>
      <c r="L75" s="2"/>
      <c r="M75" s="2"/>
      <c r="N75" s="2"/>
      <c r="O75" s="2"/>
      <c r="P75" s="2"/>
    </row>
    <row r="76" spans="1:16" customFormat="1" x14ac:dyDescent="0.25">
      <c r="A76" s="18" t="s">
        <v>139</v>
      </c>
      <c r="B76" s="18" t="s">
        <v>45</v>
      </c>
      <c r="C76" s="18">
        <v>379171</v>
      </c>
      <c r="D76" s="18" t="s">
        <v>46</v>
      </c>
      <c r="E76" s="10" t="s">
        <v>47</v>
      </c>
      <c r="F76" s="18"/>
      <c r="G76" s="19">
        <v>5</v>
      </c>
      <c r="H76" s="7">
        <f t="shared" si="21"/>
        <v>1</v>
      </c>
      <c r="I76" s="2"/>
      <c r="J76" s="43"/>
      <c r="K76" s="2">
        <v>28</v>
      </c>
      <c r="L76" s="2"/>
      <c r="M76" s="2"/>
      <c r="N76" s="2"/>
      <c r="O76" s="2"/>
      <c r="P76" s="2"/>
    </row>
    <row r="77" spans="1:16" ht="14.4" customHeight="1" x14ac:dyDescent="0.25">
      <c r="A77" s="5" t="s">
        <v>140</v>
      </c>
      <c r="B77" s="5" t="s">
        <v>28</v>
      </c>
      <c r="C77" s="5">
        <v>1903939</v>
      </c>
      <c r="D77" s="5" t="s">
        <v>29</v>
      </c>
      <c r="E77" s="5" t="s">
        <v>30</v>
      </c>
      <c r="F77" s="5" t="s">
        <v>31</v>
      </c>
      <c r="G77" s="6">
        <v>1</v>
      </c>
      <c r="H77" s="7">
        <f>C77/$C$81</f>
        <v>3.0853655967472999</v>
      </c>
      <c r="I77" s="7">
        <f>AVERAGE(H77,H82,H87)</f>
        <v>3.30864833742078</v>
      </c>
      <c r="J77" s="43" t="s">
        <v>77</v>
      </c>
      <c r="K77" s="2">
        <v>28</v>
      </c>
    </row>
    <row r="78" spans="1:16" customFormat="1" x14ac:dyDescent="0.25">
      <c r="A78" s="2" t="s">
        <v>140</v>
      </c>
      <c r="B78" s="2" t="s">
        <v>33</v>
      </c>
      <c r="C78" s="2">
        <v>2570064</v>
      </c>
      <c r="D78" s="2" t="s">
        <v>34</v>
      </c>
      <c r="E78" s="2" t="s">
        <v>35</v>
      </c>
      <c r="F78" s="2" t="s">
        <v>36</v>
      </c>
      <c r="G78" s="8">
        <v>2</v>
      </c>
      <c r="H78" s="7">
        <f t="shared" ref="H78:H81" si="22">C78/$C$81</f>
        <v>4.1648325114611104</v>
      </c>
      <c r="I78" s="7">
        <f>AVERAGE(H78,H83,H88)</f>
        <v>4.2897724516010101</v>
      </c>
      <c r="J78" s="43"/>
      <c r="K78" s="2">
        <v>28</v>
      </c>
      <c r="L78" s="2"/>
      <c r="M78" s="2"/>
      <c r="N78" s="2"/>
      <c r="O78" s="2"/>
      <c r="P78" s="2"/>
    </row>
    <row r="79" spans="1:16" customFormat="1" x14ac:dyDescent="0.25">
      <c r="A79" s="2" t="s">
        <v>140</v>
      </c>
      <c r="B79" s="2" t="s">
        <v>37</v>
      </c>
      <c r="C79" s="2">
        <v>1238</v>
      </c>
      <c r="D79" s="2" t="s">
        <v>38</v>
      </c>
      <c r="E79" s="2" t="s">
        <v>39</v>
      </c>
      <c r="F79" s="2" t="s">
        <v>40</v>
      </c>
      <c r="G79" s="8">
        <v>3</v>
      </c>
      <c r="H79" s="7">
        <f t="shared" si="22"/>
        <v>2.0062000982033301E-3</v>
      </c>
      <c r="I79" s="7">
        <f t="shared" ref="I79:I81" si="23">AVERAGE(H79,H84,H89)</f>
        <v>2.2440763774409299E-3</v>
      </c>
      <c r="J79" s="43"/>
      <c r="K79" s="2">
        <v>28</v>
      </c>
      <c r="L79" s="2"/>
      <c r="M79" s="2"/>
      <c r="N79" s="2"/>
      <c r="O79" s="2"/>
      <c r="P79" s="2"/>
    </row>
    <row r="80" spans="1:16" customFormat="1" x14ac:dyDescent="0.25">
      <c r="A80" s="2" t="s">
        <v>140</v>
      </c>
      <c r="B80" s="2" t="s">
        <v>41</v>
      </c>
      <c r="C80" s="2">
        <v>302</v>
      </c>
      <c r="D80" s="2" t="s">
        <v>42</v>
      </c>
      <c r="E80" s="2" t="s">
        <v>43</v>
      </c>
      <c r="F80" s="2" t="s">
        <v>44</v>
      </c>
      <c r="G80" s="8">
        <v>4</v>
      </c>
      <c r="H80" s="7">
        <f t="shared" si="22"/>
        <v>4.8939614673457698E-4</v>
      </c>
      <c r="I80" s="7">
        <f t="shared" si="23"/>
        <v>4.3814484156821801E-4</v>
      </c>
      <c r="J80" s="43"/>
      <c r="K80" s="2">
        <v>28</v>
      </c>
      <c r="L80" s="2"/>
      <c r="M80" s="2"/>
      <c r="N80" s="2"/>
      <c r="O80" s="2"/>
      <c r="P80" s="2"/>
    </row>
    <row r="81" spans="1:16" customFormat="1" x14ac:dyDescent="0.25">
      <c r="A81" s="9" t="s">
        <v>140</v>
      </c>
      <c r="B81" s="9" t="s">
        <v>45</v>
      </c>
      <c r="C81" s="9">
        <v>617087</v>
      </c>
      <c r="D81" s="9" t="s">
        <v>46</v>
      </c>
      <c r="E81" s="10" t="s">
        <v>47</v>
      </c>
      <c r="F81" s="9" t="s">
        <v>48</v>
      </c>
      <c r="G81" s="11">
        <v>5</v>
      </c>
      <c r="H81" s="7">
        <f t="shared" si="22"/>
        <v>1</v>
      </c>
      <c r="I81" s="7">
        <f t="shared" si="23"/>
        <v>1</v>
      </c>
      <c r="J81" s="43"/>
      <c r="K81" s="2">
        <v>28</v>
      </c>
      <c r="L81" s="2"/>
      <c r="M81" s="2"/>
      <c r="N81" s="2"/>
      <c r="O81" s="2"/>
      <c r="P81" s="2"/>
    </row>
    <row r="82" spans="1:16" customFormat="1" x14ac:dyDescent="0.25">
      <c r="A82" s="12" t="s">
        <v>141</v>
      </c>
      <c r="B82" s="12" t="s">
        <v>28</v>
      </c>
      <c r="C82" s="13">
        <v>1500114</v>
      </c>
      <c r="D82" s="12" t="s">
        <v>29</v>
      </c>
      <c r="E82" s="2" t="s">
        <v>30</v>
      </c>
      <c r="F82" s="12" t="s">
        <v>31</v>
      </c>
      <c r="G82" s="14">
        <v>1</v>
      </c>
      <c r="H82" s="7">
        <f>C82/$C$86</f>
        <v>3.21461036525913</v>
      </c>
      <c r="I82" s="2"/>
      <c r="J82" s="43"/>
      <c r="K82" s="2">
        <v>28</v>
      </c>
      <c r="L82" s="2"/>
      <c r="M82" s="2"/>
      <c r="N82" s="2"/>
      <c r="O82" s="2"/>
      <c r="P82" s="2"/>
    </row>
    <row r="83" spans="1:16" x14ac:dyDescent="0.25">
      <c r="A83" s="12" t="s">
        <v>141</v>
      </c>
      <c r="B83" s="12" t="s">
        <v>33</v>
      </c>
      <c r="C83" s="13">
        <v>2021247</v>
      </c>
      <c r="D83" s="12" t="s">
        <v>34</v>
      </c>
      <c r="E83" s="2" t="s">
        <v>35</v>
      </c>
      <c r="F83" s="12" t="s">
        <v>36</v>
      </c>
      <c r="G83" s="14">
        <v>2</v>
      </c>
      <c r="H83" s="7">
        <f t="shared" ref="H83:H86" si="24">C83/$C$86</f>
        <v>4.3313518552249501</v>
      </c>
      <c r="J83" s="43"/>
      <c r="K83" s="2">
        <v>28</v>
      </c>
    </row>
    <row r="84" spans="1:16" customFormat="1" x14ac:dyDescent="0.25">
      <c r="A84" s="12" t="s">
        <v>141</v>
      </c>
      <c r="B84" s="12" t="s">
        <v>37</v>
      </c>
      <c r="C84" s="13">
        <v>1117</v>
      </c>
      <c r="D84" s="12" t="s">
        <v>38</v>
      </c>
      <c r="E84" s="2" t="s">
        <v>39</v>
      </c>
      <c r="F84" s="12" t="s">
        <v>40</v>
      </c>
      <c r="G84" s="14">
        <v>3</v>
      </c>
      <c r="H84" s="7">
        <f t="shared" si="24"/>
        <v>2.3936312693531598E-3</v>
      </c>
      <c r="I84" s="2"/>
      <c r="J84" s="43"/>
      <c r="K84" s="2">
        <v>28</v>
      </c>
      <c r="L84" s="2"/>
      <c r="M84" s="2"/>
      <c r="N84" s="2"/>
      <c r="O84" s="2"/>
      <c r="P84" s="2"/>
    </row>
    <row r="85" spans="1:16" customFormat="1" x14ac:dyDescent="0.25">
      <c r="A85" s="12" t="s">
        <v>141</v>
      </c>
      <c r="B85" s="12" t="s">
        <v>41</v>
      </c>
      <c r="C85" s="13">
        <v>154</v>
      </c>
      <c r="D85" s="12" t="s">
        <v>42</v>
      </c>
      <c r="E85" s="2" t="s">
        <v>43</v>
      </c>
      <c r="F85" s="12" t="s">
        <v>44</v>
      </c>
      <c r="G85" s="14">
        <v>4</v>
      </c>
      <c r="H85" s="7">
        <f t="shared" si="24"/>
        <v>3.3000825020625498E-4</v>
      </c>
      <c r="I85" s="2"/>
      <c r="J85" s="43"/>
      <c r="K85" s="2">
        <v>28</v>
      </c>
      <c r="L85" s="2"/>
      <c r="M85" s="2"/>
      <c r="N85" s="2"/>
      <c r="O85" s="2"/>
      <c r="P85" s="2"/>
    </row>
    <row r="86" spans="1:16" customFormat="1" x14ac:dyDescent="0.25">
      <c r="A86" s="15" t="s">
        <v>141</v>
      </c>
      <c r="B86" s="15" t="s">
        <v>45</v>
      </c>
      <c r="C86" s="16">
        <v>466655</v>
      </c>
      <c r="D86" s="15" t="s">
        <v>46</v>
      </c>
      <c r="E86" s="10" t="s">
        <v>47</v>
      </c>
      <c r="F86" s="15"/>
      <c r="G86" s="17">
        <v>5</v>
      </c>
      <c r="H86" s="7">
        <f t="shared" si="24"/>
        <v>1</v>
      </c>
      <c r="I86" s="2"/>
      <c r="J86" s="43"/>
      <c r="K86" s="2">
        <v>28</v>
      </c>
      <c r="L86" s="2"/>
      <c r="M86" s="2"/>
      <c r="N86" s="2"/>
      <c r="O86" s="2"/>
      <c r="P86" s="2"/>
    </row>
    <row r="87" spans="1:16" customFormat="1" x14ac:dyDescent="0.25">
      <c r="A87" s="2" t="s">
        <v>142</v>
      </c>
      <c r="B87" s="2" t="s">
        <v>28</v>
      </c>
      <c r="C87" s="2">
        <v>1574820</v>
      </c>
      <c r="D87" s="2" t="s">
        <v>29</v>
      </c>
      <c r="E87" s="2" t="s">
        <v>30</v>
      </c>
      <c r="F87" s="2" t="s">
        <v>31</v>
      </c>
      <c r="G87" s="8">
        <v>1</v>
      </c>
      <c r="H87" s="7">
        <f>C87/$C$91</f>
        <v>3.6259690502559199</v>
      </c>
      <c r="I87" s="2"/>
      <c r="J87" s="43"/>
      <c r="K87" s="2">
        <v>28</v>
      </c>
      <c r="L87" s="2"/>
      <c r="M87" s="2"/>
      <c r="N87" s="2"/>
      <c r="O87" s="2"/>
      <c r="P87" s="2"/>
    </row>
    <row r="88" spans="1:16" x14ac:dyDescent="0.25">
      <c r="A88" s="2" t="s">
        <v>142</v>
      </c>
      <c r="B88" s="2" t="s">
        <v>33</v>
      </c>
      <c r="C88" s="2">
        <v>1899326</v>
      </c>
      <c r="D88" s="2" t="s">
        <v>34</v>
      </c>
      <c r="E88" s="2" t="s">
        <v>35</v>
      </c>
      <c r="F88" s="2" t="s">
        <v>36</v>
      </c>
      <c r="G88" s="8">
        <v>2</v>
      </c>
      <c r="H88" s="7">
        <f>C88/$C$91</f>
        <v>4.3731329881169696</v>
      </c>
      <c r="J88" s="43"/>
      <c r="K88" s="2">
        <v>28</v>
      </c>
    </row>
    <row r="89" spans="1:16" customFormat="1" x14ac:dyDescent="0.25">
      <c r="A89" s="2" t="s">
        <v>142</v>
      </c>
      <c r="B89" s="2" t="s">
        <v>37</v>
      </c>
      <c r="C89" s="2">
        <v>1013</v>
      </c>
      <c r="D89" s="2" t="s">
        <v>38</v>
      </c>
      <c r="E89" s="2" t="s">
        <v>39</v>
      </c>
      <c r="F89" s="2" t="s">
        <v>40</v>
      </c>
      <c r="G89" s="8">
        <v>3</v>
      </c>
      <c r="H89" s="7">
        <f t="shared" ref="H89:H91" si="25">C89/$C$91</f>
        <v>2.3323977647662902E-3</v>
      </c>
      <c r="I89" s="2"/>
      <c r="J89" s="43"/>
      <c r="K89" s="2">
        <v>28</v>
      </c>
      <c r="L89" s="2"/>
      <c r="M89" s="2"/>
      <c r="N89" s="2"/>
      <c r="O89" s="2"/>
      <c r="P89" s="2"/>
    </row>
    <row r="90" spans="1:16" customFormat="1" x14ac:dyDescent="0.25">
      <c r="A90" s="2" t="s">
        <v>142</v>
      </c>
      <c r="B90" s="2" t="s">
        <v>41</v>
      </c>
      <c r="C90" s="2">
        <v>215</v>
      </c>
      <c r="D90" s="2" t="s">
        <v>42</v>
      </c>
      <c r="E90" s="2" t="s">
        <v>43</v>
      </c>
      <c r="F90" s="2" t="s">
        <v>44</v>
      </c>
      <c r="G90" s="8">
        <v>4</v>
      </c>
      <c r="H90" s="7">
        <f t="shared" si="25"/>
        <v>4.9503012776382202E-4</v>
      </c>
      <c r="I90" s="2"/>
      <c r="J90" s="43"/>
      <c r="K90" s="2">
        <v>28</v>
      </c>
      <c r="L90" s="2"/>
      <c r="M90" s="2"/>
      <c r="N90" s="2"/>
      <c r="O90" s="2"/>
      <c r="P90" s="2"/>
    </row>
    <row r="91" spans="1:16" customFormat="1" x14ac:dyDescent="0.25">
      <c r="A91" s="18" t="s">
        <v>142</v>
      </c>
      <c r="B91" s="18" t="s">
        <v>45</v>
      </c>
      <c r="C91" s="18">
        <v>434317</v>
      </c>
      <c r="D91" s="18" t="s">
        <v>46</v>
      </c>
      <c r="E91" s="25" t="s">
        <v>47</v>
      </c>
      <c r="F91" s="18"/>
      <c r="G91" s="19">
        <v>5</v>
      </c>
      <c r="H91" s="7">
        <f t="shared" si="25"/>
        <v>1</v>
      </c>
      <c r="I91" s="2"/>
      <c r="J91" s="43"/>
      <c r="K91" s="2">
        <v>28</v>
      </c>
      <c r="L91" s="2"/>
      <c r="M91" s="2"/>
      <c r="N91" s="2"/>
      <c r="O91" s="2"/>
      <c r="P91" s="2"/>
    </row>
  </sheetData>
  <autoFilter ref="A1:P91" xr:uid="{00000000-0009-0000-0000-000005000000}"/>
  <mergeCells count="6">
    <mergeCell ref="J77:J91"/>
    <mergeCell ref="J2:J16"/>
    <mergeCell ref="J17:J31"/>
    <mergeCell ref="J32:J46"/>
    <mergeCell ref="J47:J61"/>
    <mergeCell ref="J62:J76"/>
  </mergeCells>
  <phoneticPr fontId="4" type="noConversion"/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Sample Description</vt:lpstr>
      <vt:lpstr>Liver</vt:lpstr>
      <vt:lpstr>Gastrocnemius</vt:lpstr>
      <vt:lpstr>Biceps</vt:lpstr>
      <vt:lpstr>Triceps</vt:lpstr>
      <vt:lpstr>Quadriceps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ZhongYujian</dc:creator>
  <cp:lastModifiedBy>PanYue</cp:lastModifiedBy>
  <dcterms:created xsi:type="dcterms:W3CDTF">2023-05-12T11:15:00Z</dcterms:created>
  <dcterms:modified xsi:type="dcterms:W3CDTF">2025-05-14T02:16:45Z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2052-12.1.0.20305</vt:lpwstr>
  </op:property>
  <op:property fmtid="{D5CDD505-2E9C-101B-9397-08002B2CF9AE}" pid="3" name="ICV">
    <vt:lpwstr>4136DDA8A41D46899DCE27215CA4179C_13</vt:lpwstr>
  </op:property>
  <op:property fmtid="{D5CDD505-2E9C-101B-9397-08002B2CF9AE}" pid="4" name="_IPGFID">
    <vt:lpwstr>[DocID]=9439E4F7-2FDC-4F80-9BFF-B1F3D2D7007F</vt:lpwstr>
  </op:property>
</op:Properties>
</file>