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48A7803-2D7D-4E94-8D89-8C999B88768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flux" sheetId="5" r:id="rId1"/>
    <sheet name="K12" sheetId="9" r:id="rId2"/>
    <sheet name="pARG25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9" l="1"/>
  <c r="J29" i="9"/>
  <c r="C22" i="9"/>
  <c r="C23" i="9"/>
  <c r="C24" i="9"/>
  <c r="C25" i="9"/>
  <c r="R23" i="9"/>
  <c r="R24" i="9"/>
  <c r="R25" i="9"/>
  <c r="R26" i="9"/>
  <c r="R27" i="9"/>
  <c r="B29" i="9"/>
  <c r="AC27" i="9"/>
  <c r="AC26" i="9"/>
  <c r="AC24" i="9"/>
  <c r="AC17" i="9"/>
  <c r="AC18" i="9"/>
  <c r="AC19" i="9"/>
  <c r="AC20" i="9"/>
  <c r="AC21" i="9"/>
  <c r="AC22" i="9"/>
  <c r="AC23" i="9"/>
  <c r="AC25" i="9"/>
  <c r="Y27" i="9"/>
  <c r="Y23" i="9"/>
  <c r="Y24" i="9"/>
  <c r="Y25" i="9"/>
  <c r="Y26" i="9"/>
  <c r="Y5" i="9"/>
  <c r="Y6" i="9"/>
  <c r="Y7" i="9"/>
  <c r="Y8" i="9"/>
  <c r="Y9" i="9"/>
  <c r="X31" i="9" s="1"/>
  <c r="Y10" i="9"/>
  <c r="Y11" i="9"/>
  <c r="Y12" i="9"/>
  <c r="Y13" i="9"/>
  <c r="X32" i="9" s="1"/>
  <c r="Y14" i="9"/>
  <c r="Y15" i="9"/>
  <c r="X33" i="9" s="1"/>
  <c r="Y16" i="9"/>
  <c r="Y17" i="9"/>
  <c r="X34" i="9" s="1"/>
  <c r="Y18" i="9"/>
  <c r="Y19" i="9"/>
  <c r="Y20" i="9"/>
  <c r="Y21" i="9"/>
  <c r="Y22" i="9"/>
  <c r="Z39" i="9"/>
  <c r="T39" i="9"/>
  <c r="M39" i="9"/>
  <c r="AB29" i="9"/>
  <c r="Z29" i="9"/>
  <c r="X29" i="9"/>
  <c r="U29" i="9"/>
  <c r="S29" i="9"/>
  <c r="Q29" i="9"/>
  <c r="N29" i="9"/>
  <c r="L29" i="9"/>
  <c r="F29" i="9"/>
  <c r="D29" i="9"/>
  <c r="AA27" i="9"/>
  <c r="V27" i="9"/>
  <c r="T27" i="9"/>
  <c r="O27" i="9"/>
  <c r="M27" i="9"/>
  <c r="G27" i="9"/>
  <c r="E27" i="9"/>
  <c r="AA26" i="9"/>
  <c r="V26" i="9"/>
  <c r="T26" i="9"/>
  <c r="O26" i="9"/>
  <c r="M26" i="9"/>
  <c r="G26" i="9"/>
  <c r="E26" i="9"/>
  <c r="AA25" i="9"/>
  <c r="V25" i="9"/>
  <c r="T25" i="9"/>
  <c r="O25" i="9"/>
  <c r="M25" i="9"/>
  <c r="G25" i="9"/>
  <c r="E25" i="9"/>
  <c r="AA24" i="9"/>
  <c r="V24" i="9"/>
  <c r="T24" i="9"/>
  <c r="O24" i="9"/>
  <c r="M24" i="9"/>
  <c r="G24" i="9"/>
  <c r="E24" i="9"/>
  <c r="AA23" i="9"/>
  <c r="V23" i="9"/>
  <c r="T23" i="9"/>
  <c r="O23" i="9"/>
  <c r="M23" i="9"/>
  <c r="G23" i="9"/>
  <c r="E23" i="9"/>
  <c r="AA22" i="9"/>
  <c r="V22" i="9"/>
  <c r="T22" i="9"/>
  <c r="R22" i="9"/>
  <c r="O22" i="9"/>
  <c r="M22" i="9"/>
  <c r="G22" i="9"/>
  <c r="E22" i="9"/>
  <c r="AA21" i="9"/>
  <c r="V21" i="9"/>
  <c r="T21" i="9"/>
  <c r="R21" i="9"/>
  <c r="O21" i="9"/>
  <c r="M21" i="9"/>
  <c r="G21" i="9"/>
  <c r="E21" i="9"/>
  <c r="C21" i="9"/>
  <c r="AA20" i="9"/>
  <c r="V20" i="9"/>
  <c r="T20" i="9"/>
  <c r="R20" i="9"/>
  <c r="O20" i="9"/>
  <c r="M20" i="9"/>
  <c r="G20" i="9"/>
  <c r="E20" i="9"/>
  <c r="C20" i="9"/>
  <c r="AA19" i="9"/>
  <c r="V19" i="9"/>
  <c r="T19" i="9"/>
  <c r="R19" i="9"/>
  <c r="O19" i="9"/>
  <c r="M19" i="9"/>
  <c r="G19" i="9"/>
  <c r="E19" i="9"/>
  <c r="C19" i="9"/>
  <c r="AA18" i="9"/>
  <c r="V18" i="9"/>
  <c r="T18" i="9"/>
  <c r="R18" i="9"/>
  <c r="O18" i="9"/>
  <c r="M18" i="9"/>
  <c r="K18" i="9"/>
  <c r="G18" i="9"/>
  <c r="E18" i="9"/>
  <c r="C18" i="9"/>
  <c r="AA17" i="9"/>
  <c r="V17" i="9"/>
  <c r="T17" i="9"/>
  <c r="R17" i="9"/>
  <c r="O17" i="9"/>
  <c r="N35" i="9" s="1"/>
  <c r="M17" i="9"/>
  <c r="K17" i="9"/>
  <c r="G17" i="9"/>
  <c r="F35" i="9" s="1"/>
  <c r="E17" i="9"/>
  <c r="C17" i="9"/>
  <c r="AC16" i="9"/>
  <c r="AA16" i="9"/>
  <c r="V16" i="9"/>
  <c r="T16" i="9"/>
  <c r="R16" i="9"/>
  <c r="O16" i="9"/>
  <c r="N33" i="9" s="1"/>
  <c r="M16" i="9"/>
  <c r="K16" i="9"/>
  <c r="G16" i="9"/>
  <c r="E16" i="9"/>
  <c r="C16" i="9"/>
  <c r="AC15" i="9"/>
  <c r="AA15" i="9"/>
  <c r="V15" i="9"/>
  <c r="T15" i="9"/>
  <c r="R15" i="9"/>
  <c r="O15" i="9"/>
  <c r="N34" i="9" s="1"/>
  <c r="M15" i="9"/>
  <c r="K15" i="9"/>
  <c r="G15" i="9"/>
  <c r="F33" i="9" s="1"/>
  <c r="E15" i="9"/>
  <c r="C15" i="9"/>
  <c r="AC14" i="9"/>
  <c r="AA14" i="9"/>
  <c r="V14" i="9"/>
  <c r="T14" i="9"/>
  <c r="R14" i="9"/>
  <c r="O14" i="9"/>
  <c r="M14" i="9"/>
  <c r="K14" i="9"/>
  <c r="G14" i="9"/>
  <c r="E14" i="9"/>
  <c r="C14" i="9"/>
  <c r="AC13" i="9"/>
  <c r="AA13" i="9"/>
  <c r="V13" i="9"/>
  <c r="T13" i="9"/>
  <c r="R13" i="9"/>
  <c r="O13" i="9"/>
  <c r="M13" i="9"/>
  <c r="K13" i="9"/>
  <c r="G13" i="9"/>
  <c r="E13" i="9"/>
  <c r="D33" i="9" s="1"/>
  <c r="C13" i="9"/>
  <c r="AC12" i="9"/>
  <c r="AA12" i="9"/>
  <c r="V12" i="9"/>
  <c r="T12" i="9"/>
  <c r="R12" i="9"/>
  <c r="O12" i="9"/>
  <c r="M12" i="9"/>
  <c r="K12" i="9"/>
  <c r="G12" i="9"/>
  <c r="E12" i="9"/>
  <c r="C12" i="9"/>
  <c r="AC11" i="9"/>
  <c r="AA11" i="9"/>
  <c r="V11" i="9"/>
  <c r="U34" i="9" s="1"/>
  <c r="T11" i="9"/>
  <c r="S35" i="9" s="1"/>
  <c r="R11" i="9"/>
  <c r="O11" i="9"/>
  <c r="M11" i="9"/>
  <c r="K11" i="9"/>
  <c r="G11" i="9"/>
  <c r="E11" i="9"/>
  <c r="C11" i="9"/>
  <c r="AC10" i="9"/>
  <c r="AA10" i="9"/>
  <c r="V10" i="9"/>
  <c r="T10" i="9"/>
  <c r="R10" i="9"/>
  <c r="O10" i="9"/>
  <c r="M10" i="9"/>
  <c r="K10" i="9"/>
  <c r="G10" i="9"/>
  <c r="E10" i="9"/>
  <c r="C10" i="9"/>
  <c r="AC9" i="9"/>
  <c r="AB30" i="9" s="1"/>
  <c r="AA9" i="9"/>
  <c r="Z30" i="9" s="1"/>
  <c r="V9" i="9"/>
  <c r="T9" i="9"/>
  <c r="R9" i="9"/>
  <c r="O9" i="9"/>
  <c r="M9" i="9"/>
  <c r="L30" i="9" s="1"/>
  <c r="K9" i="9"/>
  <c r="J30" i="9" s="1"/>
  <c r="G9" i="9"/>
  <c r="E9" i="9"/>
  <c r="C9" i="9"/>
  <c r="AC8" i="9"/>
  <c r="AA8" i="9"/>
  <c r="V8" i="9"/>
  <c r="U33" i="9" s="1"/>
  <c r="T8" i="9"/>
  <c r="R8" i="9"/>
  <c r="O8" i="9"/>
  <c r="M8" i="9"/>
  <c r="K8" i="9"/>
  <c r="G8" i="9"/>
  <c r="E8" i="9"/>
  <c r="C8" i="9"/>
  <c r="AC7" i="9"/>
  <c r="AA7" i="9"/>
  <c r="V7" i="9"/>
  <c r="T7" i="9"/>
  <c r="S30" i="9" s="1"/>
  <c r="R7" i="9"/>
  <c r="O7" i="9"/>
  <c r="M7" i="9"/>
  <c r="K7" i="9"/>
  <c r="G7" i="9"/>
  <c r="E7" i="9"/>
  <c r="C7" i="9"/>
  <c r="AC6" i="9"/>
  <c r="AA6" i="9"/>
  <c r="V6" i="9"/>
  <c r="T6" i="9"/>
  <c r="R6" i="9"/>
  <c r="O6" i="9"/>
  <c r="M6" i="9"/>
  <c r="K6" i="9"/>
  <c r="G6" i="9"/>
  <c r="E6" i="9"/>
  <c r="C6" i="9"/>
  <c r="AC5" i="9"/>
  <c r="AA5" i="9"/>
  <c r="V5" i="9"/>
  <c r="T5" i="9"/>
  <c r="R5" i="9"/>
  <c r="O5" i="9"/>
  <c r="M5" i="9"/>
  <c r="K5" i="9"/>
  <c r="G5" i="9"/>
  <c r="E5" i="9"/>
  <c r="C5" i="9"/>
  <c r="Z39" i="4"/>
  <c r="Y20" i="4"/>
  <c r="Y21" i="4"/>
  <c r="Y22" i="4"/>
  <c r="Y18" i="4"/>
  <c r="Y19" i="4"/>
  <c r="E39" i="4"/>
  <c r="J5" i="5"/>
  <c r="D5" i="5"/>
  <c r="J3" i="5"/>
  <c r="D3" i="5"/>
  <c r="T39" i="4"/>
  <c r="M39" i="4"/>
  <c r="AB29" i="4"/>
  <c r="Z29" i="4"/>
  <c r="X29" i="4"/>
  <c r="U29" i="4"/>
  <c r="S29" i="4"/>
  <c r="Q29" i="4"/>
  <c r="N29" i="4"/>
  <c r="L29" i="4"/>
  <c r="J29" i="4"/>
  <c r="F29" i="4"/>
  <c r="D29" i="4"/>
  <c r="B29" i="4"/>
  <c r="AA27" i="4"/>
  <c r="V27" i="4"/>
  <c r="T27" i="4"/>
  <c r="O27" i="4"/>
  <c r="M27" i="4"/>
  <c r="G27" i="4"/>
  <c r="E27" i="4"/>
  <c r="AA26" i="4"/>
  <c r="V26" i="4"/>
  <c r="T26" i="4"/>
  <c r="O26" i="4"/>
  <c r="M26" i="4"/>
  <c r="G26" i="4"/>
  <c r="E26" i="4"/>
  <c r="AA25" i="4"/>
  <c r="V25" i="4"/>
  <c r="T25" i="4"/>
  <c r="O25" i="4"/>
  <c r="M25" i="4"/>
  <c r="G25" i="4"/>
  <c r="E25" i="4"/>
  <c r="C25" i="4"/>
  <c r="AA24" i="4"/>
  <c r="V24" i="4"/>
  <c r="T24" i="4"/>
  <c r="O24" i="4"/>
  <c r="M24" i="4"/>
  <c r="G24" i="4"/>
  <c r="E24" i="4"/>
  <c r="C24" i="4"/>
  <c r="AA23" i="4"/>
  <c r="V23" i="4"/>
  <c r="T23" i="4"/>
  <c r="O23" i="4"/>
  <c r="M23" i="4"/>
  <c r="G23" i="4"/>
  <c r="E23" i="4"/>
  <c r="C23" i="4"/>
  <c r="AA22" i="4"/>
  <c r="V22" i="4"/>
  <c r="T22" i="4"/>
  <c r="R22" i="4"/>
  <c r="O22" i="4"/>
  <c r="M22" i="4"/>
  <c r="G22" i="4"/>
  <c r="E22" i="4"/>
  <c r="C22" i="4"/>
  <c r="AA21" i="4"/>
  <c r="V21" i="4"/>
  <c r="T21" i="4"/>
  <c r="R21" i="4"/>
  <c r="O21" i="4"/>
  <c r="M21" i="4"/>
  <c r="K21" i="4"/>
  <c r="G21" i="4"/>
  <c r="E21" i="4"/>
  <c r="C21" i="4"/>
  <c r="AA20" i="4"/>
  <c r="V20" i="4"/>
  <c r="T20" i="4"/>
  <c r="R20" i="4"/>
  <c r="O20" i="4"/>
  <c r="M20" i="4"/>
  <c r="K20" i="4"/>
  <c r="G20" i="4"/>
  <c r="E20" i="4"/>
  <c r="C20" i="4"/>
  <c r="AA19" i="4"/>
  <c r="V19" i="4"/>
  <c r="T19" i="4"/>
  <c r="R19" i="4"/>
  <c r="O19" i="4"/>
  <c r="M19" i="4"/>
  <c r="K19" i="4"/>
  <c r="G19" i="4"/>
  <c r="E19" i="4"/>
  <c r="C19" i="4"/>
  <c r="AA18" i="4"/>
  <c r="V18" i="4"/>
  <c r="T18" i="4"/>
  <c r="R18" i="4"/>
  <c r="O18" i="4"/>
  <c r="M18" i="4"/>
  <c r="K18" i="4"/>
  <c r="G18" i="4"/>
  <c r="E18" i="4"/>
  <c r="C18" i="4"/>
  <c r="AA17" i="4"/>
  <c r="Y17" i="4"/>
  <c r="V17" i="4"/>
  <c r="T17" i="4"/>
  <c r="R17" i="4"/>
  <c r="O17" i="4"/>
  <c r="N35" i="4" s="1"/>
  <c r="M17" i="4"/>
  <c r="L35" i="4" s="1"/>
  <c r="K17" i="4"/>
  <c r="G17" i="4"/>
  <c r="E17" i="4"/>
  <c r="C17" i="4"/>
  <c r="AC16" i="4"/>
  <c r="AA16" i="4"/>
  <c r="Y16" i="4"/>
  <c r="V16" i="4"/>
  <c r="T16" i="4"/>
  <c r="R16" i="4"/>
  <c r="O16" i="4"/>
  <c r="M16" i="4"/>
  <c r="K16" i="4"/>
  <c r="G16" i="4"/>
  <c r="E16" i="4"/>
  <c r="C16" i="4"/>
  <c r="AC15" i="4"/>
  <c r="AA15" i="4"/>
  <c r="Y15" i="4"/>
  <c r="V15" i="4"/>
  <c r="T15" i="4"/>
  <c r="R15" i="4"/>
  <c r="O15" i="4"/>
  <c r="M15" i="4"/>
  <c r="K15" i="4"/>
  <c r="G15" i="4"/>
  <c r="E15" i="4"/>
  <c r="C15" i="4"/>
  <c r="AC14" i="4"/>
  <c r="AA14" i="4"/>
  <c r="Y14" i="4"/>
  <c r="V14" i="4"/>
  <c r="T14" i="4"/>
  <c r="R14" i="4"/>
  <c r="O14" i="4"/>
  <c r="M14" i="4"/>
  <c r="K14" i="4"/>
  <c r="G14" i="4"/>
  <c r="E14" i="4"/>
  <c r="C14" i="4"/>
  <c r="AC13" i="4"/>
  <c r="AA13" i="4"/>
  <c r="Y13" i="4"/>
  <c r="V13" i="4"/>
  <c r="T13" i="4"/>
  <c r="R13" i="4"/>
  <c r="O13" i="4"/>
  <c r="M13" i="4"/>
  <c r="K13" i="4"/>
  <c r="G13" i="4"/>
  <c r="E13" i="4"/>
  <c r="C13" i="4"/>
  <c r="AC12" i="4"/>
  <c r="AA12" i="4"/>
  <c r="Y12" i="4"/>
  <c r="V12" i="4"/>
  <c r="T12" i="4"/>
  <c r="R12" i="4"/>
  <c r="O12" i="4"/>
  <c r="M12" i="4"/>
  <c r="K12" i="4"/>
  <c r="G12" i="4"/>
  <c r="E12" i="4"/>
  <c r="C12" i="4"/>
  <c r="AC11" i="4"/>
  <c r="AA11" i="4"/>
  <c r="Y11" i="4"/>
  <c r="V11" i="4"/>
  <c r="U32" i="4" s="1"/>
  <c r="T11" i="4"/>
  <c r="R11" i="4"/>
  <c r="O11" i="4"/>
  <c r="M11" i="4"/>
  <c r="K11" i="4"/>
  <c r="G11" i="4"/>
  <c r="E11" i="4"/>
  <c r="C11" i="4"/>
  <c r="AC10" i="4"/>
  <c r="AA10" i="4"/>
  <c r="Y10" i="4"/>
  <c r="V10" i="4"/>
  <c r="T10" i="4"/>
  <c r="R10" i="4"/>
  <c r="O10" i="4"/>
  <c r="M10" i="4"/>
  <c r="K10" i="4"/>
  <c r="G10" i="4"/>
  <c r="E10" i="4"/>
  <c r="C10" i="4"/>
  <c r="AC9" i="4"/>
  <c r="AA9" i="4"/>
  <c r="Y9" i="4"/>
  <c r="V9" i="4"/>
  <c r="T9" i="4"/>
  <c r="R9" i="4"/>
  <c r="O9" i="4"/>
  <c r="M9" i="4"/>
  <c r="K9" i="4"/>
  <c r="G9" i="4"/>
  <c r="E9" i="4"/>
  <c r="C9" i="4"/>
  <c r="AC8" i="4"/>
  <c r="AA8" i="4"/>
  <c r="Y8" i="4"/>
  <c r="V8" i="4"/>
  <c r="T8" i="4"/>
  <c r="R8" i="4"/>
  <c r="O8" i="4"/>
  <c r="M8" i="4"/>
  <c r="K8" i="4"/>
  <c r="G8" i="4"/>
  <c r="E8" i="4"/>
  <c r="C8" i="4"/>
  <c r="AC7" i="4"/>
  <c r="AA7" i="4"/>
  <c r="Y7" i="4"/>
  <c r="V7" i="4"/>
  <c r="T7" i="4"/>
  <c r="R7" i="4"/>
  <c r="O7" i="4"/>
  <c r="M7" i="4"/>
  <c r="K7" i="4"/>
  <c r="G7" i="4"/>
  <c r="E7" i="4"/>
  <c r="C7" i="4"/>
  <c r="AC6" i="4"/>
  <c r="AA6" i="4"/>
  <c r="Y6" i="4"/>
  <c r="V6" i="4"/>
  <c r="T6" i="4"/>
  <c r="R6" i="4"/>
  <c r="O6" i="4"/>
  <c r="M6" i="4"/>
  <c r="K6" i="4"/>
  <c r="G6" i="4"/>
  <c r="E6" i="4"/>
  <c r="C6" i="4"/>
  <c r="AC5" i="4"/>
  <c r="AA5" i="4"/>
  <c r="Y5" i="4"/>
  <c r="V5" i="4"/>
  <c r="T5" i="4"/>
  <c r="R5" i="4"/>
  <c r="O5" i="4"/>
  <c r="M5" i="4"/>
  <c r="K5" i="4"/>
  <c r="G5" i="4"/>
  <c r="E5" i="4"/>
  <c r="C5" i="4"/>
  <c r="S34" i="4" l="1"/>
  <c r="J35" i="4"/>
  <c r="S32" i="9"/>
  <c r="D34" i="9"/>
  <c r="S34" i="9"/>
  <c r="U34" i="4"/>
  <c r="U33" i="4"/>
  <c r="N34" i="4"/>
  <c r="U35" i="4"/>
  <c r="X34" i="4"/>
  <c r="Z30" i="4"/>
  <c r="Q30" i="4"/>
  <c r="U32" i="9"/>
  <c r="F34" i="9"/>
  <c r="B34" i="9"/>
  <c r="J31" i="9"/>
  <c r="S30" i="4"/>
  <c r="S31" i="4"/>
  <c r="S35" i="4"/>
  <c r="S32" i="4"/>
  <c r="S33" i="4"/>
  <c r="U30" i="9"/>
  <c r="N30" i="9"/>
  <c r="D32" i="9"/>
  <c r="U31" i="4"/>
  <c r="S33" i="9"/>
  <c r="AB33" i="9"/>
  <c r="AB34" i="9"/>
  <c r="D35" i="9"/>
  <c r="AB31" i="9"/>
  <c r="Q35" i="9"/>
  <c r="B33" i="9"/>
  <c r="D30" i="9"/>
  <c r="Z34" i="9"/>
  <c r="Z33" i="9"/>
  <c r="Z31" i="9"/>
  <c r="U31" i="9"/>
  <c r="U35" i="9"/>
  <c r="S31" i="9"/>
  <c r="Q33" i="9"/>
  <c r="Q30" i="9"/>
  <c r="Q32" i="9"/>
  <c r="N32" i="9"/>
  <c r="N31" i="9"/>
  <c r="L31" i="9"/>
  <c r="L34" i="9"/>
  <c r="L33" i="9"/>
  <c r="L35" i="9"/>
  <c r="J34" i="9"/>
  <c r="J33" i="9"/>
  <c r="J35" i="9"/>
  <c r="F32" i="9"/>
  <c r="F30" i="9"/>
  <c r="D31" i="9"/>
  <c r="B32" i="9"/>
  <c r="B31" i="9"/>
  <c r="B35" i="9"/>
  <c r="B30" i="9"/>
  <c r="Q31" i="9"/>
  <c r="Z32" i="9"/>
  <c r="Q34" i="9"/>
  <c r="J32" i="9"/>
  <c r="AB32" i="9"/>
  <c r="L32" i="9"/>
  <c r="L32" i="4"/>
  <c r="L33" i="4"/>
  <c r="D30" i="4"/>
  <c r="N32" i="4"/>
  <c r="Q33" i="4"/>
  <c r="F34" i="4"/>
  <c r="D33" i="4"/>
  <c r="Q31" i="4"/>
  <c r="J33" i="4"/>
  <c r="D35" i="4"/>
  <c r="AB30" i="4"/>
  <c r="AB31" i="4"/>
  <c r="AB34" i="4"/>
  <c r="AB33" i="4"/>
  <c r="Z31" i="4"/>
  <c r="Z34" i="4"/>
  <c r="Z33" i="4"/>
  <c r="X33" i="4"/>
  <c r="X31" i="4"/>
  <c r="U30" i="4"/>
  <c r="Q35" i="4"/>
  <c r="N30" i="4"/>
  <c r="L30" i="4"/>
  <c r="L31" i="4"/>
  <c r="J30" i="4"/>
  <c r="J34" i="4"/>
  <c r="J31" i="4"/>
  <c r="F35" i="4"/>
  <c r="F33" i="4"/>
  <c r="F32" i="4"/>
  <c r="F30" i="4"/>
  <c r="D34" i="4"/>
  <c r="D31" i="4"/>
  <c r="B34" i="4"/>
  <c r="B30" i="4"/>
  <c r="B31" i="4"/>
  <c r="B35" i="4"/>
  <c r="B32" i="4"/>
  <c r="Q32" i="4"/>
  <c r="L34" i="4"/>
  <c r="Q34" i="4"/>
  <c r="N31" i="4"/>
  <c r="D32" i="4"/>
  <c r="X32" i="4"/>
  <c r="Z32" i="4"/>
  <c r="N33" i="4"/>
  <c r="J32" i="4"/>
  <c r="AB32" i="4"/>
  <c r="B33" i="4"/>
</calcChain>
</file>

<file path=xl/sharedStrings.xml><?xml version="1.0" encoding="utf-8"?>
<sst xmlns="http://schemas.openxmlformats.org/spreadsheetml/2006/main" count="82" uniqueCount="38">
  <si>
    <t>փորձ լ-թ</t>
  </si>
  <si>
    <t>N</t>
  </si>
  <si>
    <t>C1</t>
  </si>
  <si>
    <t>C2</t>
  </si>
  <si>
    <t>C3</t>
  </si>
  <si>
    <t>G+DCCD1</t>
  </si>
  <si>
    <t>G+DCCD2</t>
  </si>
  <si>
    <t>G+DCCD3</t>
  </si>
  <si>
    <t>փորձ լ-թ+մանրէ</t>
  </si>
  <si>
    <t>_</t>
  </si>
  <si>
    <t>time min</t>
  </si>
  <si>
    <r>
      <t>OD</t>
    </r>
    <r>
      <rPr>
        <b/>
        <sz val="8"/>
        <color theme="1"/>
        <rFont val="Calibri"/>
        <family val="2"/>
        <charset val="204"/>
        <scheme val="minor"/>
      </rPr>
      <t>600nm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8"/>
        <color theme="1"/>
        <rFont val="Calibri"/>
        <family val="2"/>
        <charset val="204"/>
        <scheme val="minor"/>
      </rPr>
      <t>(50x նոսրացված)</t>
    </r>
  </si>
  <si>
    <t>CFU</t>
  </si>
  <si>
    <t>ΔmM H+ 2-1</t>
  </si>
  <si>
    <t>ΔmM H+ 3-2</t>
  </si>
  <si>
    <t>ΔmM H+ 4-3</t>
  </si>
  <si>
    <t>ΔmM H+ 5-4</t>
  </si>
  <si>
    <t>ΔmM H+6-5</t>
  </si>
  <si>
    <t>ΔmM H+ 5-3/2</t>
  </si>
  <si>
    <t>ΔmM H+ av</t>
  </si>
  <si>
    <t>V</t>
  </si>
  <si>
    <t>SD</t>
  </si>
  <si>
    <t>G+DCCD+oil1</t>
  </si>
  <si>
    <t>G+DCCD+oil2</t>
  </si>
  <si>
    <t>G+DCCD+oil3</t>
  </si>
  <si>
    <t>G+oil3</t>
  </si>
  <si>
    <t>G+oil2</t>
  </si>
  <si>
    <t>G+oil1</t>
  </si>
  <si>
    <t>Total mean</t>
  </si>
  <si>
    <t>DCCD-sensitive</t>
  </si>
  <si>
    <t>KAN+</t>
  </si>
  <si>
    <t>K12</t>
  </si>
  <si>
    <r>
      <t xml:space="preserve">g </t>
    </r>
    <r>
      <rPr>
        <sz val="11"/>
        <color theme="1"/>
        <rFont val="Calibri"/>
        <family val="2"/>
      </rPr>
      <t>[H+]</t>
    </r>
  </si>
  <si>
    <t>(+pijma)</t>
  </si>
  <si>
    <t>T-D-</t>
  </si>
  <si>
    <t>T-D+</t>
  </si>
  <si>
    <t>T+D-</t>
  </si>
  <si>
    <t>T+D+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</si>
</sst>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2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2" fillId="2" borderId="1" xfId="0" applyFont="1" applyFill="1" applyBorder="1" applyAlignment="1">
      <alignment horizontal="center"/>
    </xf>
    <xf numFmtId="164" fontId="0" fillId="4" borderId="1" xfId="0" applyNumberFormat="1" applyFill="1" applyBorder="1"/>
    <xf numFmtId="164" fontId="0" fillId="0" borderId="1" xfId="0" applyNumberForma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2" fillId="6" borderId="3" xfId="0" applyNumberFormat="1" applyFon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0" fontId="10" fillId="0" borderId="0" xfId="0" applyFont="1"/>
    <xf numFmtId="0" fontId="7" fillId="7" borderId="2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2DA6E-C329-4C6B-A607-7E89C587B843}">
  <dimension ref="A1:J5"/>
  <sheetViews>
    <sheetView workbookViewId="0">
      <selection activeCell="C3" sqref="C3"/>
    </sheetView>
  </sheetViews>
  <sheetFormatPr defaultColWidth="8.81640625" defaultRowHeight="14.5" x14ac:dyDescent="0.35"/>
  <cols>
    <col min="2" max="2" width="10.81640625" customWidth="1"/>
    <col min="3" max="3" width="7" customWidth="1"/>
    <col min="4" max="4" width="17.6328125" customWidth="1"/>
    <col min="8" max="8" width="12.08984375" customWidth="1"/>
    <col min="10" max="10" width="16.81640625" customWidth="1"/>
  </cols>
  <sheetData>
    <row r="1" spans="1:10" x14ac:dyDescent="0.35">
      <c r="A1" t="s">
        <v>31</v>
      </c>
      <c r="B1" t="s">
        <v>28</v>
      </c>
      <c r="C1" t="s">
        <v>21</v>
      </c>
      <c r="D1" t="s">
        <v>29</v>
      </c>
      <c r="G1" t="s">
        <v>30</v>
      </c>
      <c r="H1" t="s">
        <v>28</v>
      </c>
      <c r="I1" t="s">
        <v>21</v>
      </c>
      <c r="J1" t="s">
        <v>29</v>
      </c>
    </row>
    <row r="2" spans="1:10" x14ac:dyDescent="0.35">
      <c r="A2" t="s">
        <v>34</v>
      </c>
      <c r="B2" s="60">
        <v>24.61</v>
      </c>
      <c r="C2" s="60">
        <v>0.67549999999999999</v>
      </c>
      <c r="G2" t="s">
        <v>34</v>
      </c>
      <c r="H2" s="60">
        <v>3.94</v>
      </c>
      <c r="I2" s="60">
        <v>0.02</v>
      </c>
    </row>
    <row r="3" spans="1:10" x14ac:dyDescent="0.35">
      <c r="A3" t="s">
        <v>35</v>
      </c>
      <c r="B3" s="60">
        <v>8.82</v>
      </c>
      <c r="C3" s="60">
        <v>0.31</v>
      </c>
      <c r="D3">
        <f>B2-B3</f>
        <v>15.79</v>
      </c>
      <c r="G3" t="s">
        <v>35</v>
      </c>
      <c r="H3" s="60">
        <v>1.61</v>
      </c>
      <c r="I3" s="60">
        <v>0.03</v>
      </c>
      <c r="J3">
        <f>H2-H3</f>
        <v>2.33</v>
      </c>
    </row>
    <row r="4" spans="1:10" x14ac:dyDescent="0.35">
      <c r="A4" t="s">
        <v>36</v>
      </c>
      <c r="B4" s="60">
        <v>9.7200000000000006</v>
      </c>
      <c r="C4" s="60">
        <v>0.4</v>
      </c>
      <c r="G4" t="s">
        <v>36</v>
      </c>
      <c r="H4" s="60">
        <v>2.15</v>
      </c>
      <c r="I4" s="60">
        <v>0.3</v>
      </c>
    </row>
    <row r="5" spans="1:10" x14ac:dyDescent="0.35">
      <c r="A5" t="s">
        <v>37</v>
      </c>
      <c r="B5" s="60">
        <v>6.26</v>
      </c>
      <c r="C5" s="60">
        <v>0.02</v>
      </c>
      <c r="D5">
        <f>B4-B5</f>
        <v>3.4600000000000009</v>
      </c>
      <c r="G5" t="s">
        <v>37</v>
      </c>
      <c r="H5" s="60">
        <v>0.81</v>
      </c>
      <c r="I5" s="60">
        <v>0.05</v>
      </c>
      <c r="J5">
        <f>H4-H5</f>
        <v>1.3399999999999999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0FAD-D677-264C-948A-B6B80EE53E17}">
  <dimension ref="A1:AC39"/>
  <sheetViews>
    <sheetView topLeftCell="A17" zoomScale="87" zoomScaleNormal="87" workbookViewId="0">
      <selection activeCell="J35" sqref="J35:K35"/>
    </sheetView>
  </sheetViews>
  <sheetFormatPr defaultColWidth="8.81640625" defaultRowHeight="14.5" x14ac:dyDescent="0.35"/>
  <cols>
    <col min="1" max="1" width="20.453125" style="14" customWidth="1"/>
    <col min="2" max="2" width="8.81640625" style="14"/>
    <col min="3" max="3" width="15.81640625" style="14" customWidth="1"/>
    <col min="4" max="7" width="8.81640625" style="14"/>
    <col min="10" max="11" width="9.36328125" customWidth="1"/>
    <col min="14" max="15" width="8.81640625" style="14"/>
    <col min="16" max="16" width="12.08984375" style="15" customWidth="1"/>
    <col min="17" max="17" width="14" customWidth="1"/>
    <col min="18" max="18" width="12" customWidth="1"/>
    <col min="19" max="20" width="12.36328125" customWidth="1"/>
    <col min="21" max="22" width="11.453125" customWidth="1"/>
    <col min="23" max="23" width="12.08984375" style="15" customWidth="1"/>
    <col min="24" max="25" width="14.36328125" customWidth="1"/>
    <col min="26" max="27" width="15.08984375" customWidth="1"/>
    <col min="28" max="28" width="14.81640625" customWidth="1"/>
    <col min="29" max="29" width="12.81640625" bestFit="1" customWidth="1"/>
  </cols>
  <sheetData>
    <row r="1" spans="1:29" x14ac:dyDescent="0.35">
      <c r="A1" s="1" t="s">
        <v>1</v>
      </c>
      <c r="B1" s="2" t="s">
        <v>2</v>
      </c>
      <c r="C1" s="2"/>
      <c r="D1" s="2" t="s">
        <v>3</v>
      </c>
      <c r="E1" s="2"/>
      <c r="F1" s="2" t="s">
        <v>4</v>
      </c>
      <c r="G1" s="2"/>
      <c r="H1" s="2"/>
      <c r="I1" s="2"/>
      <c r="J1" s="3" t="s">
        <v>5</v>
      </c>
      <c r="K1" s="3"/>
      <c r="L1" s="3" t="s">
        <v>6</v>
      </c>
      <c r="M1" s="3"/>
      <c r="N1" s="3" t="s">
        <v>7</v>
      </c>
      <c r="O1" s="3"/>
      <c r="P1" s="4"/>
      <c r="Q1" s="1" t="s">
        <v>27</v>
      </c>
      <c r="R1" s="1"/>
      <c r="S1" s="1" t="s">
        <v>26</v>
      </c>
      <c r="T1" s="1"/>
      <c r="U1" s="1" t="s">
        <v>25</v>
      </c>
      <c r="V1" s="1"/>
      <c r="W1" s="4"/>
      <c r="X1" s="1" t="s">
        <v>22</v>
      </c>
      <c r="Y1" s="1"/>
      <c r="Z1" s="1" t="s">
        <v>23</v>
      </c>
      <c r="AA1" s="1"/>
      <c r="AB1" s="1" t="s">
        <v>24</v>
      </c>
      <c r="AC1" s="5"/>
    </row>
    <row r="2" spans="1:29" x14ac:dyDescent="0.35">
      <c r="A2" s="1" t="s">
        <v>0</v>
      </c>
      <c r="B2" s="16">
        <v>6.9450000000000003</v>
      </c>
      <c r="C2" s="2"/>
      <c r="D2" s="16">
        <v>6.8819999999999997</v>
      </c>
      <c r="E2" s="2"/>
      <c r="F2">
        <v>6.85</v>
      </c>
      <c r="G2" s="2"/>
      <c r="H2" s="2"/>
      <c r="I2" s="2"/>
      <c r="J2" s="16">
        <v>6.91</v>
      </c>
      <c r="K2" s="3"/>
      <c r="L2">
        <v>6.9459999999999997</v>
      </c>
      <c r="M2" s="3"/>
      <c r="N2" s="16">
        <v>6.9359999999999999</v>
      </c>
      <c r="O2" s="3"/>
      <c r="P2" s="4"/>
      <c r="Q2">
        <v>6.9260000000000002</v>
      </c>
      <c r="R2" s="1"/>
      <c r="S2">
        <v>6.86</v>
      </c>
      <c r="T2" s="1"/>
      <c r="U2">
        <v>6.9569999999999999</v>
      </c>
      <c r="V2" s="1"/>
      <c r="W2" s="4"/>
      <c r="X2">
        <v>6.9020000000000001</v>
      </c>
      <c r="Y2" s="1"/>
      <c r="Z2">
        <v>6.93</v>
      </c>
      <c r="AA2" s="1"/>
      <c r="AB2">
        <v>6.915</v>
      </c>
      <c r="AC2" s="5"/>
    </row>
    <row r="3" spans="1:29" x14ac:dyDescent="0.35">
      <c r="A3" s="1" t="s">
        <v>8</v>
      </c>
      <c r="B3" s="16">
        <v>6.9160000000000004</v>
      </c>
      <c r="C3" s="2"/>
      <c r="D3" s="16">
        <v>6.8520000000000003</v>
      </c>
      <c r="E3" s="2"/>
      <c r="F3">
        <v>6.84</v>
      </c>
      <c r="G3" s="2"/>
      <c r="H3" s="2"/>
      <c r="I3" s="2"/>
      <c r="J3" s="16">
        <v>6.8319999999999999</v>
      </c>
      <c r="K3" s="3"/>
      <c r="L3">
        <v>6.8719999999999999</v>
      </c>
      <c r="M3" s="3"/>
      <c r="N3" s="16">
        <v>6.84</v>
      </c>
      <c r="O3" s="3"/>
      <c r="P3" s="4"/>
      <c r="Q3">
        <v>6.88</v>
      </c>
      <c r="R3" s="1"/>
      <c r="S3">
        <v>6.86</v>
      </c>
      <c r="T3" s="1"/>
      <c r="U3">
        <v>6.8959999999999999</v>
      </c>
      <c r="V3" s="1"/>
      <c r="W3" s="4"/>
      <c r="X3">
        <v>6.8570000000000002</v>
      </c>
      <c r="Y3" s="1"/>
      <c r="Z3">
        <v>6.8550000000000004</v>
      </c>
      <c r="AA3" s="1"/>
      <c r="AB3">
        <v>6.8780000000000001</v>
      </c>
      <c r="AC3" s="5"/>
    </row>
    <row r="4" spans="1:29" x14ac:dyDescent="0.35">
      <c r="A4" s="1" t="s">
        <v>33</v>
      </c>
      <c r="B4" s="16"/>
      <c r="C4" s="2"/>
      <c r="D4" s="16"/>
      <c r="E4" s="2"/>
      <c r="F4"/>
      <c r="G4" s="2"/>
      <c r="H4" s="2"/>
      <c r="I4" s="2"/>
      <c r="J4" s="16"/>
      <c r="K4" s="3"/>
      <c r="M4" s="3"/>
      <c r="N4" s="16"/>
      <c r="O4" s="3"/>
      <c r="P4" s="4" t="s">
        <v>10</v>
      </c>
      <c r="Q4">
        <v>6.8689999999999998</v>
      </c>
      <c r="R4" s="1"/>
      <c r="S4">
        <v>6.8550000000000004</v>
      </c>
      <c r="T4" s="1"/>
      <c r="U4">
        <v>6.8819999999999997</v>
      </c>
      <c r="V4" s="1"/>
      <c r="W4" s="4" t="s">
        <v>10</v>
      </c>
      <c r="X4">
        <v>6.8380000000000001</v>
      </c>
      <c r="Y4" s="1"/>
      <c r="Z4">
        <v>6.8390000000000004</v>
      </c>
      <c r="AA4" s="1"/>
      <c r="AB4">
        <v>6.8650000000000002</v>
      </c>
      <c r="AC4" s="5"/>
    </row>
    <row r="5" spans="1:29" x14ac:dyDescent="0.35">
      <c r="A5" s="1">
        <v>0</v>
      </c>
      <c r="B5" s="16">
        <v>6.9130000000000003</v>
      </c>
      <c r="C5" s="6">
        <f>10^(-B5)*1000/5*1000</f>
        <v>2.4435993203297389E-2</v>
      </c>
      <c r="D5" s="16">
        <v>6.8490000000000002</v>
      </c>
      <c r="E5" s="6">
        <f>10^(-D5)*1000/5*1000</f>
        <v>2.8315875599141595E-2</v>
      </c>
      <c r="F5">
        <v>6.8410000000000002</v>
      </c>
      <c r="G5" s="6">
        <f>10^(-F5)*1000/5*1000</f>
        <v>2.8842307030497342E-2</v>
      </c>
      <c r="H5" s="2"/>
      <c r="I5" s="6"/>
      <c r="J5" s="16">
        <v>6.8220000000000001</v>
      </c>
      <c r="K5" s="7">
        <f>10^(-J5)*1000/5*1000</f>
        <v>3.0132141323734776E-2</v>
      </c>
      <c r="L5">
        <v>6.8730000000000002</v>
      </c>
      <c r="M5" s="8">
        <f>10^(-L5)*1000/5*1000</f>
        <v>2.6793533748518641E-2</v>
      </c>
      <c r="N5" s="16">
        <v>6.8280000000000003</v>
      </c>
      <c r="O5" s="8">
        <f>10^(-N5)*1000/5*1000</f>
        <v>2.9718712845740056E-2</v>
      </c>
      <c r="P5" s="9">
        <v>0</v>
      </c>
      <c r="Q5">
        <v>6.8739999999999997</v>
      </c>
      <c r="R5" s="10">
        <f>10^(-Q5)*1000/5*1000</f>
        <v>2.6731910330928817E-2</v>
      </c>
      <c r="S5">
        <v>6.8559999999999999</v>
      </c>
      <c r="T5" s="11">
        <f>10^(-S5)*1000/5*1000</f>
        <v>2.786313605890604E-2</v>
      </c>
      <c r="U5">
        <v>6.87</v>
      </c>
      <c r="V5" s="11">
        <f>10^(-U5)*1000/5*1000</f>
        <v>2.6979257651833021E-2</v>
      </c>
      <c r="W5" s="9">
        <v>0</v>
      </c>
      <c r="X5">
        <v>6.8319999999999999</v>
      </c>
      <c r="Y5" s="11">
        <f>10^(-X5)*1000/5*1000</f>
        <v>2.944625004865432E-2</v>
      </c>
      <c r="Z5">
        <v>6.83</v>
      </c>
      <c r="AA5" s="11">
        <f>10^(-Z5)*1000/5*1000</f>
        <v>2.9582167763364083E-2</v>
      </c>
      <c r="AB5">
        <v>6.859</v>
      </c>
      <c r="AC5" s="11">
        <f t="shared" ref="AC5:AC16" si="0">10^(-AB6)*1000/5*1000</f>
        <v>2.8315875599141595E-2</v>
      </c>
    </row>
    <row r="6" spans="1:29" x14ac:dyDescent="0.35">
      <c r="A6" s="1">
        <v>0.25</v>
      </c>
      <c r="B6" s="16">
        <v>6.9119999999999999</v>
      </c>
      <c r="C6" s="6">
        <f t="shared" ref="C6:E25" si="1">10^(-B6)*1000/5*1000</f>
        <v>2.4492323985300952E-2</v>
      </c>
      <c r="D6" s="16">
        <v>6.8390000000000004</v>
      </c>
      <c r="E6" s="6">
        <f t="shared" si="1"/>
        <v>2.8975437070895133E-2</v>
      </c>
      <c r="F6">
        <v>6.8390000000000004</v>
      </c>
      <c r="G6" s="6">
        <f t="shared" ref="G6:G25" si="2">10^(-F6)*1000/5*1000</f>
        <v>2.8975437070895133E-2</v>
      </c>
      <c r="H6" s="2"/>
      <c r="I6" s="6"/>
      <c r="J6" s="16">
        <v>6.8120000000000003</v>
      </c>
      <c r="K6" s="7">
        <f t="shared" ref="K6:K18" si="3">10^(-J6)*1000/5*1000</f>
        <v>3.083400905899113E-2</v>
      </c>
      <c r="L6">
        <v>6.8630000000000004</v>
      </c>
      <c r="M6" s="8">
        <f t="shared" ref="M6:O21" si="4">10^(-L6)*1000/5*1000</f>
        <v>2.741763532329701E-2</v>
      </c>
      <c r="N6" s="16">
        <v>6.8250000000000002</v>
      </c>
      <c r="O6" s="8">
        <f t="shared" si="4"/>
        <v>2.9924713121888602E-2</v>
      </c>
      <c r="P6" s="9">
        <v>0.25</v>
      </c>
      <c r="Q6">
        <v>6.8719999999999999</v>
      </c>
      <c r="R6" s="10">
        <f t="shared" ref="R6:T21" si="5">10^(-Q6)*1000/5*1000</f>
        <v>2.6855299222757239E-2</v>
      </c>
      <c r="S6">
        <v>6.8550000000000004</v>
      </c>
      <c r="T6" s="11">
        <f t="shared" si="5"/>
        <v>2.7927367221118691E-2</v>
      </c>
      <c r="U6">
        <v>6.87</v>
      </c>
      <c r="V6" s="11">
        <f t="shared" ref="V6:Y21" si="6">10^(-U6)*1000/5*1000</f>
        <v>2.6979257651833021E-2</v>
      </c>
      <c r="W6" s="9">
        <v>0.25</v>
      </c>
      <c r="X6">
        <v>6.8319999999999999</v>
      </c>
      <c r="Y6" s="11">
        <f t="shared" si="6"/>
        <v>2.944625004865432E-2</v>
      </c>
      <c r="Z6">
        <v>6.8440000000000003</v>
      </c>
      <c r="AA6" s="11">
        <f t="shared" ref="AA6:AA21" si="7">10^(-Z6)*1000/5*1000</f>
        <v>2.8643757985470829E-2</v>
      </c>
      <c r="AB6">
        <v>6.8490000000000002</v>
      </c>
      <c r="AC6" s="11">
        <f t="shared" si="0"/>
        <v>2.9582167763364083E-2</v>
      </c>
    </row>
    <row r="7" spans="1:29" x14ac:dyDescent="0.35">
      <c r="A7" s="1">
        <v>0.5</v>
      </c>
      <c r="B7" s="16">
        <v>6.91</v>
      </c>
      <c r="C7" s="6">
        <f t="shared" si="1"/>
        <v>2.4605375416247594E-2</v>
      </c>
      <c r="D7" s="16">
        <v>6.8289999999999997</v>
      </c>
      <c r="E7" s="6">
        <f t="shared" si="1"/>
        <v>2.9650361702919022E-2</v>
      </c>
      <c r="F7">
        <v>6.8230000000000004</v>
      </c>
      <c r="G7" s="6">
        <f t="shared" si="2"/>
        <v>3.0062839321800362E-2</v>
      </c>
      <c r="H7" s="2"/>
      <c r="I7" s="6"/>
      <c r="J7" s="16">
        <v>6.7919999999999998</v>
      </c>
      <c r="K7" s="7">
        <f t="shared" si="3"/>
        <v>3.2287171136529708E-2</v>
      </c>
      <c r="L7">
        <v>6.851</v>
      </c>
      <c r="M7" s="8">
        <f t="shared" si="4"/>
        <v>2.8185775968437462E-2</v>
      </c>
      <c r="N7" s="16">
        <v>6.8090000000000002</v>
      </c>
      <c r="O7" s="8">
        <f t="shared" si="4"/>
        <v>3.1047740199161591E-2</v>
      </c>
      <c r="P7" s="9">
        <v>0.5</v>
      </c>
      <c r="Q7">
        <v>6.8659999999999997</v>
      </c>
      <c r="R7" s="10">
        <f t="shared" si="5"/>
        <v>2.7228893649318978E-2</v>
      </c>
      <c r="S7">
        <v>6.8490000000000002</v>
      </c>
      <c r="T7" s="11">
        <f t="shared" si="5"/>
        <v>2.8315875599141595E-2</v>
      </c>
      <c r="U7">
        <v>6.86</v>
      </c>
      <c r="V7" s="11">
        <f t="shared" si="6"/>
        <v>2.7607685292057642E-2</v>
      </c>
      <c r="W7" s="9">
        <v>0.5</v>
      </c>
      <c r="X7">
        <v>6.8230000000000004</v>
      </c>
      <c r="Y7" s="11">
        <f t="shared" si="6"/>
        <v>3.0062839321800362E-2</v>
      </c>
      <c r="Z7">
        <v>6.8390000000000004</v>
      </c>
      <c r="AA7" s="11">
        <f t="shared" si="7"/>
        <v>2.8975437070895133E-2</v>
      </c>
      <c r="AB7">
        <v>6.83</v>
      </c>
      <c r="AC7" s="11">
        <f t="shared" si="0"/>
        <v>3.0905088790768233E-2</v>
      </c>
    </row>
    <row r="8" spans="1:29" x14ac:dyDescent="0.35">
      <c r="A8" s="1">
        <v>0.75</v>
      </c>
      <c r="B8" s="16">
        <v>6.9039999999999999</v>
      </c>
      <c r="C8" s="6">
        <f t="shared" si="1"/>
        <v>2.494767028485884E-2</v>
      </c>
      <c r="D8" s="16">
        <v>6.8150000000000004</v>
      </c>
      <c r="E8" s="6">
        <f t="shared" si="1"/>
        <v>3.0621749233640527E-2</v>
      </c>
      <c r="F8">
        <v>6.8029999999999999</v>
      </c>
      <c r="G8" s="6">
        <f t="shared" si="2"/>
        <v>3.1479657289324357E-2</v>
      </c>
      <c r="H8" s="2"/>
      <c r="I8" s="6"/>
      <c r="J8" s="16">
        <v>6.7649999999999997</v>
      </c>
      <c r="K8" s="7">
        <f t="shared" si="3"/>
        <v>3.4358167743151723E-2</v>
      </c>
      <c r="L8">
        <v>6.83</v>
      </c>
      <c r="M8" s="8">
        <f t="shared" si="4"/>
        <v>2.9582167763364083E-2</v>
      </c>
      <c r="N8" s="16">
        <v>6.7939999999999996</v>
      </c>
      <c r="O8" s="8">
        <f t="shared" si="4"/>
        <v>3.2138825060257538E-2</v>
      </c>
      <c r="P8" s="9">
        <v>0.75</v>
      </c>
      <c r="Q8">
        <v>6.8520000000000003</v>
      </c>
      <c r="R8" s="10">
        <f t="shared" si="5"/>
        <v>2.8120950482598227E-2</v>
      </c>
      <c r="S8">
        <v>6.8339999999999996</v>
      </c>
      <c r="T8" s="11">
        <f t="shared" si="5"/>
        <v>2.9310956819118189E-2</v>
      </c>
      <c r="U8">
        <v>6.8390000000000004</v>
      </c>
      <c r="V8" s="11">
        <f t="shared" si="6"/>
        <v>2.8975437070895133E-2</v>
      </c>
      <c r="W8" s="9">
        <v>0.75</v>
      </c>
      <c r="X8">
        <v>6.8170000000000002</v>
      </c>
      <c r="Y8" s="11">
        <f t="shared" si="6"/>
        <v>3.0481055075945767E-2</v>
      </c>
      <c r="Z8">
        <v>6.83</v>
      </c>
      <c r="AA8" s="11">
        <f t="shared" si="7"/>
        <v>2.9582167763364083E-2</v>
      </c>
      <c r="AB8">
        <v>6.8109999999999999</v>
      </c>
      <c r="AC8" s="11">
        <f t="shared" si="0"/>
        <v>3.3115399269390569E-2</v>
      </c>
    </row>
    <row r="9" spans="1:29" x14ac:dyDescent="0.35">
      <c r="A9" s="1">
        <v>1</v>
      </c>
      <c r="B9" s="16">
        <v>6.8949999999999996</v>
      </c>
      <c r="C9" s="6">
        <f t="shared" si="1"/>
        <v>2.5470061620333235E-2</v>
      </c>
      <c r="D9" s="16">
        <v>6.7919999999999998</v>
      </c>
      <c r="E9" s="6">
        <f t="shared" si="1"/>
        <v>3.2287171136529708E-2</v>
      </c>
      <c r="F9">
        <v>6.774</v>
      </c>
      <c r="G9" s="6">
        <f t="shared" si="2"/>
        <v>3.3653481221409279E-2</v>
      </c>
      <c r="H9" s="2"/>
      <c r="I9" s="6"/>
      <c r="J9" s="16">
        <v>6.7409999999999997</v>
      </c>
      <c r="K9" s="7">
        <f t="shared" si="3"/>
        <v>3.6310313255462696E-2</v>
      </c>
      <c r="L9">
        <v>6.8079999999999998</v>
      </c>
      <c r="M9" s="8">
        <f t="shared" si="4"/>
        <v>3.1119312632101451E-2</v>
      </c>
      <c r="N9" s="16">
        <v>6.774</v>
      </c>
      <c r="O9" s="8">
        <f t="shared" si="4"/>
        <v>3.3653481221409279E-2</v>
      </c>
      <c r="P9" s="9">
        <v>1</v>
      </c>
      <c r="Q9">
        <v>6.8369999999999997</v>
      </c>
      <c r="R9" s="10">
        <f t="shared" si="5"/>
        <v>2.910918161163932E-2</v>
      </c>
      <c r="S9">
        <v>6.8170000000000002</v>
      </c>
      <c r="T9" s="11">
        <f t="shared" si="5"/>
        <v>3.0481055075945767E-2</v>
      </c>
      <c r="U9">
        <v>6.8120000000000003</v>
      </c>
      <c r="V9" s="11">
        <f t="shared" si="6"/>
        <v>3.083400905899113E-2</v>
      </c>
      <c r="W9" s="9">
        <v>1</v>
      </c>
      <c r="X9">
        <v>6.8070000000000004</v>
      </c>
      <c r="Y9" s="11">
        <f t="shared" si="6"/>
        <v>3.1191050056539004E-2</v>
      </c>
      <c r="Z9">
        <v>6.819</v>
      </c>
      <c r="AA9" s="11">
        <f t="shared" si="7"/>
        <v>3.0341007349186683E-2</v>
      </c>
      <c r="AB9">
        <v>6.7809999999999997</v>
      </c>
      <c r="AC9" s="11">
        <f t="shared" si="0"/>
        <v>3.5812117080705849E-2</v>
      </c>
    </row>
    <row r="10" spans="1:29" x14ac:dyDescent="0.35">
      <c r="A10" s="1">
        <v>1.5</v>
      </c>
      <c r="B10" s="16">
        <v>6.8739999999999997</v>
      </c>
      <c r="C10" s="6">
        <f t="shared" si="1"/>
        <v>2.6731910330928817E-2</v>
      </c>
      <c r="D10" s="16">
        <v>6.7450000000000001</v>
      </c>
      <c r="E10" s="6">
        <f t="shared" si="1"/>
        <v>3.5977418302575712E-2</v>
      </c>
      <c r="F10">
        <v>6.69</v>
      </c>
      <c r="G10" s="6">
        <f t="shared" si="2"/>
        <v>4.0834758893390513E-2</v>
      </c>
      <c r="H10" s="2"/>
      <c r="I10" s="6"/>
      <c r="J10" s="16">
        <v>6.63</v>
      </c>
      <c r="K10" s="7">
        <f t="shared" si="3"/>
        <v>4.6884576306398418E-2</v>
      </c>
      <c r="L10">
        <v>6.7690000000000001</v>
      </c>
      <c r="M10" s="8">
        <f t="shared" si="4"/>
        <v>3.4043170167898942E-2</v>
      </c>
      <c r="N10" s="16">
        <v>6.7380000000000004</v>
      </c>
      <c r="O10" s="8">
        <f t="shared" si="4"/>
        <v>3.6562004322854794E-2</v>
      </c>
      <c r="P10" s="9">
        <v>1.5</v>
      </c>
      <c r="Q10">
        <v>6.798</v>
      </c>
      <c r="R10" s="10">
        <f t="shared" si="5"/>
        <v>3.1844174541023368E-2</v>
      </c>
      <c r="S10">
        <v>6.78</v>
      </c>
      <c r="T10" s="11">
        <f t="shared" si="5"/>
        <v>3.3191738148751114E-2</v>
      </c>
      <c r="U10">
        <v>6.7480000000000002</v>
      </c>
      <c r="V10" s="11">
        <f t="shared" si="6"/>
        <v>3.5729751497040954E-2</v>
      </c>
      <c r="W10" s="9">
        <v>1.5</v>
      </c>
      <c r="X10">
        <v>6.7910000000000004</v>
      </c>
      <c r="Y10" s="11">
        <f t="shared" si="6"/>
        <v>3.2361600752861257E-2</v>
      </c>
      <c r="Z10">
        <v>6.7930000000000001</v>
      </c>
      <c r="AA10" s="11">
        <f t="shared" si="7"/>
        <v>3.2212912703565376E-2</v>
      </c>
      <c r="AB10">
        <v>6.7469999999999999</v>
      </c>
      <c r="AC10" s="11">
        <f t="shared" si="0"/>
        <v>3.8817717551855514E-2</v>
      </c>
    </row>
    <row r="11" spans="1:29" x14ac:dyDescent="0.35">
      <c r="A11" s="1">
        <v>2</v>
      </c>
      <c r="B11" s="16">
        <v>6.8520000000000003</v>
      </c>
      <c r="C11" s="6">
        <f t="shared" si="1"/>
        <v>2.8120950482598227E-2</v>
      </c>
      <c r="D11" s="16">
        <v>6.6989999999999998</v>
      </c>
      <c r="E11" s="6">
        <f t="shared" si="1"/>
        <v>3.9997237392654844E-2</v>
      </c>
      <c r="F11">
        <v>6.6429999999999998</v>
      </c>
      <c r="G11" s="6">
        <f t="shared" si="2"/>
        <v>4.5501948615441379E-2</v>
      </c>
      <c r="H11" s="2"/>
      <c r="I11" s="6"/>
      <c r="J11" s="16">
        <v>6.5759999999999996</v>
      </c>
      <c r="K11" s="7">
        <f t="shared" si="3"/>
        <v>5.3092111239510777E-2</v>
      </c>
      <c r="L11">
        <v>6.7350000000000003</v>
      </c>
      <c r="M11" s="8">
        <f t="shared" si="4"/>
        <v>3.681544002937906E-2</v>
      </c>
      <c r="N11" s="16">
        <v>6.7050000000000001</v>
      </c>
      <c r="O11" s="8">
        <f t="shared" si="4"/>
        <v>3.9448454722297001E-2</v>
      </c>
      <c r="P11" s="9">
        <v>2</v>
      </c>
      <c r="Q11">
        <v>6.7539999999999996</v>
      </c>
      <c r="R11" s="10">
        <f t="shared" si="5"/>
        <v>3.5239520928232564E-2</v>
      </c>
      <c r="S11">
        <v>6.7370000000000001</v>
      </c>
      <c r="T11" s="11">
        <f t="shared" si="5"/>
        <v>3.6646288447424194E-2</v>
      </c>
      <c r="U11">
        <v>6.6769999999999996</v>
      </c>
      <c r="V11" s="11">
        <f t="shared" si="6"/>
        <v>4.2075568795329511E-2</v>
      </c>
      <c r="W11" s="9">
        <v>2</v>
      </c>
      <c r="X11">
        <v>6.7690000000000001</v>
      </c>
      <c r="Y11" s="11">
        <f t="shared" si="6"/>
        <v>3.4043170167898942E-2</v>
      </c>
      <c r="Z11">
        <v>6.7610000000000001</v>
      </c>
      <c r="AA11" s="11">
        <f t="shared" si="7"/>
        <v>3.4676079955082692E-2</v>
      </c>
      <c r="AB11">
        <v>6.7119999999999997</v>
      </c>
      <c r="AC11" s="11">
        <f t="shared" si="0"/>
        <v>4.1882249117017802E-2</v>
      </c>
    </row>
    <row r="12" spans="1:29" x14ac:dyDescent="0.35">
      <c r="A12" s="1">
        <v>2.5</v>
      </c>
      <c r="B12" s="16">
        <v>6.8259999999999996</v>
      </c>
      <c r="C12" s="6">
        <f t="shared" si="1"/>
        <v>2.9855888191579884E-2</v>
      </c>
      <c r="D12" s="16">
        <v>6.649</v>
      </c>
      <c r="E12" s="6">
        <f t="shared" si="1"/>
        <v>4.4877638475655249E-2</v>
      </c>
      <c r="F12">
        <v>6.5350000000000001</v>
      </c>
      <c r="G12" s="6">
        <f t="shared" si="2"/>
        <v>5.8348540280023238E-2</v>
      </c>
      <c r="H12" s="2"/>
      <c r="I12" s="6"/>
      <c r="J12" s="16">
        <v>6.5179999999999998</v>
      </c>
      <c r="K12" s="7">
        <f t="shared" si="3"/>
        <v>6.0677823683885398E-2</v>
      </c>
      <c r="L12">
        <v>6.6959999999999997</v>
      </c>
      <c r="M12" s="8">
        <f t="shared" si="4"/>
        <v>4.0274484997247735E-2</v>
      </c>
      <c r="N12" s="16">
        <v>6.6710000000000003</v>
      </c>
      <c r="O12" s="8">
        <f t="shared" si="4"/>
        <v>4.2660898262931415E-2</v>
      </c>
      <c r="P12" s="9">
        <v>2.5</v>
      </c>
      <c r="Q12">
        <v>6.7089999999999996</v>
      </c>
      <c r="R12" s="10">
        <f t="shared" si="5"/>
        <v>3.908678911550785E-2</v>
      </c>
      <c r="S12">
        <v>6.6909999999999998</v>
      </c>
      <c r="T12" s="11">
        <f t="shared" si="5"/>
        <v>4.0740841554114331E-2</v>
      </c>
      <c r="U12">
        <v>6587</v>
      </c>
      <c r="V12" s="11">
        <f t="shared" si="6"/>
        <v>0</v>
      </c>
      <c r="W12" s="9">
        <v>2.5</v>
      </c>
      <c r="X12">
        <v>6.742</v>
      </c>
      <c r="Y12" s="11">
        <f t="shared" si="6"/>
        <v>3.6226801852392014E-2</v>
      </c>
      <c r="Z12">
        <v>6.7320000000000002</v>
      </c>
      <c r="AA12" s="11">
        <f t="shared" si="7"/>
        <v>3.7070632468296193E-2</v>
      </c>
      <c r="AB12">
        <v>6.6790000000000003</v>
      </c>
      <c r="AC12" s="11">
        <f t="shared" si="0"/>
        <v>4.5292886151861167E-2</v>
      </c>
    </row>
    <row r="13" spans="1:29" x14ac:dyDescent="0.35">
      <c r="A13" s="1">
        <v>3</v>
      </c>
      <c r="B13" s="16">
        <v>6.7919999999999998</v>
      </c>
      <c r="C13" s="6">
        <f t="shared" si="1"/>
        <v>3.2287171136529708E-2</v>
      </c>
      <c r="D13" s="16">
        <v>6.5970000000000004</v>
      </c>
      <c r="E13" s="6">
        <f t="shared" si="1"/>
        <v>5.0585959928922772E-2</v>
      </c>
      <c r="F13">
        <v>6.4589999999999996</v>
      </c>
      <c r="G13" s="6">
        <f t="shared" si="2"/>
        <v>6.9507232288641183E-2</v>
      </c>
      <c r="H13" s="2"/>
      <c r="I13" s="6"/>
      <c r="J13" s="16">
        <v>6.4480000000000004</v>
      </c>
      <c r="K13" s="7">
        <f t="shared" si="3"/>
        <v>7.1290226685248662E-2</v>
      </c>
      <c r="L13">
        <v>6668</v>
      </c>
      <c r="M13" s="8">
        <f t="shared" si="4"/>
        <v>0</v>
      </c>
      <c r="N13" s="16">
        <v>6.6390000000000002</v>
      </c>
      <c r="O13" s="8">
        <f t="shared" si="4"/>
        <v>4.5922972962247163E-2</v>
      </c>
      <c r="P13" s="9">
        <v>3</v>
      </c>
      <c r="Q13">
        <v>6.6550000000000002</v>
      </c>
      <c r="R13" s="10">
        <f t="shared" si="5"/>
        <v>4.4261894192112662E-2</v>
      </c>
      <c r="S13">
        <v>6.6390000000000002</v>
      </c>
      <c r="T13" s="11">
        <f t="shared" si="5"/>
        <v>4.5922972962247163E-2</v>
      </c>
      <c r="U13">
        <v>6.5</v>
      </c>
      <c r="V13" s="11">
        <f t="shared" si="6"/>
        <v>6.3245553203367472E-2</v>
      </c>
      <c r="W13" s="9">
        <v>3</v>
      </c>
      <c r="X13">
        <v>6.7160000000000002</v>
      </c>
      <c r="Y13" s="11">
        <f t="shared" si="6"/>
        <v>3.8461834578203076E-2</v>
      </c>
      <c r="Z13">
        <v>6.7050000000000001</v>
      </c>
      <c r="AA13" s="11">
        <f t="shared" si="7"/>
        <v>3.9448454722297001E-2</v>
      </c>
      <c r="AB13">
        <v>6.6449999999999996</v>
      </c>
      <c r="AC13" s="11">
        <f t="shared" si="0"/>
        <v>4.8532201901648184E-2</v>
      </c>
    </row>
    <row r="14" spans="1:29" x14ac:dyDescent="0.35">
      <c r="A14" s="1">
        <v>3.5</v>
      </c>
      <c r="B14" s="16">
        <v>6.7489999999999997</v>
      </c>
      <c r="C14" s="6">
        <f t="shared" si="1"/>
        <v>3.564757534896177E-2</v>
      </c>
      <c r="D14" s="16">
        <v>6.5449999999999999</v>
      </c>
      <c r="E14" s="6">
        <f t="shared" si="1"/>
        <v>5.7020365350078102E-2</v>
      </c>
      <c r="F14">
        <v>6.3369999999999997</v>
      </c>
      <c r="G14" s="6">
        <f t="shared" si="2"/>
        <v>9.2051314716271079E-2</v>
      </c>
      <c r="H14" s="2"/>
      <c r="I14" s="6"/>
      <c r="J14" s="16">
        <v>6.3760000000000003</v>
      </c>
      <c r="K14" s="7">
        <f t="shared" si="3"/>
        <v>8.4145325676888635E-2</v>
      </c>
      <c r="L14">
        <v>6.6420000000000003</v>
      </c>
      <c r="M14" s="8">
        <f t="shared" si="4"/>
        <v>4.5606841440008268E-2</v>
      </c>
      <c r="N14" s="16">
        <v>6.6040000000000001</v>
      </c>
      <c r="O14" s="8">
        <f t="shared" si="4"/>
        <v>4.9777146365647722E-2</v>
      </c>
      <c r="P14" s="9">
        <v>3.5</v>
      </c>
      <c r="Q14">
        <v>6.59</v>
      </c>
      <c r="R14" s="10">
        <f t="shared" si="5"/>
        <v>5.1407915655377223E-2</v>
      </c>
      <c r="S14">
        <v>6.5670000000000002</v>
      </c>
      <c r="T14" s="11">
        <f t="shared" si="5"/>
        <v>5.420383263781671E-2</v>
      </c>
      <c r="U14">
        <v>6.3920000000000003</v>
      </c>
      <c r="V14" s="11">
        <f t="shared" si="6"/>
        <v>8.1101707089676567E-2</v>
      </c>
      <c r="W14" s="9">
        <v>3.5</v>
      </c>
      <c r="X14">
        <v>6.6790000000000003</v>
      </c>
      <c r="Y14" s="11">
        <f t="shared" si="6"/>
        <v>4.1882249117017802E-2</v>
      </c>
      <c r="Z14">
        <v>6.6779999999999999</v>
      </c>
      <c r="AA14" s="11">
        <f t="shared" si="7"/>
        <v>4.1978797672470466E-2</v>
      </c>
      <c r="AB14">
        <v>6.6150000000000002</v>
      </c>
      <c r="AC14" s="11">
        <f t="shared" si="0"/>
        <v>5.2243227087984061E-2</v>
      </c>
    </row>
    <row r="15" spans="1:29" x14ac:dyDescent="0.35">
      <c r="A15" s="1">
        <v>4</v>
      </c>
      <c r="B15" s="16">
        <v>6.7110000000000003</v>
      </c>
      <c r="C15" s="6">
        <f t="shared" si="1"/>
        <v>3.8907201632453162E-2</v>
      </c>
      <c r="D15" s="16">
        <v>6.4939999999999998</v>
      </c>
      <c r="E15" s="6">
        <f t="shared" si="1"/>
        <v>6.4125386490109237E-2</v>
      </c>
      <c r="F15">
        <v>6.202</v>
      </c>
      <c r="G15" s="6">
        <f t="shared" si="2"/>
        <v>0.12561167176266347</v>
      </c>
      <c r="H15" s="2"/>
      <c r="I15" s="6"/>
      <c r="J15" s="16">
        <v>6.3</v>
      </c>
      <c r="K15" s="7">
        <f t="shared" si="3"/>
        <v>0.10023744672545444</v>
      </c>
      <c r="L15">
        <v>6.6189999999999998</v>
      </c>
      <c r="M15" s="8">
        <f t="shared" si="4"/>
        <v>4.8087256000138585E-2</v>
      </c>
      <c r="N15" s="16">
        <v>6.5709999999999997</v>
      </c>
      <c r="O15" s="8">
        <f t="shared" si="4"/>
        <v>5.3706888913170131E-2</v>
      </c>
      <c r="P15" s="9">
        <v>4</v>
      </c>
      <c r="Q15">
        <v>6.516</v>
      </c>
      <c r="R15" s="10">
        <f t="shared" si="5"/>
        <v>6.0957899792559611E-2</v>
      </c>
      <c r="S15">
        <v>6.5170000000000003</v>
      </c>
      <c r="T15" s="11">
        <f t="shared" si="5"/>
        <v>6.0817700513525509E-2</v>
      </c>
      <c r="U15">
        <v>6.2720000000000002</v>
      </c>
      <c r="V15" s="11">
        <f t="shared" si="6"/>
        <v>0.10691287187939415</v>
      </c>
      <c r="W15" s="9">
        <v>4</v>
      </c>
      <c r="X15">
        <v>6.6449999999999996</v>
      </c>
      <c r="Y15" s="11">
        <f t="shared" si="6"/>
        <v>4.5292886151861167E-2</v>
      </c>
      <c r="Z15">
        <v>6.6470000000000002</v>
      </c>
      <c r="AA15" s="11">
        <f t="shared" si="7"/>
        <v>4.5084784243048501E-2</v>
      </c>
      <c r="AB15">
        <v>6.5830000000000002</v>
      </c>
      <c r="AC15" s="11">
        <f t="shared" si="0"/>
        <v>5.623801660797869E-2</v>
      </c>
    </row>
    <row r="16" spans="1:29" x14ac:dyDescent="0.35">
      <c r="A16" s="1">
        <v>4.5</v>
      </c>
      <c r="B16" s="16">
        <v>6.66</v>
      </c>
      <c r="C16" s="6">
        <f t="shared" si="1"/>
        <v>4.3755232478990963E-2</v>
      </c>
      <c r="D16" s="16">
        <v>6.4379999999999997</v>
      </c>
      <c r="E16" s="6">
        <f t="shared" si="1"/>
        <v>7.2950789385121492E-2</v>
      </c>
      <c r="F16">
        <v>6.0019999999999998</v>
      </c>
      <c r="G16" s="6">
        <f t="shared" si="2"/>
        <v>0.1990810834703052</v>
      </c>
      <c r="H16" s="2"/>
      <c r="I16" s="6"/>
      <c r="J16" s="16">
        <v>6.218</v>
      </c>
      <c r="K16" s="7">
        <f t="shared" si="3"/>
        <v>0.12106817495078252</v>
      </c>
      <c r="L16">
        <v>6.5960000000000001</v>
      </c>
      <c r="M16" s="8">
        <f t="shared" si="4"/>
        <v>5.0702572609958071E-2</v>
      </c>
      <c r="N16" s="16">
        <v>6.5369999999999999</v>
      </c>
      <c r="O16" s="8">
        <f t="shared" si="4"/>
        <v>5.8080453089288941E-2</v>
      </c>
      <c r="P16" s="9">
        <v>4.5</v>
      </c>
      <c r="Q16">
        <v>6.4359999999999999</v>
      </c>
      <c r="R16" s="10">
        <f t="shared" si="5"/>
        <v>7.3287514929566561E-2</v>
      </c>
      <c r="S16">
        <v>6.4560000000000004</v>
      </c>
      <c r="T16" s="11">
        <f t="shared" si="5"/>
        <v>6.9989033405671253E-2</v>
      </c>
      <c r="U16">
        <v>6.1369999999999996</v>
      </c>
      <c r="V16" s="11">
        <f t="shared" si="6"/>
        <v>0.14589150205091381</v>
      </c>
      <c r="W16" s="9">
        <v>4.5</v>
      </c>
      <c r="X16">
        <v>6.6029999999999998</v>
      </c>
      <c r="Y16" s="11">
        <f t="shared" si="6"/>
        <v>4.9891894538859033E-2</v>
      </c>
      <c r="Z16">
        <v>6.6159999999999997</v>
      </c>
      <c r="AA16" s="11">
        <f t="shared" si="7"/>
        <v>4.8420580934723491E-2</v>
      </c>
      <c r="AB16">
        <v>6.5510000000000002</v>
      </c>
      <c r="AC16" s="11">
        <f t="shared" si="0"/>
        <v>5.9707652378359094E-2</v>
      </c>
    </row>
    <row r="17" spans="1:29" x14ac:dyDescent="0.35">
      <c r="A17" s="1">
        <v>5</v>
      </c>
      <c r="B17" s="16">
        <v>6.6079999999999997</v>
      </c>
      <c r="C17" s="6">
        <f t="shared" si="1"/>
        <v>4.9320786744686734E-2</v>
      </c>
      <c r="D17" s="16">
        <v>6.3840000000000003</v>
      </c>
      <c r="E17" s="6">
        <f t="shared" si="1"/>
        <v>8.2609500398032082E-2</v>
      </c>
      <c r="F17">
        <v>5.8860000000000001</v>
      </c>
      <c r="G17" s="6">
        <f t="shared" si="2"/>
        <v>0.26003391560665773</v>
      </c>
      <c r="H17" s="2"/>
      <c r="I17" s="6"/>
      <c r="J17" s="16">
        <v>6.1210000000000004</v>
      </c>
      <c r="K17" s="7">
        <f t="shared" si="3"/>
        <v>0.15136657900419448</v>
      </c>
      <c r="L17">
        <v>6.5730000000000004</v>
      </c>
      <c r="M17" s="8">
        <f t="shared" si="4"/>
        <v>5.3460128173266147E-2</v>
      </c>
      <c r="N17" s="16">
        <v>6.5010000000000003</v>
      </c>
      <c r="O17" s="8">
        <f t="shared" si="4"/>
        <v>6.3100092467492361E-2</v>
      </c>
      <c r="P17" s="9">
        <v>5</v>
      </c>
      <c r="Q17">
        <v>6.3520000000000003</v>
      </c>
      <c r="R17" s="10">
        <f t="shared" si="5"/>
        <v>8.892625349382148E-2</v>
      </c>
      <c r="S17">
        <v>6.3650000000000002</v>
      </c>
      <c r="T17" s="11">
        <f t="shared" si="5"/>
        <v>8.6303815365552941E-2</v>
      </c>
      <c r="U17">
        <v>5.5990000000000002</v>
      </c>
      <c r="V17" s="11">
        <f t="shared" si="6"/>
        <v>0.50353538555177069</v>
      </c>
      <c r="W17" s="9">
        <v>5</v>
      </c>
      <c r="X17">
        <v>6.5570000000000004</v>
      </c>
      <c r="Y17" s="11">
        <f t="shared" si="6"/>
        <v>5.5466402093036653E-2</v>
      </c>
      <c r="Z17">
        <v>6.593</v>
      </c>
      <c r="AA17" s="11">
        <f t="shared" si="7"/>
        <v>5.1054026053224871E-2</v>
      </c>
      <c r="AB17">
        <v>6.5250000000000004</v>
      </c>
      <c r="AC17" s="11">
        <f t="shared" ref="AC17:AC25" si="8">10^(-AB18)*1000/5*1000</f>
        <v>6.4273210772806191E-2</v>
      </c>
    </row>
    <row r="18" spans="1:29" x14ac:dyDescent="0.35">
      <c r="A18" s="1">
        <v>5.5</v>
      </c>
      <c r="B18" s="16">
        <v>6.55</v>
      </c>
      <c r="C18" s="6">
        <f t="shared" si="1"/>
        <v>5.6367658625289002E-2</v>
      </c>
      <c r="D18" s="16">
        <v>6.3250000000000002</v>
      </c>
      <c r="E18" s="6">
        <f t="shared" si="1"/>
        <v>9.4630251792295922E-2</v>
      </c>
      <c r="F18">
        <v>5.7050000000000001</v>
      </c>
      <c r="G18" s="6">
        <f t="shared" si="2"/>
        <v>0.39448454722297055</v>
      </c>
      <c r="H18" s="2"/>
      <c r="I18" s="6"/>
      <c r="J18" s="16">
        <v>6.0289999999999999</v>
      </c>
      <c r="K18" s="7">
        <f t="shared" si="3"/>
        <v>0.1870811348295103</v>
      </c>
      <c r="L18">
        <v>6.5519999999999996</v>
      </c>
      <c r="M18" s="8">
        <f t="shared" si="4"/>
        <v>5.6108672759034202E-2</v>
      </c>
      <c r="N18" s="16">
        <v>6.4610000000000003</v>
      </c>
      <c r="O18" s="8">
        <f t="shared" si="4"/>
        <v>6.9187875565224197E-2</v>
      </c>
      <c r="P18" s="9">
        <v>5.5</v>
      </c>
      <c r="Q18">
        <v>6.2640000000000002</v>
      </c>
      <c r="R18" s="10">
        <f t="shared" si="5"/>
        <v>0.10890053056848403</v>
      </c>
      <c r="S18">
        <v>6.3090000000000002</v>
      </c>
      <c r="T18" s="11">
        <f t="shared" si="5"/>
        <v>9.8181575230520512E-2</v>
      </c>
      <c r="U18">
        <v>5.85</v>
      </c>
      <c r="V18" s="11">
        <f t="shared" si="6"/>
        <v>0.28250750892455062</v>
      </c>
      <c r="W18" s="9">
        <v>5.5</v>
      </c>
      <c r="X18">
        <v>6.5049999999999999</v>
      </c>
      <c r="Y18" s="11">
        <f t="shared" si="6"/>
        <v>6.2521587342478979E-2</v>
      </c>
      <c r="Z18">
        <v>6.5620000000000003</v>
      </c>
      <c r="AA18" s="11">
        <f t="shared" si="7"/>
        <v>5.4831483438557503E-2</v>
      </c>
      <c r="AB18">
        <v>6.4930000000000003</v>
      </c>
      <c r="AC18" s="11">
        <f t="shared" si="8"/>
        <v>6.808163794020014E-2</v>
      </c>
    </row>
    <row r="19" spans="1:29" x14ac:dyDescent="0.35">
      <c r="A19" s="1">
        <v>6</v>
      </c>
      <c r="B19" s="16">
        <v>6.4850000000000003</v>
      </c>
      <c r="C19" s="6">
        <f t="shared" si="1"/>
        <v>6.5468138975767504E-2</v>
      </c>
      <c r="D19" s="16">
        <v>6.2619999999999996</v>
      </c>
      <c r="E19" s="6">
        <f t="shared" si="1"/>
        <v>0.1094031925787943</v>
      </c>
      <c r="F19">
        <v>5.5380000000000003</v>
      </c>
      <c r="G19" s="6">
        <f t="shared" si="2"/>
        <v>0.57946871754026319</v>
      </c>
      <c r="H19" s="2"/>
      <c r="I19" s="6"/>
      <c r="J19" s="16"/>
      <c r="K19" s="7"/>
      <c r="L19">
        <v>6.53</v>
      </c>
      <c r="M19" s="8">
        <f t="shared" si="4"/>
        <v>5.9024184533327625E-2</v>
      </c>
      <c r="N19" s="16">
        <v>6.4210000000000003</v>
      </c>
      <c r="O19" s="8">
        <f t="shared" si="4"/>
        <v>7.5862996994736254E-2</v>
      </c>
      <c r="P19" s="9">
        <v>6</v>
      </c>
      <c r="Q19">
        <v>6.1669999999999998</v>
      </c>
      <c r="R19" s="10">
        <f t="shared" si="5"/>
        <v>0.13615387173874813</v>
      </c>
      <c r="S19">
        <v>6.2320000000000002</v>
      </c>
      <c r="T19" s="11">
        <f t="shared" si="5"/>
        <v>0.11722763290280547</v>
      </c>
      <c r="U19">
        <v>5.7060000000000004</v>
      </c>
      <c r="V19" s="11">
        <f t="shared" si="6"/>
        <v>0.39357725794136772</v>
      </c>
      <c r="W19" s="9">
        <v>6</v>
      </c>
      <c r="X19">
        <v>6.4550000000000001</v>
      </c>
      <c r="Y19" s="11">
        <f t="shared" si="6"/>
        <v>7.0150374790513448E-2</v>
      </c>
      <c r="Z19">
        <v>6.5270000000000001</v>
      </c>
      <c r="AA19" s="11">
        <f t="shared" si="7"/>
        <v>5.9433320634760436E-2</v>
      </c>
      <c r="AB19">
        <v>6.468</v>
      </c>
      <c r="AC19" s="11">
        <f t="shared" si="8"/>
        <v>7.3118958322624841E-2</v>
      </c>
    </row>
    <row r="20" spans="1:29" x14ac:dyDescent="0.35">
      <c r="A20" s="1">
        <v>6.5</v>
      </c>
      <c r="B20" s="16">
        <v>6.4210000000000003</v>
      </c>
      <c r="C20" s="6">
        <f t="shared" si="1"/>
        <v>7.5862996994736254E-2</v>
      </c>
      <c r="D20" s="16">
        <v>6.19</v>
      </c>
      <c r="E20" s="6">
        <f t="shared" si="1"/>
        <v>0.12913084580693071</v>
      </c>
      <c r="F20">
        <v>5.39</v>
      </c>
      <c r="G20" s="6">
        <f t="shared" si="2"/>
        <v>0.81476055560822536</v>
      </c>
      <c r="H20" s="2"/>
      <c r="I20" s="6"/>
      <c r="J20" s="16"/>
      <c r="K20" s="7"/>
      <c r="L20">
        <v>6.5110000000000001</v>
      </c>
      <c r="M20" s="8">
        <f t="shared" si="4"/>
        <v>6.1663759004986919E-2</v>
      </c>
      <c r="N20" s="16">
        <v>6.38</v>
      </c>
      <c r="O20" s="8">
        <f t="shared" si="4"/>
        <v>8.3373876694066984E-2</v>
      </c>
      <c r="P20" s="9">
        <v>6.5</v>
      </c>
      <c r="Q20">
        <v>6.0549999999999997</v>
      </c>
      <c r="R20" s="10">
        <f t="shared" si="5"/>
        <v>0.17620977460160267</v>
      </c>
      <c r="S20">
        <v>6.1520000000000001</v>
      </c>
      <c r="T20" s="11">
        <f t="shared" si="5"/>
        <v>0.1409386137934292</v>
      </c>
      <c r="U20">
        <v>5.5839999999999996</v>
      </c>
      <c r="V20" s="11">
        <f t="shared" si="6"/>
        <v>0.5212307099997785</v>
      </c>
      <c r="W20" s="9">
        <v>6.5</v>
      </c>
      <c r="X20">
        <v>6.3840000000000003</v>
      </c>
      <c r="Y20" s="11">
        <f t="shared" si="6"/>
        <v>8.2609500398032082E-2</v>
      </c>
      <c r="Z20">
        <v>6.4870000000000001</v>
      </c>
      <c r="AA20" s="11">
        <f t="shared" si="7"/>
        <v>6.5167340200401658E-2</v>
      </c>
      <c r="AB20">
        <v>6.4370000000000003</v>
      </c>
      <c r="AC20" s="11">
        <f t="shared" si="8"/>
        <v>7.7809028998856056E-2</v>
      </c>
    </row>
    <row r="21" spans="1:29" x14ac:dyDescent="0.35">
      <c r="A21" s="1">
        <v>7</v>
      </c>
      <c r="B21" s="16">
        <v>6.34</v>
      </c>
      <c r="C21" s="6">
        <f t="shared" si="1"/>
        <v>9.1417637922974859E-2</v>
      </c>
      <c r="D21" s="16">
        <v>6.1040000000000001</v>
      </c>
      <c r="E21" s="6">
        <f t="shared" si="1"/>
        <v>0.15740915793901952</v>
      </c>
      <c r="F21">
        <v>5.274</v>
      </c>
      <c r="G21" s="6">
        <f t="shared" si="2"/>
        <v>1.0642165185335879</v>
      </c>
      <c r="H21" s="2"/>
      <c r="I21" s="6"/>
      <c r="J21" s="16"/>
      <c r="K21" s="7"/>
      <c r="L21">
        <v>6.4930000000000003</v>
      </c>
      <c r="M21" s="8">
        <f t="shared" si="4"/>
        <v>6.4273210772806191E-2</v>
      </c>
      <c r="N21" s="16">
        <v>6.3390000000000004</v>
      </c>
      <c r="O21" s="8">
        <f t="shared" si="4"/>
        <v>9.162837734290645E-2</v>
      </c>
      <c r="P21" s="9">
        <v>7</v>
      </c>
      <c r="Q21">
        <v>5.94</v>
      </c>
      <c r="R21" s="10">
        <f t="shared" si="5"/>
        <v>0.22963072429937614</v>
      </c>
      <c r="S21">
        <v>6.0629999999999997</v>
      </c>
      <c r="T21" s="11">
        <f t="shared" si="5"/>
        <v>0.17299358375513846</v>
      </c>
      <c r="U21">
        <v>5.484</v>
      </c>
      <c r="V21" s="11">
        <f t="shared" si="6"/>
        <v>0.65619058622623683</v>
      </c>
      <c r="W21" s="9">
        <v>7</v>
      </c>
      <c r="X21">
        <v>6.3310000000000004</v>
      </c>
      <c r="Y21" s="11">
        <f t="shared" si="6"/>
        <v>9.3331876062857519E-2</v>
      </c>
      <c r="Z21">
        <v>6.4429999999999996</v>
      </c>
      <c r="AA21" s="11">
        <f t="shared" si="7"/>
        <v>7.2115728604328411E-2</v>
      </c>
      <c r="AB21">
        <v>6.41</v>
      </c>
      <c r="AC21" s="11">
        <f t="shared" si="8"/>
        <v>8.3373876694066984E-2</v>
      </c>
    </row>
    <row r="22" spans="1:29" x14ac:dyDescent="0.35">
      <c r="A22" s="1">
        <v>7.5</v>
      </c>
      <c r="B22" s="16">
        <v>6.2539999999999996</v>
      </c>
      <c r="C22" s="6">
        <f t="shared" si="1"/>
        <v>0.11143714978638598</v>
      </c>
      <c r="D22" s="16">
        <v>6.0030000000000001</v>
      </c>
      <c r="E22" s="6">
        <f t="shared" si="1"/>
        <v>0.1986232096841864</v>
      </c>
      <c r="F22">
        <v>5.1559999999999997</v>
      </c>
      <c r="G22" s="6">
        <f t="shared" si="2"/>
        <v>1.3964648081543409</v>
      </c>
      <c r="H22" s="2"/>
      <c r="I22" s="6"/>
      <c r="J22" s="16"/>
      <c r="K22" s="8"/>
      <c r="L22">
        <v>6.4740000000000002</v>
      </c>
      <c r="M22" s="8">
        <f t="shared" ref="M22:O27" si="9">10^(-L22)*1000/5*1000</f>
        <v>6.7147522848590838E-2</v>
      </c>
      <c r="N22" s="16">
        <v>6.3</v>
      </c>
      <c r="O22" s="8">
        <f t="shared" si="9"/>
        <v>0.10023744672545444</v>
      </c>
      <c r="P22" s="9">
        <v>7.5</v>
      </c>
      <c r="Q22">
        <v>5.6989999999999998</v>
      </c>
      <c r="R22" s="10">
        <f t="shared" ref="R22:T27" si="10">10^(-Q22)*1000/5*1000</f>
        <v>0.39997237392654816</v>
      </c>
      <c r="S22">
        <v>5.9710000000000001</v>
      </c>
      <c r="T22" s="11">
        <f t="shared" si="10"/>
        <v>0.2138109758445311</v>
      </c>
      <c r="U22">
        <v>5.3949999999999996</v>
      </c>
      <c r="V22" s="11">
        <f t="shared" ref="V22:V27" si="11">10^(-U22)*1000/5*1000</f>
        <v>0.80543406865091816</v>
      </c>
      <c r="W22" s="9">
        <v>7.5</v>
      </c>
      <c r="X22">
        <v>6.2720000000000002</v>
      </c>
      <c r="Y22" s="11">
        <f t="shared" ref="Y22:Y27" si="12">10^(-X22)*1000/5*1000</f>
        <v>0.10691287187939415</v>
      </c>
      <c r="Z22">
        <v>6.4029999999999996</v>
      </c>
      <c r="AA22" s="11">
        <f t="shared" ref="AA22:AA27" si="13">10^(-Z22)*1000/5*1000</f>
        <v>7.9073324013625615E-2</v>
      </c>
      <c r="AB22">
        <v>6.38</v>
      </c>
      <c r="AC22" s="11">
        <f t="shared" si="8"/>
        <v>8.8110972701310644E-2</v>
      </c>
    </row>
    <row r="23" spans="1:29" x14ac:dyDescent="0.35">
      <c r="A23" s="1">
        <v>8</v>
      </c>
      <c r="B23" s="16">
        <v>6.1689999999999996</v>
      </c>
      <c r="C23" s="6">
        <f t="shared" si="1"/>
        <v>0.13552830152213491</v>
      </c>
      <c r="D23" s="16">
        <v>5.9020000000000001</v>
      </c>
      <c r="E23" s="6">
        <f t="shared" si="1"/>
        <v>0.25062823498828274</v>
      </c>
      <c r="F23">
        <v>5.1050000000000004</v>
      </c>
      <c r="G23" s="6">
        <f t="shared" si="2"/>
        <v>1.5704712692201392</v>
      </c>
      <c r="H23" s="2"/>
      <c r="I23" s="6"/>
      <c r="J23" s="16"/>
      <c r="K23" s="8"/>
      <c r="L23">
        <v>6.452</v>
      </c>
      <c r="M23" s="8">
        <f t="shared" si="9"/>
        <v>7.0636633958391259E-2</v>
      </c>
      <c r="N23" s="16">
        <v>6.2549999999999999</v>
      </c>
      <c r="O23" s="8">
        <f t="shared" si="9"/>
        <v>0.11118085145408063</v>
      </c>
      <c r="P23" s="9">
        <v>8</v>
      </c>
      <c r="Q23">
        <v>5.5789999999999997</v>
      </c>
      <c r="R23" s="10">
        <f t="shared" si="10"/>
        <v>0.52726627716507546</v>
      </c>
      <c r="S23">
        <v>5.8710000000000004</v>
      </c>
      <c r="T23" s="11">
        <f t="shared" si="10"/>
        <v>0.26917207081118927</v>
      </c>
      <c r="U23">
        <v>5.3140000000000001</v>
      </c>
      <c r="V23" s="11">
        <f t="shared" si="11"/>
        <v>0.97057700032424032</v>
      </c>
      <c r="W23" s="9">
        <v>8</v>
      </c>
      <c r="X23">
        <v>6.2160000000000002</v>
      </c>
      <c r="Y23" s="11">
        <f t="shared" si="12"/>
        <v>0.12162700025574336</v>
      </c>
      <c r="Z23">
        <v>6.367</v>
      </c>
      <c r="AA23" s="11">
        <f t="shared" si="13"/>
        <v>8.5907285352977369E-2</v>
      </c>
      <c r="AB23">
        <v>6.3559999999999999</v>
      </c>
      <c r="AC23" s="11">
        <f t="shared" si="8"/>
        <v>9.4195465279390447E-2</v>
      </c>
    </row>
    <row r="24" spans="1:29" x14ac:dyDescent="0.35">
      <c r="A24" s="1">
        <v>8.5</v>
      </c>
      <c r="B24" s="16">
        <v>6.07</v>
      </c>
      <c r="C24" s="6">
        <f t="shared" si="1"/>
        <v>0.1702276076404749</v>
      </c>
      <c r="D24" s="16">
        <v>5.798</v>
      </c>
      <c r="E24" s="6">
        <f t="shared" si="1"/>
        <v>0.31844174541023346</v>
      </c>
      <c r="F24">
        <v>5.05</v>
      </c>
      <c r="G24" s="6">
        <f t="shared" si="2"/>
        <v>1.7825018762674887</v>
      </c>
      <c r="H24" s="2"/>
      <c r="I24" s="6"/>
      <c r="J24" s="16"/>
      <c r="K24" s="8"/>
      <c r="L24">
        <v>6.4260000000000002</v>
      </c>
      <c r="M24" s="8">
        <f t="shared" si="9"/>
        <v>7.4994600449096588E-2</v>
      </c>
      <c r="N24" s="16">
        <v>6.2140000000000004</v>
      </c>
      <c r="O24" s="8">
        <f t="shared" si="9"/>
        <v>0.12218840498111415</v>
      </c>
      <c r="P24" s="9">
        <v>8.5</v>
      </c>
      <c r="Q24">
        <v>5.492</v>
      </c>
      <c r="R24" s="10">
        <f t="shared" si="10"/>
        <v>0.64421375825668659</v>
      </c>
      <c r="S24">
        <v>5.76</v>
      </c>
      <c r="T24" s="11">
        <f t="shared" si="10"/>
        <v>0.34756016574987503</v>
      </c>
      <c r="U24">
        <v>5.2409999999999997</v>
      </c>
      <c r="V24" s="11">
        <f t="shared" si="11"/>
        <v>1.1482329244146545</v>
      </c>
      <c r="W24" s="9">
        <v>8.5</v>
      </c>
      <c r="X24">
        <v>6.1550000000000002</v>
      </c>
      <c r="Y24" s="11">
        <f t="shared" si="12"/>
        <v>0.13996839920045448</v>
      </c>
      <c r="Z24">
        <v>6.3330000000000002</v>
      </c>
      <c r="AA24" s="11">
        <f t="shared" si="13"/>
        <v>9.2903055044549709E-2</v>
      </c>
      <c r="AB24">
        <v>6.327</v>
      </c>
      <c r="AC24" s="11">
        <f>10^(-AB25)*1000/5*1000</f>
        <v>0.10046851790447708</v>
      </c>
    </row>
    <row r="25" spans="1:29" x14ac:dyDescent="0.35">
      <c r="A25" s="1">
        <v>9</v>
      </c>
      <c r="B25" s="16">
        <v>5.99</v>
      </c>
      <c r="C25" s="6">
        <f t="shared" si="1"/>
        <v>0.20465859845615053</v>
      </c>
      <c r="D25" s="16">
        <v>5.7</v>
      </c>
      <c r="E25" s="6">
        <f t="shared" si="1"/>
        <v>0.399052462993775</v>
      </c>
      <c r="F25">
        <v>5.0019999999999998</v>
      </c>
      <c r="G25" s="6">
        <f t="shared" si="2"/>
        <v>1.9908108347030544</v>
      </c>
      <c r="H25" s="2"/>
      <c r="I25" s="6"/>
      <c r="J25" s="16"/>
      <c r="K25" s="8"/>
      <c r="L25">
        <v>6.3959999999999999</v>
      </c>
      <c r="M25" s="8">
        <f t="shared" si="9"/>
        <v>8.0358162169787847E-2</v>
      </c>
      <c r="N25" s="16">
        <v>6.1719999999999997</v>
      </c>
      <c r="O25" s="8">
        <f t="shared" si="9"/>
        <v>0.1345953312568634</v>
      </c>
      <c r="P25" s="9">
        <v>9</v>
      </c>
      <c r="Q25">
        <v>5.4089999999999998</v>
      </c>
      <c r="R25" s="10">
        <f t="shared" si="10"/>
        <v>0.77988397335308612</v>
      </c>
      <c r="S25">
        <v>5.665</v>
      </c>
      <c r="T25" s="11">
        <f t="shared" si="10"/>
        <v>0.4325437047454036</v>
      </c>
      <c r="U25">
        <v>5.1769999999999996</v>
      </c>
      <c r="V25" s="11">
        <f t="shared" si="11"/>
        <v>1.3305463124034829</v>
      </c>
      <c r="W25" s="9">
        <v>9</v>
      </c>
      <c r="X25">
        <v>6.0960000000000001</v>
      </c>
      <c r="Y25" s="11">
        <f t="shared" si="12"/>
        <v>0.16033561267753565</v>
      </c>
      <c r="Z25">
        <v>6.3010000000000002</v>
      </c>
      <c r="AA25" s="11">
        <f t="shared" si="13"/>
        <v>0.10000690699539562</v>
      </c>
      <c r="AB25">
        <v>6.2990000000000004</v>
      </c>
      <c r="AC25" s="11">
        <f t="shared" si="8"/>
        <v>0.10740635927405047</v>
      </c>
    </row>
    <row r="26" spans="1:29" x14ac:dyDescent="0.35">
      <c r="A26" s="1">
        <v>9.5</v>
      </c>
      <c r="C26" s="2"/>
      <c r="D26" s="16">
        <v>5.6020000000000003</v>
      </c>
      <c r="E26" s="6">
        <f t="shared" ref="E26:G27" si="14">10^(-D26)*1000/5*1000</f>
        <v>0.50006907233928577</v>
      </c>
      <c r="F26">
        <v>4.96</v>
      </c>
      <c r="G26" s="6">
        <f t="shared" si="14"/>
        <v>2.1929563922863684</v>
      </c>
      <c r="H26" s="2"/>
      <c r="I26" s="6"/>
      <c r="J26" s="16"/>
      <c r="K26" s="8"/>
      <c r="L26">
        <v>6.3719999999999999</v>
      </c>
      <c r="M26" s="8">
        <f t="shared" si="9"/>
        <v>8.4923912789262479E-2</v>
      </c>
      <c r="N26" s="16">
        <v>6.1349999999999998</v>
      </c>
      <c r="O26" s="8">
        <f t="shared" si="9"/>
        <v>0.14656490662778079</v>
      </c>
      <c r="P26" s="9">
        <v>9.5</v>
      </c>
      <c r="Q26">
        <v>5.3310000000000004</v>
      </c>
      <c r="R26" s="10">
        <f t="shared" si="10"/>
        <v>0.93331876062857611</v>
      </c>
      <c r="S26">
        <v>5.57</v>
      </c>
      <c r="T26" s="11">
        <f t="shared" si="10"/>
        <v>0.53830696078538209</v>
      </c>
      <c r="U26">
        <v>5.1219999999999999</v>
      </c>
      <c r="V26" s="11">
        <f t="shared" si="11"/>
        <v>1.5101844553308674</v>
      </c>
      <c r="W26" s="9">
        <v>9.5</v>
      </c>
      <c r="X26">
        <v>6.03</v>
      </c>
      <c r="Y26" s="11">
        <f t="shared" si="12"/>
        <v>0.186650860159398</v>
      </c>
      <c r="Z26">
        <v>6.2649999999999997</v>
      </c>
      <c r="AA26" s="11">
        <f t="shared" si="13"/>
        <v>0.10865006629848659</v>
      </c>
      <c r="AB26">
        <v>6.27</v>
      </c>
      <c r="AC26" s="11">
        <f>10^(-AB26)*1000/5*1000</f>
        <v>0.10740635927405047</v>
      </c>
    </row>
    <row r="27" spans="1:29" x14ac:dyDescent="0.35">
      <c r="A27" s="1">
        <v>10</v>
      </c>
      <c r="C27" s="2"/>
      <c r="D27" s="16">
        <v>5.516</v>
      </c>
      <c r="E27" s="6">
        <f t="shared" si="14"/>
        <v>0.60957899792559589</v>
      </c>
      <c r="F27">
        <v>4.923</v>
      </c>
      <c r="G27" s="6">
        <f t="shared" si="14"/>
        <v>2.3879762089285439</v>
      </c>
      <c r="H27" s="2"/>
      <c r="I27" s="6"/>
      <c r="J27" s="16"/>
      <c r="K27" s="8"/>
      <c r="L27">
        <v>6.3449999999999998</v>
      </c>
      <c r="M27" s="8">
        <f t="shared" si="9"/>
        <v>9.0371188874984326E-2</v>
      </c>
      <c r="N27" s="16">
        <v>6.0869999999999997</v>
      </c>
      <c r="O27" s="8">
        <f t="shared" si="9"/>
        <v>0.16369295762695793</v>
      </c>
      <c r="P27" s="9">
        <v>10</v>
      </c>
      <c r="Q27">
        <v>5.2619999999999996</v>
      </c>
      <c r="R27" s="10">
        <f t="shared" si="10"/>
        <v>1.0940319257879421</v>
      </c>
      <c r="S27">
        <v>5.4850000000000003</v>
      </c>
      <c r="T27" s="11">
        <f t="shared" si="10"/>
        <v>0.65468138975767454</v>
      </c>
      <c r="U27">
        <v>5.069</v>
      </c>
      <c r="V27" s="11">
        <f t="shared" si="11"/>
        <v>1.7062002280351778</v>
      </c>
      <c r="W27" s="9">
        <v>10</v>
      </c>
      <c r="X27">
        <v>5.9660000000000002</v>
      </c>
      <c r="Y27" s="11">
        <f t="shared" si="12"/>
        <v>0.21628679025958708</v>
      </c>
      <c r="Z27">
        <v>6.2320000000000002</v>
      </c>
      <c r="AA27" s="11">
        <f t="shared" si="13"/>
        <v>0.11722763290280547</v>
      </c>
      <c r="AB27">
        <v>6.2430000000000003</v>
      </c>
      <c r="AC27" s="11">
        <f>10^(-AB27)*1000/5*1000</f>
        <v>0.11429572733437307</v>
      </c>
    </row>
    <row r="28" spans="1:29" x14ac:dyDescent="0.35">
      <c r="A28" s="1" t="s">
        <v>11</v>
      </c>
      <c r="B28" s="19">
        <v>0.57640000000000002</v>
      </c>
      <c r="C28" s="20"/>
      <c r="D28" s="19">
        <v>0.67620000000000002</v>
      </c>
      <c r="E28" s="20"/>
      <c r="F28" s="19">
        <v>0.8105</v>
      </c>
      <c r="G28" s="20"/>
      <c r="H28" s="19"/>
      <c r="I28" s="20"/>
      <c r="J28" s="23">
        <v>0.68140000000000001</v>
      </c>
      <c r="K28" s="24"/>
      <c r="L28" s="23">
        <v>0.63719999999999999</v>
      </c>
      <c r="M28" s="24"/>
      <c r="N28" s="23">
        <v>0.81100000000000005</v>
      </c>
      <c r="O28" s="24"/>
      <c r="P28"/>
      <c r="Q28" s="17">
        <v>0.61399999999999999</v>
      </c>
      <c r="R28" s="18"/>
      <c r="S28" s="17">
        <v>0.60419999999999996</v>
      </c>
      <c r="T28" s="18"/>
      <c r="U28" s="17">
        <v>0.77280000000000004</v>
      </c>
      <c r="V28" s="18"/>
      <c r="W28"/>
      <c r="X28" s="17">
        <v>0.55930000000000002</v>
      </c>
      <c r="Y28" s="18"/>
      <c r="Z28" s="17">
        <v>0.63719999999999999</v>
      </c>
      <c r="AA28" s="18"/>
      <c r="AB28" s="17">
        <v>0.75700000000000001</v>
      </c>
      <c r="AC28" s="18"/>
    </row>
    <row r="29" spans="1:29" x14ac:dyDescent="0.35">
      <c r="A29" s="12" t="s">
        <v>12</v>
      </c>
      <c r="B29" s="19">
        <f>((B28+2.8785)/0.2645)*50</f>
        <v>653.10018903591674</v>
      </c>
      <c r="C29" s="20"/>
      <c r="D29" s="19">
        <f t="shared" ref="D29" si="15">((D28+2.8785)/0.2645)*50</f>
        <v>671.96597353497168</v>
      </c>
      <c r="E29" s="20"/>
      <c r="F29" s="19">
        <f t="shared" ref="F29" si="16">((F28+2.8785)/0.2645)*50</f>
        <v>697.35349716446126</v>
      </c>
      <c r="G29" s="20"/>
      <c r="H29" s="19"/>
      <c r="I29" s="20"/>
      <c r="J29" s="21">
        <f>((J28+2.8785)/0.2645)*50</f>
        <v>672.94896030245741</v>
      </c>
      <c r="K29" s="22"/>
      <c r="L29" s="21">
        <f t="shared" ref="L29" si="17">((L28+2.8785)/0.2645)*50</f>
        <v>664.59357277882793</v>
      </c>
      <c r="M29" s="22"/>
      <c r="N29" s="23">
        <f t="shared" ref="N29" si="18">((N28+2.8785)/0.2645)*50</f>
        <v>697.44801512287324</v>
      </c>
      <c r="O29" s="24"/>
      <c r="P29"/>
      <c r="Q29" s="17">
        <f t="shared" ref="Q29" si="19">((Q28+2.8785)/0.2645)*50</f>
        <v>660.20793950850646</v>
      </c>
      <c r="R29" s="18"/>
      <c r="S29" s="17">
        <f t="shared" ref="S29" si="20">((S28+2.8785)/0.2645)*50</f>
        <v>658.35538752362947</v>
      </c>
      <c r="T29" s="18"/>
      <c r="U29" s="17">
        <f t="shared" ref="U29" si="21">((U28+2.8785)/0.2645)*50</f>
        <v>690.22684310018894</v>
      </c>
      <c r="V29" s="18"/>
      <c r="W29"/>
      <c r="X29" s="17">
        <f t="shared" ref="X29" si="22">((X28+2.8785)/0.2645)*50</f>
        <v>649.86767485822293</v>
      </c>
      <c r="Y29" s="18"/>
      <c r="Z29" s="17">
        <f t="shared" ref="Z29" si="23">((Z28+2.8785)/0.2645)*50</f>
        <v>664.59357277882793</v>
      </c>
      <c r="AA29" s="18"/>
      <c r="AB29" s="17">
        <f t="shared" ref="AB29" si="24">((AB28+2.8785)/0.2645)*50</f>
        <v>687.24007561436667</v>
      </c>
      <c r="AC29" s="18"/>
    </row>
    <row r="30" spans="1:29" x14ac:dyDescent="0.35">
      <c r="A30" s="13" t="s">
        <v>13</v>
      </c>
      <c r="B30" s="38">
        <f>C13-C11</f>
        <v>4.1662206539314801E-3</v>
      </c>
      <c r="C30" s="39"/>
      <c r="D30" s="30">
        <f>E20-E18</f>
        <v>3.4500594014634789E-2</v>
      </c>
      <c r="E30" s="31"/>
      <c r="F30" s="30">
        <f>G9-G5</f>
        <v>4.811174190911937E-3</v>
      </c>
      <c r="G30" s="31"/>
      <c r="H30" s="30"/>
      <c r="I30" s="31"/>
      <c r="J30" s="52">
        <f>K9-K5</f>
        <v>6.1781719317279202E-3</v>
      </c>
      <c r="K30" s="54"/>
      <c r="L30" s="25">
        <f>M9-M5</f>
        <v>4.32577888358281E-3</v>
      </c>
      <c r="M30" s="32"/>
      <c r="N30" s="25">
        <f>O15-O13</f>
        <v>7.7839159509229677E-3</v>
      </c>
      <c r="O30" s="32"/>
      <c r="P30"/>
      <c r="Q30" s="26">
        <f>R7-R5</f>
        <v>4.9698331839016091E-4</v>
      </c>
      <c r="R30" s="33"/>
      <c r="S30" s="26">
        <f>T7-T5</f>
        <v>4.5273954023555482E-4</v>
      </c>
      <c r="T30" s="33"/>
      <c r="U30" s="26">
        <f>V14-V12</f>
        <v>8.1101707089676567E-2</v>
      </c>
      <c r="V30" s="33"/>
      <c r="W30"/>
      <c r="X30" s="34"/>
      <c r="Y30" s="35"/>
      <c r="Z30" s="55">
        <f>AA9-AA7</f>
        <v>1.3655702782915495E-3</v>
      </c>
      <c r="AA30" s="56"/>
      <c r="AB30" s="25">
        <f>AC9-AC5</f>
        <v>7.4962414815642545E-3</v>
      </c>
      <c r="AC30" s="32"/>
    </row>
    <row r="31" spans="1:29" x14ac:dyDescent="0.35">
      <c r="A31" s="13" t="s">
        <v>14</v>
      </c>
      <c r="B31" s="19">
        <f>C15-C13</f>
        <v>6.6200304959234541E-3</v>
      </c>
      <c r="C31" s="20"/>
      <c r="D31" s="38">
        <f>E21-E19</f>
        <v>4.8005965360225222E-2</v>
      </c>
      <c r="E31" s="20"/>
      <c r="F31" s="30">
        <v>1.6999999999999999E-3</v>
      </c>
      <c r="G31" s="43"/>
      <c r="H31" s="30"/>
      <c r="I31" s="43"/>
      <c r="J31" s="25">
        <f>K9-K7</f>
        <v>4.0231421189329888E-3</v>
      </c>
      <c r="K31" s="22"/>
      <c r="L31" s="52">
        <f t="shared" ref="L31" si="25">M11-M9</f>
        <v>5.6961273972776089E-3</v>
      </c>
      <c r="M31" s="53"/>
      <c r="N31" s="25">
        <f>O16-O14</f>
        <v>8.3033067236412197E-3</v>
      </c>
      <c r="O31" s="22"/>
      <c r="P31"/>
      <c r="Q31" s="26">
        <f>R12-R10</f>
        <v>7.2426145744844822E-3</v>
      </c>
      <c r="R31" s="27"/>
      <c r="S31" s="26">
        <f>T9-T7</f>
        <v>2.1651794768041722E-3</v>
      </c>
      <c r="T31" s="27"/>
      <c r="U31" s="26">
        <f>V7-V5</f>
        <v>6.2842764022462069E-4</v>
      </c>
      <c r="V31" s="27"/>
      <c r="W31"/>
      <c r="X31" s="55">
        <f>Y9-Y7</f>
        <v>1.1282107347386425E-3</v>
      </c>
      <c r="Y31" s="57"/>
      <c r="Z31" s="25">
        <f>AA11-AA9</f>
        <v>4.3350726058960093E-3</v>
      </c>
      <c r="AA31" s="22"/>
      <c r="AB31" s="25">
        <f t="shared" ref="AB31" si="26">AC11-AC9</f>
        <v>6.0701320363119524E-3</v>
      </c>
      <c r="AC31" s="22"/>
    </row>
    <row r="32" spans="1:29" x14ac:dyDescent="0.35">
      <c r="A32" s="13" t="s">
        <v>15</v>
      </c>
      <c r="B32" s="38">
        <f>C17-C15</f>
        <v>1.0413585112233573E-2</v>
      </c>
      <c r="C32" s="39"/>
      <c r="D32" s="38">
        <f>E17-E15</f>
        <v>1.8484113907922844E-2</v>
      </c>
      <c r="E32" s="39"/>
      <c r="F32" s="30">
        <f>(G11-G5)/2</f>
        <v>8.3298207924720185E-3</v>
      </c>
      <c r="G32" s="31"/>
      <c r="H32" s="30"/>
      <c r="I32" s="31"/>
      <c r="J32" s="25">
        <f>K13-K11</f>
        <v>1.8198115445737885E-2</v>
      </c>
      <c r="K32" s="32"/>
      <c r="L32" s="25">
        <f t="shared" ref="L32" si="27">M13-M11</f>
        <v>-3.681544002937906E-2</v>
      </c>
      <c r="M32" s="32"/>
      <c r="N32" s="25">
        <f>O16-O13</f>
        <v>1.2157480127041778E-2</v>
      </c>
      <c r="O32" s="32"/>
      <c r="P32"/>
      <c r="Q32" s="26">
        <f>(R12-R8)/1.75</f>
        <v>6.2661935045197842E-3</v>
      </c>
      <c r="R32" s="33"/>
      <c r="S32" s="26">
        <f>T13-T11</f>
        <v>9.2766845148229693E-3</v>
      </c>
      <c r="T32" s="33"/>
      <c r="U32" s="26">
        <f>V11-V9</f>
        <v>1.1241559736338381E-2</v>
      </c>
      <c r="V32" s="33"/>
      <c r="W32"/>
      <c r="X32" s="34">
        <f>Y13-Y11</f>
        <v>4.4186644103041336E-3</v>
      </c>
      <c r="Y32" s="35"/>
      <c r="Z32" s="25">
        <f>AA13-AA11</f>
        <v>4.7723747672143088E-3</v>
      </c>
      <c r="AA32" s="32"/>
      <c r="AB32" s="25">
        <f t="shared" ref="AB32" si="28">AC13-AC11</f>
        <v>6.6499527846303821E-3</v>
      </c>
      <c r="AC32" s="32"/>
    </row>
    <row r="33" spans="1:29" x14ac:dyDescent="0.35">
      <c r="A33" s="13" t="s">
        <v>16</v>
      </c>
      <c r="B33" s="30">
        <f>C19-C17</f>
        <v>1.6147352231080769E-2</v>
      </c>
      <c r="C33" s="31"/>
      <c r="D33" s="28">
        <f>E13-E11</f>
        <v>1.0588722536267928E-2</v>
      </c>
      <c r="E33" s="29"/>
      <c r="F33" s="30">
        <f>G15-G13</f>
        <v>5.6104439474022286E-2</v>
      </c>
      <c r="G33" s="31"/>
      <c r="H33" s="30"/>
      <c r="I33" s="31"/>
      <c r="J33" s="25">
        <f>K15-K13</f>
        <v>2.8947220040205779E-2</v>
      </c>
      <c r="K33" s="32"/>
      <c r="L33" s="25">
        <f t="shared" ref="L33" si="29">M15-M13</f>
        <v>4.8087256000138585E-2</v>
      </c>
      <c r="M33" s="32"/>
      <c r="N33" s="52">
        <f>(O16-O13)/2</f>
        <v>6.0787400635208891E-3</v>
      </c>
      <c r="O33" s="54"/>
      <c r="P33"/>
      <c r="Q33" s="26">
        <f>R18-R16</f>
        <v>3.5613015638917472E-2</v>
      </c>
      <c r="R33" s="33"/>
      <c r="S33" s="26">
        <f>T9-T7</f>
        <v>2.1651794768041722E-3</v>
      </c>
      <c r="T33" s="33"/>
      <c r="U33" s="26">
        <f>V8-V6</f>
        <v>1.9961794190621121E-3</v>
      </c>
      <c r="V33" s="33"/>
      <c r="W33"/>
      <c r="X33" s="34">
        <f>Y15-Y13</f>
        <v>6.831051573658091E-3</v>
      </c>
      <c r="Y33" s="35"/>
      <c r="Z33" s="25">
        <f>AA15-AA13</f>
        <v>5.6363295207514999E-3</v>
      </c>
      <c r="AA33" s="32"/>
      <c r="AB33" s="25">
        <f t="shared" ref="AB33" si="30">AC15-AC13</f>
        <v>7.7058147063305063E-3</v>
      </c>
      <c r="AC33" s="32"/>
    </row>
    <row r="34" spans="1:29" x14ac:dyDescent="0.35">
      <c r="A34" s="13" t="s">
        <v>17</v>
      </c>
      <c r="B34" s="30">
        <f>C21-C19</f>
        <v>2.5949498947207356E-2</v>
      </c>
      <c r="C34" s="31"/>
      <c r="D34" s="28">
        <f>E15-E13</f>
        <v>1.3539426561186466E-2</v>
      </c>
      <c r="E34" s="29"/>
      <c r="F34" s="30">
        <f>G13-G11</f>
        <v>2.4005283673199804E-2</v>
      </c>
      <c r="G34" s="31"/>
      <c r="H34" s="30"/>
      <c r="I34" s="31"/>
      <c r="J34" s="25">
        <f>(K13-K9)/2</f>
        <v>1.7489956714892983E-2</v>
      </c>
      <c r="K34" s="32"/>
      <c r="L34" s="25">
        <f t="shared" ref="L34" si="31">(M13-M9)/2</f>
        <v>-1.5559656316050725E-2</v>
      </c>
      <c r="M34" s="32"/>
      <c r="N34" s="25">
        <f>O15-O13</f>
        <v>7.7839159509229677E-3</v>
      </c>
      <c r="O34" s="32"/>
      <c r="P34"/>
      <c r="Q34" s="26">
        <f>R19-R17</f>
        <v>4.7227618244926647E-2</v>
      </c>
      <c r="R34" s="33"/>
      <c r="S34" s="26">
        <f>T13-T11</f>
        <v>9.2766845148229693E-3</v>
      </c>
      <c r="T34" s="33"/>
      <c r="U34" s="26">
        <f>V11-V9</f>
        <v>1.1241559736338381E-2</v>
      </c>
      <c r="V34" s="33"/>
      <c r="W34"/>
      <c r="X34" s="34">
        <f>Y17-Y15</f>
        <v>1.0173515941175486E-2</v>
      </c>
      <c r="Y34" s="35"/>
      <c r="Z34" s="25">
        <f>(AA13-AA9)/2</f>
        <v>4.5537236865551591E-3</v>
      </c>
      <c r="AA34" s="32"/>
      <c r="AB34" s="25">
        <f t="shared" ref="AB34" si="32">(AC13-AC9)/2</f>
        <v>6.3600424104711673E-3</v>
      </c>
      <c r="AC34" s="32"/>
    </row>
    <row r="35" spans="1:29" x14ac:dyDescent="0.35">
      <c r="A35" s="13" t="s">
        <v>18</v>
      </c>
      <c r="B35" s="30">
        <f>(C19-C15)/2</f>
        <v>1.3280468671657171E-2</v>
      </c>
      <c r="C35" s="31"/>
      <c r="D35" s="30">
        <f>(E22-E18)/2</f>
        <v>5.1996478945945238E-2</v>
      </c>
      <c r="E35" s="31"/>
      <c r="F35" s="30">
        <f>G17-G15</f>
        <v>0.13442224384399426</v>
      </c>
      <c r="G35" s="31"/>
      <c r="H35" s="30"/>
      <c r="I35" s="31"/>
      <c r="J35" s="25">
        <f>K17-K15</f>
        <v>5.1129132278740039E-2</v>
      </c>
      <c r="K35" s="32"/>
      <c r="L35" s="25">
        <f>M17-M15</f>
        <v>5.3728721731275617E-3</v>
      </c>
      <c r="M35" s="32"/>
      <c r="N35" s="25">
        <f>O17-O15</f>
        <v>9.3932035543222298E-3</v>
      </c>
      <c r="O35" s="32"/>
      <c r="P35"/>
      <c r="Q35" s="26">
        <f>(R19-R16)/1.5</f>
        <v>4.1910904539454376E-2</v>
      </c>
      <c r="R35" s="33"/>
      <c r="S35" s="52">
        <f>T11-T9</f>
        <v>6.165233371478427E-3</v>
      </c>
      <c r="T35" s="54"/>
      <c r="U35" s="26">
        <f>V17-V15</f>
        <v>0.39662251367237655</v>
      </c>
      <c r="V35" s="33"/>
      <c r="W35"/>
      <c r="X35" s="26"/>
      <c r="Y35" s="33"/>
      <c r="Z35" s="26"/>
      <c r="AA35" s="33"/>
      <c r="AB35" s="26"/>
      <c r="AC35" s="33"/>
    </row>
    <row r="36" spans="1:29" x14ac:dyDescent="0.35">
      <c r="A36" s="13" t="s">
        <v>19</v>
      </c>
      <c r="B36" s="19">
        <v>1.328E-2</v>
      </c>
      <c r="C36" s="20"/>
      <c r="D36" s="38">
        <v>4.48E-2</v>
      </c>
      <c r="E36" s="20"/>
      <c r="F36" s="58">
        <v>2.5300000000000001E-3</v>
      </c>
      <c r="G36" s="59"/>
      <c r="H36" s="46"/>
      <c r="I36" s="43"/>
      <c r="J36" s="21">
        <v>4.4000000000000002E-4</v>
      </c>
      <c r="K36" s="22"/>
      <c r="L36" s="21">
        <v>1.4599999999999999E-3</v>
      </c>
      <c r="M36" s="22"/>
      <c r="N36" s="21">
        <v>1.01E-3</v>
      </c>
      <c r="O36" s="22"/>
      <c r="P36"/>
      <c r="Q36" s="51"/>
      <c r="R36" s="27"/>
      <c r="S36" s="51">
        <v>1.277E-2</v>
      </c>
      <c r="T36" s="27"/>
      <c r="U36" s="51">
        <v>2.9299999999999999E-3</v>
      </c>
      <c r="V36" s="27"/>
      <c r="W36"/>
      <c r="X36" s="51">
        <v>7.5000000000000002E-4</v>
      </c>
      <c r="Y36" s="27"/>
      <c r="Z36" s="51">
        <v>8.5999999999999998E-4</v>
      </c>
      <c r="AA36" s="27"/>
      <c r="AB36" s="51">
        <v>5.5000000000000003E-4</v>
      </c>
      <c r="AC36" s="27"/>
    </row>
    <row r="37" spans="1:29" x14ac:dyDescent="0.35">
      <c r="A37" s="12" t="s">
        <v>32</v>
      </c>
      <c r="B37" s="47">
        <v>25</v>
      </c>
      <c r="C37" s="48"/>
      <c r="D37" s="47">
        <v>23.83</v>
      </c>
      <c r="E37" s="48"/>
      <c r="F37" s="47">
        <v>25</v>
      </c>
      <c r="G37" s="48"/>
      <c r="H37" s="47"/>
      <c r="I37" s="48"/>
      <c r="J37" s="47">
        <v>9.18</v>
      </c>
      <c r="K37" s="48"/>
      <c r="L37" s="47">
        <v>8.57</v>
      </c>
      <c r="M37" s="48"/>
      <c r="N37" s="47">
        <v>8.7100000000000009</v>
      </c>
      <c r="O37" s="48"/>
      <c r="P37"/>
      <c r="Q37" s="47">
        <v>10.220000000000001</v>
      </c>
      <c r="R37" s="48"/>
      <c r="S37" s="47">
        <v>9.3699999999999992</v>
      </c>
      <c r="T37" s="48"/>
      <c r="U37" s="47">
        <v>9.59</v>
      </c>
      <c r="V37" s="48"/>
      <c r="W37"/>
      <c r="X37" s="47">
        <v>6.35</v>
      </c>
      <c r="Y37" s="48"/>
      <c r="Z37" s="47">
        <v>6.21</v>
      </c>
      <c r="AA37" s="48"/>
      <c r="AB37" s="47">
        <v>6.24</v>
      </c>
      <c r="AC37" s="48"/>
    </row>
    <row r="38" spans="1:29" x14ac:dyDescent="0.35">
      <c r="A38" s="1" t="s">
        <v>20</v>
      </c>
      <c r="B38" s="61">
        <v>24.61</v>
      </c>
      <c r="C38" s="62"/>
      <c r="D38" s="62"/>
      <c r="E38" s="62"/>
      <c r="F38" s="62"/>
      <c r="G38" s="62"/>
      <c r="H38" s="62"/>
      <c r="I38" s="63"/>
      <c r="J38" s="64">
        <v>8.82</v>
      </c>
      <c r="K38" s="65"/>
      <c r="L38" s="65"/>
      <c r="M38" s="65"/>
      <c r="N38" s="65"/>
      <c r="O38" s="66"/>
      <c r="P38"/>
      <c r="Q38" s="64">
        <v>9.7200000000000006</v>
      </c>
      <c r="R38" s="65"/>
      <c r="S38" s="65"/>
      <c r="T38" s="65"/>
      <c r="U38" s="65"/>
      <c r="V38" s="66"/>
      <c r="W38"/>
      <c r="X38" s="64">
        <v>6.26</v>
      </c>
      <c r="Y38" s="65"/>
      <c r="Z38" s="65"/>
      <c r="AA38" s="65"/>
      <c r="AB38" s="65"/>
      <c r="AC38" s="66"/>
    </row>
    <row r="39" spans="1:29" x14ac:dyDescent="0.35">
      <c r="A39" s="14" t="s">
        <v>21</v>
      </c>
      <c r="E39" s="14">
        <f>STDEV(B37:G37)</f>
        <v>0.67549981495186318</v>
      </c>
      <c r="M39">
        <f>STDEV(J37:O37)</f>
        <v>0.31953090617340874</v>
      </c>
      <c r="T39">
        <f>STDEV(Q37:V37)</f>
        <v>0.44117267972227603</v>
      </c>
      <c r="Z39">
        <f>STDEV(Z37:AC37)</f>
        <v>2.12132034355966E-2</v>
      </c>
    </row>
  </sheetData>
  <mergeCells count="134">
    <mergeCell ref="U37:V37"/>
    <mergeCell ref="X37:Y37"/>
    <mergeCell ref="Z37:AA37"/>
    <mergeCell ref="AB37:AC37"/>
    <mergeCell ref="B38:I38"/>
    <mergeCell ref="J38:O38"/>
    <mergeCell ref="Q38:V38"/>
    <mergeCell ref="X38:AC38"/>
    <mergeCell ref="AB36:AC36"/>
    <mergeCell ref="B37:C37"/>
    <mergeCell ref="D37:E37"/>
    <mergeCell ref="F37:G37"/>
    <mergeCell ref="H37:I37"/>
    <mergeCell ref="J37:K37"/>
    <mergeCell ref="L37:M37"/>
    <mergeCell ref="N37:O37"/>
    <mergeCell ref="Q37:R37"/>
    <mergeCell ref="S37:T37"/>
    <mergeCell ref="N36:O36"/>
    <mergeCell ref="Q36:R36"/>
    <mergeCell ref="S36:T36"/>
    <mergeCell ref="U36:V36"/>
    <mergeCell ref="X36:Y36"/>
    <mergeCell ref="Z36:AA36"/>
    <mergeCell ref="U35:V35"/>
    <mergeCell ref="X35:Y35"/>
    <mergeCell ref="Z35:AA35"/>
    <mergeCell ref="AB35:AC35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5:M35"/>
    <mergeCell ref="N35:O35"/>
    <mergeCell ref="Q35:R35"/>
    <mergeCell ref="S35:T35"/>
    <mergeCell ref="U33:V33"/>
    <mergeCell ref="X33:Y33"/>
    <mergeCell ref="Z33:AA33"/>
    <mergeCell ref="AB33:AC33"/>
    <mergeCell ref="B34:C34"/>
    <mergeCell ref="D34:E34"/>
    <mergeCell ref="F34:G34"/>
    <mergeCell ref="H34:I34"/>
    <mergeCell ref="J34:K34"/>
    <mergeCell ref="L34:M34"/>
    <mergeCell ref="AB34:AC34"/>
    <mergeCell ref="N34:O34"/>
    <mergeCell ref="Q34:R34"/>
    <mergeCell ref="S34:T34"/>
    <mergeCell ref="U34:V34"/>
    <mergeCell ref="X34:Y34"/>
    <mergeCell ref="Z34:AA34"/>
    <mergeCell ref="B33:C33"/>
    <mergeCell ref="D33:E33"/>
    <mergeCell ref="F33:G33"/>
    <mergeCell ref="H33:I33"/>
    <mergeCell ref="J33:K33"/>
    <mergeCell ref="L33:M33"/>
    <mergeCell ref="N33:O33"/>
    <mergeCell ref="Q33:R33"/>
    <mergeCell ref="S33:T33"/>
    <mergeCell ref="U31:V31"/>
    <mergeCell ref="X31:Y31"/>
    <mergeCell ref="Z31:AA31"/>
    <mergeCell ref="AB31:AC31"/>
    <mergeCell ref="B32:C32"/>
    <mergeCell ref="D32:E32"/>
    <mergeCell ref="F32:G32"/>
    <mergeCell ref="H32:I32"/>
    <mergeCell ref="J32:K32"/>
    <mergeCell ref="L32:M32"/>
    <mergeCell ref="AB32:AC32"/>
    <mergeCell ref="N32:O32"/>
    <mergeCell ref="Q32:R32"/>
    <mergeCell ref="S32:T32"/>
    <mergeCell ref="U32:V32"/>
    <mergeCell ref="X32:Y32"/>
    <mergeCell ref="Z32:AA32"/>
    <mergeCell ref="B31:C31"/>
    <mergeCell ref="D31:E31"/>
    <mergeCell ref="F31:G31"/>
    <mergeCell ref="H31:I31"/>
    <mergeCell ref="J31:K31"/>
    <mergeCell ref="L31:M31"/>
    <mergeCell ref="N31:O31"/>
    <mergeCell ref="Q31:R31"/>
    <mergeCell ref="S31:T31"/>
    <mergeCell ref="Z29:AA29"/>
    <mergeCell ref="AB29:AC29"/>
    <mergeCell ref="B30:C30"/>
    <mergeCell ref="D30:E30"/>
    <mergeCell ref="F30:G30"/>
    <mergeCell ref="H30:I30"/>
    <mergeCell ref="J30:K30"/>
    <mergeCell ref="L30:M30"/>
    <mergeCell ref="AB30:AC30"/>
    <mergeCell ref="N30:O30"/>
    <mergeCell ref="Q30:R30"/>
    <mergeCell ref="S30:T30"/>
    <mergeCell ref="U30:V30"/>
    <mergeCell ref="X30:Y30"/>
    <mergeCell ref="Z30:AA30"/>
    <mergeCell ref="AB28:AC28"/>
    <mergeCell ref="B29:C29"/>
    <mergeCell ref="D29:E29"/>
    <mergeCell ref="F29:G29"/>
    <mergeCell ref="H29:I29"/>
    <mergeCell ref="J29:K29"/>
    <mergeCell ref="L29:M29"/>
    <mergeCell ref="N29:O29"/>
    <mergeCell ref="Q29:R29"/>
    <mergeCell ref="S29:T29"/>
    <mergeCell ref="N28:O28"/>
    <mergeCell ref="Q28:R28"/>
    <mergeCell ref="S28:T28"/>
    <mergeCell ref="U28:V28"/>
    <mergeCell ref="X28:Y28"/>
    <mergeCell ref="Z28:AA28"/>
    <mergeCell ref="B28:C28"/>
    <mergeCell ref="D28:E28"/>
    <mergeCell ref="F28:G28"/>
    <mergeCell ref="H28:I28"/>
    <mergeCell ref="J28:K28"/>
    <mergeCell ref="L28:M28"/>
    <mergeCell ref="U29:V29"/>
    <mergeCell ref="X29:Y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849BB-E535-4E4D-8229-B5EEC0AD6616}">
  <dimension ref="A1:AC39"/>
  <sheetViews>
    <sheetView tabSelected="1" topLeftCell="P18" zoomScale="91" zoomScaleNormal="91" workbookViewId="0">
      <selection activeCell="W38" sqref="W38"/>
    </sheetView>
  </sheetViews>
  <sheetFormatPr defaultColWidth="8.81640625" defaultRowHeight="14.5" x14ac:dyDescent="0.35"/>
  <cols>
    <col min="1" max="1" width="20.453125" style="14" customWidth="1"/>
    <col min="2" max="2" width="8.81640625" style="14"/>
    <col min="3" max="3" width="15.81640625" style="14" customWidth="1"/>
    <col min="4" max="7" width="8.81640625" style="14"/>
    <col min="10" max="11" width="9.36328125" customWidth="1"/>
    <col min="14" max="15" width="8.81640625" style="14"/>
    <col min="16" max="16" width="12.08984375" style="15" customWidth="1"/>
    <col min="17" max="17" width="14" customWidth="1"/>
    <col min="18" max="18" width="12" customWidth="1"/>
    <col min="19" max="20" width="12.36328125" customWidth="1"/>
    <col min="21" max="22" width="11.453125" customWidth="1"/>
    <col min="23" max="23" width="12.08984375" style="15" customWidth="1"/>
    <col min="24" max="25" width="14.36328125" customWidth="1"/>
    <col min="26" max="27" width="15.08984375" customWidth="1"/>
    <col min="28" max="28" width="14.81640625" customWidth="1"/>
  </cols>
  <sheetData>
    <row r="1" spans="1:29" x14ac:dyDescent="0.35">
      <c r="A1" s="1" t="s">
        <v>1</v>
      </c>
      <c r="B1" s="2" t="s">
        <v>2</v>
      </c>
      <c r="C1" s="2"/>
      <c r="D1" s="2" t="s">
        <v>3</v>
      </c>
      <c r="E1" s="2"/>
      <c r="F1" s="2" t="s">
        <v>4</v>
      </c>
      <c r="G1" s="2"/>
      <c r="H1" s="2"/>
      <c r="I1" s="2"/>
      <c r="J1" s="3" t="s">
        <v>5</v>
      </c>
      <c r="K1" s="3"/>
      <c r="L1" s="3" t="s">
        <v>6</v>
      </c>
      <c r="M1" s="3"/>
      <c r="N1" s="3" t="s">
        <v>7</v>
      </c>
      <c r="O1" s="3"/>
      <c r="P1" s="4"/>
      <c r="Q1" s="1" t="s">
        <v>27</v>
      </c>
      <c r="R1" s="1"/>
      <c r="S1" s="1" t="s">
        <v>26</v>
      </c>
      <c r="T1" s="1"/>
      <c r="U1" s="1" t="s">
        <v>25</v>
      </c>
      <c r="V1" s="1"/>
      <c r="W1" s="4"/>
      <c r="X1" s="1" t="s">
        <v>22</v>
      </c>
      <c r="Y1" s="1"/>
      <c r="Z1" s="1" t="s">
        <v>23</v>
      </c>
      <c r="AA1" s="1"/>
      <c r="AB1" s="1" t="s">
        <v>24</v>
      </c>
      <c r="AC1" s="5"/>
    </row>
    <row r="2" spans="1:29" x14ac:dyDescent="0.35">
      <c r="A2" s="1" t="s">
        <v>0</v>
      </c>
      <c r="B2">
        <v>7.0949999999999998</v>
      </c>
      <c r="C2" s="2"/>
      <c r="D2" s="2">
        <v>7.274</v>
      </c>
      <c r="E2" s="2"/>
      <c r="F2" s="2">
        <v>7.2640000000000002</v>
      </c>
      <c r="G2" s="2"/>
      <c r="H2" s="2"/>
      <c r="I2" s="2"/>
      <c r="J2">
        <v>7.0810000000000004</v>
      </c>
      <c r="K2" s="3"/>
      <c r="L2" s="3">
        <v>7.2439999999999998</v>
      </c>
      <c r="M2" s="3"/>
      <c r="N2" s="3">
        <v>7.2649999999999997</v>
      </c>
      <c r="O2" s="3"/>
      <c r="P2" s="4"/>
      <c r="Q2">
        <v>7.07</v>
      </c>
      <c r="R2" s="1"/>
      <c r="S2" s="1">
        <v>7.2759999999999998</v>
      </c>
      <c r="T2" s="1"/>
      <c r="U2" s="1">
        <v>7.2220000000000004</v>
      </c>
      <c r="V2" s="1"/>
      <c r="W2" s="4"/>
      <c r="X2">
        <v>7.024</v>
      </c>
      <c r="Y2" s="1"/>
      <c r="Z2" s="1">
        <v>7.2460000000000004</v>
      </c>
      <c r="AA2" s="1"/>
      <c r="AB2" s="1">
        <v>7.226</v>
      </c>
      <c r="AC2" s="5"/>
    </row>
    <row r="3" spans="1:29" x14ac:dyDescent="0.35">
      <c r="A3" s="1" t="s">
        <v>8</v>
      </c>
      <c r="B3">
        <v>7.0659999999999998</v>
      </c>
      <c r="C3" s="2"/>
      <c r="D3" s="2">
        <v>7.2640000000000002</v>
      </c>
      <c r="E3" s="2"/>
      <c r="F3" s="2">
        <v>7.28</v>
      </c>
      <c r="G3" s="2"/>
      <c r="H3" s="2"/>
      <c r="I3" s="2"/>
      <c r="J3">
        <v>7.0460000000000003</v>
      </c>
      <c r="K3" s="3"/>
      <c r="L3" s="3">
        <v>7.2469999999999999</v>
      </c>
      <c r="M3" s="3"/>
      <c r="N3" s="3">
        <v>7.2610000000000001</v>
      </c>
      <c r="O3" s="3"/>
      <c r="P3" s="4"/>
      <c r="Q3">
        <v>7.04</v>
      </c>
      <c r="R3" s="1"/>
      <c r="S3" s="1">
        <v>7.2590000000000003</v>
      </c>
      <c r="T3" s="1"/>
      <c r="U3" s="1">
        <v>7.2119999999999997</v>
      </c>
      <c r="V3" s="1"/>
      <c r="W3" s="4"/>
      <c r="X3">
        <v>7.0209999999999999</v>
      </c>
      <c r="Y3" s="1"/>
      <c r="Z3" s="1">
        <v>7.23</v>
      </c>
      <c r="AA3" s="1"/>
      <c r="AB3" s="1">
        <v>7.2370000000000001</v>
      </c>
      <c r="AC3" s="5"/>
    </row>
    <row r="4" spans="1:29" x14ac:dyDescent="0.35">
      <c r="A4" s="1" t="s">
        <v>33</v>
      </c>
      <c r="B4" s="2" t="s">
        <v>9</v>
      </c>
      <c r="C4" s="2"/>
      <c r="D4" s="2" t="s">
        <v>9</v>
      </c>
      <c r="E4" s="2"/>
      <c r="F4" s="2" t="s">
        <v>9</v>
      </c>
      <c r="G4" s="2"/>
      <c r="H4" s="2"/>
      <c r="I4" s="2"/>
      <c r="J4" s="3" t="s">
        <v>9</v>
      </c>
      <c r="K4" s="3"/>
      <c r="L4" s="3" t="s">
        <v>9</v>
      </c>
      <c r="M4" s="3"/>
      <c r="N4" s="3" t="s">
        <v>9</v>
      </c>
      <c r="O4" s="3"/>
      <c r="P4" s="4" t="s">
        <v>10</v>
      </c>
      <c r="Q4" s="1">
        <v>7.234</v>
      </c>
      <c r="R4" s="1"/>
      <c r="S4" s="1">
        <v>7.2770000000000001</v>
      </c>
      <c r="T4" s="1"/>
      <c r="U4" s="1">
        <v>7.1929999999999996</v>
      </c>
      <c r="V4" s="1"/>
      <c r="W4" s="4" t="s">
        <v>10</v>
      </c>
      <c r="X4" s="1">
        <v>7.1890000000000001</v>
      </c>
      <c r="Y4" s="1"/>
      <c r="Z4" s="1">
        <v>7.2229999999999999</v>
      </c>
      <c r="AA4" s="1"/>
      <c r="AB4" s="1">
        <v>7.25</v>
      </c>
      <c r="AC4" s="5"/>
    </row>
    <row r="5" spans="1:29" x14ac:dyDescent="0.35">
      <c r="A5" s="1">
        <v>0</v>
      </c>
      <c r="B5">
        <v>7.0540000000000003</v>
      </c>
      <c r="C5" s="6">
        <f>10^(-B5)*1000/5*1000</f>
        <v>1.76615980083712E-2</v>
      </c>
      <c r="D5">
        <v>6.96</v>
      </c>
      <c r="E5" s="6">
        <f>10^(-D5)*1000/5*1000</f>
        <v>2.1929563922863677E-2</v>
      </c>
      <c r="F5">
        <v>6.8940000000000001</v>
      </c>
      <c r="G5" s="6">
        <f>10^(-F5)*1000/5*1000</f>
        <v>2.5528776176226856E-2</v>
      </c>
      <c r="H5" s="2"/>
      <c r="I5" s="6"/>
      <c r="J5">
        <v>7.0330000000000004</v>
      </c>
      <c r="K5" s="7">
        <f>10^(-J5)*1000/5*1000</f>
        <v>1.853659646758694E-2</v>
      </c>
      <c r="L5">
        <v>6.8849999999999998</v>
      </c>
      <c r="M5" s="8">
        <f>10^(-L5)*1000/5*1000</f>
        <v>2.6063335569045942E-2</v>
      </c>
      <c r="N5">
        <v>6.85</v>
      </c>
      <c r="O5" s="8">
        <f>10^(-N5)*1000/5*1000</f>
        <v>2.8250750892455077E-2</v>
      </c>
      <c r="P5" s="9">
        <v>0</v>
      </c>
      <c r="Q5">
        <v>6.9790000000000001</v>
      </c>
      <c r="R5" s="10">
        <f>10^(-Q5)*1000/5*1000</f>
        <v>2.0990848573046447E-2</v>
      </c>
      <c r="S5">
        <v>6.8949999999999996</v>
      </c>
      <c r="T5" s="11">
        <f>10^(-S5)*1000/5*1000</f>
        <v>2.5470061620333235E-2</v>
      </c>
      <c r="U5">
        <v>6.8070000000000004</v>
      </c>
      <c r="V5" s="11">
        <f>10^(-U5)*1000/5*1000</f>
        <v>3.1191050056539004E-2</v>
      </c>
      <c r="W5" s="9">
        <v>0</v>
      </c>
      <c r="X5">
        <v>6.7350000000000003</v>
      </c>
      <c r="Y5" s="11">
        <f>10^(-X5)*1000/5*1000</f>
        <v>3.681544002937906E-2</v>
      </c>
      <c r="Z5">
        <v>6.9169999999999998</v>
      </c>
      <c r="AA5" s="11">
        <f>10^(-Z5)*1000/5*1000</f>
        <v>2.4211962671009623E-2</v>
      </c>
      <c r="AB5">
        <v>6.7709999999999999</v>
      </c>
      <c r="AC5" s="11">
        <f>10^(-AB5)*1000/5*1000</f>
        <v>3.3886756008946514E-2</v>
      </c>
    </row>
    <row r="6" spans="1:29" x14ac:dyDescent="0.35">
      <c r="A6" s="1">
        <v>0.25</v>
      </c>
      <c r="B6">
        <v>7.048</v>
      </c>
      <c r="C6" s="6">
        <f t="shared" ref="C6:E25" si="0">10^(-B6)*1000/5*1000</f>
        <v>1.7907295310991833E-2</v>
      </c>
      <c r="D6">
        <v>6.9379999999999997</v>
      </c>
      <c r="E6" s="6">
        <f t="shared" si="0"/>
        <v>2.3069065156421809E-2</v>
      </c>
      <c r="F6">
        <v>6.8920000000000003</v>
      </c>
      <c r="G6" s="6">
        <f t="shared" ref="G6:G25" si="1">10^(-F6)*1000/5*1000</f>
        <v>2.5646611653120349E-2</v>
      </c>
      <c r="H6" s="2"/>
      <c r="I6" s="6"/>
      <c r="J6">
        <v>7.0170000000000003</v>
      </c>
      <c r="K6" s="7">
        <f t="shared" ref="K6:K21" si="2">10^(-J6)*1000/5*1000</f>
        <v>1.9232245567673258E-2</v>
      </c>
      <c r="L6">
        <v>6.8780000000000001</v>
      </c>
      <c r="M6" s="8">
        <f t="shared" ref="M6:O21" si="3">10^(-L6)*1000/5*1000</f>
        <v>2.6486830703893231E-2</v>
      </c>
      <c r="N6">
        <v>6.8449999999999998</v>
      </c>
      <c r="O6" s="8">
        <f t="shared" si="3"/>
        <v>2.8577879170222049E-2</v>
      </c>
      <c r="P6" s="9">
        <v>0.25</v>
      </c>
      <c r="Q6">
        <v>6.9640000000000004</v>
      </c>
      <c r="R6" s="10">
        <f t="shared" ref="R6:T21" si="4">10^(-Q6)*1000/5*1000</f>
        <v>2.1728512472341227E-2</v>
      </c>
      <c r="S6">
        <v>6.891</v>
      </c>
      <c r="T6" s="11">
        <f t="shared" si="4"/>
        <v>2.5705733198872247E-2</v>
      </c>
      <c r="U6">
        <v>6.8070000000000004</v>
      </c>
      <c r="V6" s="11">
        <f t="shared" ref="V6:Y21" si="5">10^(-U6)*1000/5*1000</f>
        <v>3.1191050056539004E-2</v>
      </c>
      <c r="W6" s="9">
        <v>0.25</v>
      </c>
      <c r="X6">
        <v>6.7389999999999999</v>
      </c>
      <c r="Y6" s="11">
        <f t="shared" si="5"/>
        <v>3.647791404639273E-2</v>
      </c>
      <c r="Z6">
        <v>6.9169999999999998</v>
      </c>
      <c r="AA6" s="11">
        <f t="shared" ref="AA6:AC21" si="6">10^(-Z6)*1000/5*1000</f>
        <v>2.4211962671009623E-2</v>
      </c>
      <c r="AB6">
        <v>6.77</v>
      </c>
      <c r="AC6" s="11">
        <f t="shared" si="6"/>
        <v>3.3964873049234852E-2</v>
      </c>
    </row>
    <row r="7" spans="1:29" x14ac:dyDescent="0.35">
      <c r="A7" s="1">
        <v>0.5</v>
      </c>
      <c r="B7">
        <v>7.0410000000000004</v>
      </c>
      <c r="C7" s="6">
        <f t="shared" si="0"/>
        <v>1.819826545264501E-2</v>
      </c>
      <c r="D7">
        <v>6.9189999999999996</v>
      </c>
      <c r="E7" s="6">
        <f t="shared" si="0"/>
        <v>2.4100718807435934E-2</v>
      </c>
      <c r="F7">
        <v>6.8860000000000001</v>
      </c>
      <c r="G7" s="6">
        <f t="shared" si="1"/>
        <v>2.6003391560665747E-2</v>
      </c>
      <c r="H7" s="2"/>
      <c r="I7" s="6"/>
      <c r="J7">
        <v>7.0049999999999999</v>
      </c>
      <c r="K7" s="7">
        <f t="shared" si="2"/>
        <v>1.9771061893138767E-2</v>
      </c>
      <c r="L7">
        <v>6.867</v>
      </c>
      <c r="M7" s="8">
        <f t="shared" si="3"/>
        <v>2.7166268931743041E-2</v>
      </c>
      <c r="N7">
        <v>6.8369999999999997</v>
      </c>
      <c r="O7" s="8">
        <f t="shared" si="3"/>
        <v>2.910918161163932E-2</v>
      </c>
      <c r="P7" s="9">
        <v>0.5</v>
      </c>
      <c r="Q7">
        <v>6.9569999999999999</v>
      </c>
      <c r="R7" s="10">
        <f t="shared" si="4"/>
        <v>2.208157239804141E-2</v>
      </c>
      <c r="S7">
        <v>6.8849999999999998</v>
      </c>
      <c r="T7" s="11">
        <f t="shared" si="4"/>
        <v>2.6063335569045942E-2</v>
      </c>
      <c r="U7">
        <v>6.8029999999999999</v>
      </c>
      <c r="V7" s="11">
        <f t="shared" si="5"/>
        <v>3.1479657289324357E-2</v>
      </c>
      <c r="W7" s="9">
        <v>0.5</v>
      </c>
      <c r="X7">
        <v>6.83</v>
      </c>
      <c r="Y7" s="11">
        <f t="shared" si="5"/>
        <v>2.9582167763364083E-2</v>
      </c>
      <c r="Z7">
        <v>6.9119999999999999</v>
      </c>
      <c r="AA7" s="11">
        <f t="shared" si="6"/>
        <v>2.4492323985300952E-2</v>
      </c>
      <c r="AB7">
        <v>6.7690000000000001</v>
      </c>
      <c r="AC7" s="11">
        <f t="shared" si="6"/>
        <v>3.4043170167898942E-2</v>
      </c>
    </row>
    <row r="8" spans="1:29" x14ac:dyDescent="0.35">
      <c r="A8" s="1">
        <v>0.75</v>
      </c>
      <c r="B8">
        <v>7.0339999999999998</v>
      </c>
      <c r="C8" s="6">
        <f t="shared" si="0"/>
        <v>1.8493963478764457E-2</v>
      </c>
      <c r="D8">
        <v>6.9</v>
      </c>
      <c r="E8" s="6">
        <f t="shared" si="0"/>
        <v>2.5178508235883298E-2</v>
      </c>
      <c r="F8">
        <v>6.8789999999999996</v>
      </c>
      <c r="G8" s="6">
        <f t="shared" si="1"/>
        <v>2.6425912683731474E-2</v>
      </c>
      <c r="H8" s="2"/>
      <c r="I8" s="6"/>
      <c r="J8">
        <v>6.9939999999999998</v>
      </c>
      <c r="K8" s="7">
        <f t="shared" si="2"/>
        <v>2.0278227714733591E-2</v>
      </c>
      <c r="L8">
        <v>6.8609999999999998</v>
      </c>
      <c r="M8" s="8">
        <f t="shared" si="3"/>
        <v>2.7544189377878909E-2</v>
      </c>
      <c r="N8">
        <v>6.8289999999999997</v>
      </c>
      <c r="O8" s="8">
        <f t="shared" si="3"/>
        <v>2.9650361702919022E-2</v>
      </c>
      <c r="P8" s="9">
        <v>0.75</v>
      </c>
      <c r="Q8">
        <v>6.9539999999999997</v>
      </c>
      <c r="R8" s="10">
        <f t="shared" si="4"/>
        <v>2.2234634545631817E-2</v>
      </c>
      <c r="S8">
        <v>6.875</v>
      </c>
      <c r="T8" s="11">
        <f t="shared" si="4"/>
        <v>2.6670428643266436E-2</v>
      </c>
      <c r="U8">
        <v>6.7960000000000003</v>
      </c>
      <c r="V8" s="11">
        <f t="shared" si="5"/>
        <v>3.1991160572293335E-2</v>
      </c>
      <c r="W8" s="9">
        <v>0.75</v>
      </c>
      <c r="X8">
        <v>6.89</v>
      </c>
      <c r="Y8" s="11">
        <f t="shared" si="5"/>
        <v>2.5764991033862681E-2</v>
      </c>
      <c r="Z8">
        <v>6.9089999999999998</v>
      </c>
      <c r="AA8" s="11">
        <f t="shared" si="6"/>
        <v>2.4662096664578161E-2</v>
      </c>
      <c r="AB8">
        <v>6.7649999999999997</v>
      </c>
      <c r="AC8" s="11">
        <f t="shared" si="6"/>
        <v>3.4358167743151723E-2</v>
      </c>
    </row>
    <row r="9" spans="1:29" x14ac:dyDescent="0.35">
      <c r="A9" s="1">
        <v>1</v>
      </c>
      <c r="B9">
        <v>7.0250000000000004</v>
      </c>
      <c r="C9" s="6">
        <f t="shared" si="0"/>
        <v>1.8881217525718391E-2</v>
      </c>
      <c r="D9">
        <v>6.88</v>
      </c>
      <c r="E9" s="6">
        <f t="shared" si="0"/>
        <v>2.6365134771128094E-2</v>
      </c>
      <c r="F9">
        <v>6.8710000000000004</v>
      </c>
      <c r="G9" s="6">
        <f t="shared" si="1"/>
        <v>2.6917207081118898E-2</v>
      </c>
      <c r="H9" s="2"/>
      <c r="I9" s="6"/>
      <c r="J9">
        <v>6.9850000000000003</v>
      </c>
      <c r="K9" s="7">
        <f t="shared" si="2"/>
        <v>2.0702843333586862E-2</v>
      </c>
      <c r="L9">
        <v>6.8529999999999998</v>
      </c>
      <c r="M9" s="8">
        <f t="shared" si="3"/>
        <v>2.8056274091239144E-2</v>
      </c>
      <c r="N9">
        <v>6.8220000000000001</v>
      </c>
      <c r="O9" s="8">
        <f t="shared" si="3"/>
        <v>3.0132141323734776E-2</v>
      </c>
      <c r="P9" s="9">
        <v>1</v>
      </c>
      <c r="Q9">
        <v>6.9509999999999996</v>
      </c>
      <c r="R9" s="10">
        <f t="shared" si="4"/>
        <v>2.2388757669342986E-2</v>
      </c>
      <c r="S9">
        <v>6.8620000000000001</v>
      </c>
      <c r="T9" s="11">
        <f t="shared" si="4"/>
        <v>2.7480839500250261E-2</v>
      </c>
      <c r="U9">
        <v>6.79</v>
      </c>
      <c r="V9" s="11">
        <f t="shared" si="5"/>
        <v>3.2436201947178576E-2</v>
      </c>
      <c r="W9" s="9">
        <v>1</v>
      </c>
      <c r="X9">
        <v>6.8949999999999996</v>
      </c>
      <c r="Y9" s="11">
        <f t="shared" si="5"/>
        <v>2.5470061620333235E-2</v>
      </c>
      <c r="Z9">
        <v>6.9020000000000001</v>
      </c>
      <c r="AA9" s="11">
        <f t="shared" si="6"/>
        <v>2.5062823498828293E-2</v>
      </c>
      <c r="AB9">
        <v>6.76</v>
      </c>
      <c r="AC9" s="11">
        <f t="shared" si="6"/>
        <v>3.4756016574987475E-2</v>
      </c>
    </row>
    <row r="10" spans="1:29" x14ac:dyDescent="0.35">
      <c r="A10" s="1">
        <v>1.5</v>
      </c>
      <c r="B10">
        <v>7.01</v>
      </c>
      <c r="C10" s="6">
        <f t="shared" si="0"/>
        <v>1.9544744419116203E-2</v>
      </c>
      <c r="D10">
        <v>6.8470000000000004</v>
      </c>
      <c r="E10" s="6">
        <f t="shared" si="0"/>
        <v>2.8446575742456348E-2</v>
      </c>
      <c r="F10">
        <v>6.8540000000000001</v>
      </c>
      <c r="G10" s="6">
        <f t="shared" si="1"/>
        <v>2.7991746451452328E-2</v>
      </c>
      <c r="H10" s="2"/>
      <c r="I10" s="6"/>
      <c r="J10">
        <v>6.9710000000000001</v>
      </c>
      <c r="K10" s="7">
        <f t="shared" si="2"/>
        <v>2.1381097584453126E-2</v>
      </c>
      <c r="L10">
        <v>6.8410000000000002</v>
      </c>
      <c r="M10" s="8">
        <f t="shared" si="3"/>
        <v>2.8842307030497342E-2</v>
      </c>
      <c r="N10">
        <v>6.8070000000000004</v>
      </c>
      <c r="O10" s="8">
        <f t="shared" si="3"/>
        <v>3.1191050056539004E-2</v>
      </c>
      <c r="P10" s="9">
        <v>1.5</v>
      </c>
      <c r="Q10">
        <v>6.9489999999999998</v>
      </c>
      <c r="R10" s="10">
        <f t="shared" si="4"/>
        <v>2.2492099479338518E-2</v>
      </c>
      <c r="S10">
        <v>6.827</v>
      </c>
      <c r="T10" s="11">
        <f t="shared" si="4"/>
        <v>2.9787221554218247E-2</v>
      </c>
      <c r="U10">
        <v>6.7750000000000004</v>
      </c>
      <c r="V10" s="11">
        <f t="shared" si="5"/>
        <v>3.3576080362451112E-2</v>
      </c>
      <c r="W10" s="9">
        <v>1.5</v>
      </c>
      <c r="X10">
        <v>6.8959999999999999</v>
      </c>
      <c r="Y10" s="11">
        <f t="shared" si="5"/>
        <v>2.5411482104170817E-2</v>
      </c>
      <c r="Z10">
        <v>6.89</v>
      </c>
      <c r="AA10" s="11">
        <f t="shared" si="6"/>
        <v>2.5764991033862681E-2</v>
      </c>
      <c r="AB10">
        <v>6.7560000000000002</v>
      </c>
      <c r="AC10" s="11">
        <f t="shared" si="6"/>
        <v>3.5077610036835162E-2</v>
      </c>
    </row>
    <row r="11" spans="1:29" x14ac:dyDescent="0.35">
      <c r="A11" s="1">
        <v>2</v>
      </c>
      <c r="B11">
        <v>6.9980000000000002</v>
      </c>
      <c r="C11" s="6">
        <f t="shared" si="0"/>
        <v>2.0092315805567845E-2</v>
      </c>
      <c r="D11">
        <v>6.8120000000000003</v>
      </c>
      <c r="E11" s="6">
        <f t="shared" si="0"/>
        <v>3.083400905899113E-2</v>
      </c>
      <c r="F11">
        <v>6.8369999999999997</v>
      </c>
      <c r="G11" s="6">
        <f t="shared" si="1"/>
        <v>2.910918161163932E-2</v>
      </c>
      <c r="H11" s="2"/>
      <c r="I11" s="6"/>
      <c r="J11">
        <v>6.9630000000000001</v>
      </c>
      <c r="K11" s="7">
        <f t="shared" si="2"/>
        <v>2.1778601866668603E-2</v>
      </c>
      <c r="L11">
        <v>6.83</v>
      </c>
      <c r="M11" s="8">
        <f t="shared" si="3"/>
        <v>2.9582167763364083E-2</v>
      </c>
      <c r="N11">
        <v>6.7930000000000001</v>
      </c>
      <c r="O11" s="8">
        <f t="shared" si="3"/>
        <v>3.2212912703565376E-2</v>
      </c>
      <c r="P11" s="9">
        <v>2</v>
      </c>
      <c r="Q11">
        <v>6.9459999999999997</v>
      </c>
      <c r="R11" s="10">
        <f t="shared" si="4"/>
        <v>2.264800726471114E-2</v>
      </c>
      <c r="S11">
        <v>6.79</v>
      </c>
      <c r="T11" s="11">
        <f t="shared" si="4"/>
        <v>3.2436201947178576E-2</v>
      </c>
      <c r="U11">
        <v>6.7590000000000003</v>
      </c>
      <c r="V11" s="11">
        <f t="shared" si="5"/>
        <v>3.4836137467832207E-2</v>
      </c>
      <c r="W11" s="9">
        <v>2</v>
      </c>
      <c r="X11">
        <v>6.899</v>
      </c>
      <c r="Y11" s="11">
        <f t="shared" si="5"/>
        <v>2.5236550691813391E-2</v>
      </c>
      <c r="Z11">
        <v>6.8789999999999996</v>
      </c>
      <c r="AA11" s="11">
        <f t="shared" si="6"/>
        <v>2.6425912683731474E-2</v>
      </c>
      <c r="AB11">
        <v>6.7519999999999998</v>
      </c>
      <c r="AC11" s="11">
        <f t="shared" si="6"/>
        <v>3.5402179166348385E-2</v>
      </c>
    </row>
    <row r="12" spans="1:29" x14ac:dyDescent="0.35">
      <c r="A12" s="1">
        <v>2.5</v>
      </c>
      <c r="B12">
        <v>6.9889999999999999</v>
      </c>
      <c r="C12" s="6">
        <f t="shared" si="0"/>
        <v>2.0513038525028154E-2</v>
      </c>
      <c r="D12">
        <v>6.7759999999999998</v>
      </c>
      <c r="E12" s="6">
        <f t="shared" si="0"/>
        <v>3.349885752052869E-2</v>
      </c>
      <c r="F12">
        <v>6.82</v>
      </c>
      <c r="G12" s="6">
        <f t="shared" si="1"/>
        <v>3.027122496872409E-2</v>
      </c>
      <c r="H12" s="2"/>
      <c r="I12" s="6"/>
      <c r="J12">
        <v>6.9580000000000002</v>
      </c>
      <c r="K12" s="7">
        <f t="shared" si="2"/>
        <v>2.2030786190828228E-2</v>
      </c>
      <c r="L12">
        <v>6.8179999999999996</v>
      </c>
      <c r="M12" s="8">
        <f t="shared" si="3"/>
        <v>3.0410950594649884E-2</v>
      </c>
      <c r="N12">
        <v>6.782</v>
      </c>
      <c r="O12" s="8">
        <f t="shared" si="3"/>
        <v>3.3039235964580228E-2</v>
      </c>
      <c r="P12" s="9">
        <v>2.5</v>
      </c>
      <c r="Q12">
        <v>6.944</v>
      </c>
      <c r="R12" s="10">
        <f t="shared" si="4"/>
        <v>2.2752545716468564E-2</v>
      </c>
      <c r="S12">
        <v>6.7560000000000002</v>
      </c>
      <c r="T12" s="11">
        <f t="shared" si="4"/>
        <v>3.5077610036835162E-2</v>
      </c>
      <c r="U12">
        <v>6.7439999999999998</v>
      </c>
      <c r="V12" s="11">
        <f t="shared" si="5"/>
        <v>3.6060354817191359E-2</v>
      </c>
      <c r="W12" s="9">
        <v>2.5</v>
      </c>
      <c r="X12">
        <v>6.9009999999999998</v>
      </c>
      <c r="Y12" s="11">
        <f t="shared" si="5"/>
        <v>2.5120599273897485E-2</v>
      </c>
      <c r="Z12">
        <v>6.8639999999999999</v>
      </c>
      <c r="AA12" s="11">
        <f t="shared" si="6"/>
        <v>2.7354576511916952E-2</v>
      </c>
      <c r="AB12">
        <v>6.75</v>
      </c>
      <c r="AC12" s="11">
        <f t="shared" si="6"/>
        <v>3.556558820077841E-2</v>
      </c>
    </row>
    <row r="13" spans="1:29" x14ac:dyDescent="0.35">
      <c r="A13" s="1">
        <v>3</v>
      </c>
      <c r="B13">
        <v>6.98</v>
      </c>
      <c r="C13" s="6">
        <f t="shared" si="0"/>
        <v>2.0942570961017974E-2</v>
      </c>
      <c r="D13">
        <v>6.7380000000000004</v>
      </c>
      <c r="E13" s="6">
        <f t="shared" si="0"/>
        <v>3.6562004322854794E-2</v>
      </c>
      <c r="F13">
        <v>6.806</v>
      </c>
      <c r="G13" s="6">
        <f t="shared" si="1"/>
        <v>3.1262952852819041E-2</v>
      </c>
      <c r="H13" s="2"/>
      <c r="I13" s="6"/>
      <c r="J13">
        <v>6.9530000000000003</v>
      </c>
      <c r="K13" s="7">
        <f t="shared" si="2"/>
        <v>2.2285890671834528E-2</v>
      </c>
      <c r="L13">
        <v>6.8090000000000002</v>
      </c>
      <c r="M13" s="8">
        <f t="shared" si="3"/>
        <v>3.1047740199161591E-2</v>
      </c>
      <c r="N13">
        <v>6.7729999999999997</v>
      </c>
      <c r="O13" s="8">
        <f t="shared" si="3"/>
        <v>3.3731060507774774E-2</v>
      </c>
      <c r="P13" s="9">
        <v>3</v>
      </c>
      <c r="Q13">
        <v>6.9429999999999996</v>
      </c>
      <c r="R13" s="10">
        <f t="shared" si="4"/>
        <v>2.2804995751223377E-2</v>
      </c>
      <c r="S13">
        <v>6.73</v>
      </c>
      <c r="T13" s="11">
        <f t="shared" si="4"/>
        <v>3.7241742733257227E-2</v>
      </c>
      <c r="U13">
        <v>6.7290000000000001</v>
      </c>
      <c r="V13" s="11">
        <f t="shared" si="5"/>
        <v>3.7327593816693296E-2</v>
      </c>
      <c r="W13" s="9">
        <v>3</v>
      </c>
      <c r="X13">
        <v>6.9039999999999999</v>
      </c>
      <c r="Y13" s="11">
        <f t="shared" si="5"/>
        <v>2.494767028485884E-2</v>
      </c>
      <c r="Z13">
        <v>6.85</v>
      </c>
      <c r="AA13" s="11">
        <f t="shared" si="6"/>
        <v>2.8250750892455077E-2</v>
      </c>
      <c r="AB13">
        <v>6.7469999999999999</v>
      </c>
      <c r="AC13" s="11">
        <f t="shared" si="6"/>
        <v>3.5812117080705849E-2</v>
      </c>
    </row>
    <row r="14" spans="1:29" x14ac:dyDescent="0.35">
      <c r="A14" s="1">
        <v>3.5</v>
      </c>
      <c r="B14">
        <v>6.9729999999999999</v>
      </c>
      <c r="C14" s="6">
        <f t="shared" si="0"/>
        <v>2.1282860364486331E-2</v>
      </c>
      <c r="D14">
        <v>6.7060000000000004</v>
      </c>
      <c r="E14" s="6">
        <f t="shared" si="0"/>
        <v>3.9357725794136801E-2</v>
      </c>
      <c r="F14">
        <v>6.7889999999999997</v>
      </c>
      <c r="G14" s="6">
        <f t="shared" si="1"/>
        <v>3.2510975115009673E-2</v>
      </c>
      <c r="H14" s="2"/>
      <c r="I14" s="6"/>
      <c r="J14">
        <v>6.95</v>
      </c>
      <c r="K14" s="7">
        <f t="shared" si="2"/>
        <v>2.244036908603924E-2</v>
      </c>
      <c r="L14">
        <v>6.8010000000000002</v>
      </c>
      <c r="M14" s="8">
        <f t="shared" si="3"/>
        <v>3.1624960785407615E-2</v>
      </c>
      <c r="N14">
        <v>6.7649999999999997</v>
      </c>
      <c r="O14" s="8">
        <f t="shared" si="3"/>
        <v>3.4358167743151723E-2</v>
      </c>
      <c r="P14" s="9">
        <v>3.5</v>
      </c>
      <c r="Q14">
        <v>6.94</v>
      </c>
      <c r="R14" s="10">
        <f t="shared" si="4"/>
        <v>2.2963072429937587E-2</v>
      </c>
      <c r="S14">
        <v>6.7030000000000003</v>
      </c>
      <c r="T14" s="11">
        <f t="shared" si="4"/>
        <v>3.9630540516101889E-2</v>
      </c>
      <c r="U14">
        <v>6.7130000000000001</v>
      </c>
      <c r="V14" s="11">
        <f t="shared" si="5"/>
        <v>3.8728439278932068E-2</v>
      </c>
      <c r="W14" s="9">
        <v>3.5</v>
      </c>
      <c r="X14">
        <v>6.9109999999999996</v>
      </c>
      <c r="Y14" s="11">
        <f t="shared" si="5"/>
        <v>2.4548784623168129E-2</v>
      </c>
      <c r="Z14">
        <v>6.8360000000000003</v>
      </c>
      <c r="AA14" s="11">
        <f t="shared" si="6"/>
        <v>2.9176285205506886E-2</v>
      </c>
      <c r="AB14">
        <v>6.7460000000000004</v>
      </c>
      <c r="AC14" s="11">
        <f t="shared" si="6"/>
        <v>3.5894672536650463E-2</v>
      </c>
    </row>
    <row r="15" spans="1:29" x14ac:dyDescent="0.35">
      <c r="A15" s="1">
        <v>4</v>
      </c>
      <c r="B15">
        <v>6.9640000000000004</v>
      </c>
      <c r="C15" s="6">
        <f t="shared" si="0"/>
        <v>2.1728512472341227E-2</v>
      </c>
      <c r="D15">
        <v>6.6710000000000003</v>
      </c>
      <c r="E15" s="6">
        <f t="shared" si="0"/>
        <v>4.2660898262931415E-2</v>
      </c>
      <c r="F15">
        <v>6.7729999999999997</v>
      </c>
      <c r="G15" s="6">
        <f t="shared" si="1"/>
        <v>3.3731060507774774E-2</v>
      </c>
      <c r="H15" s="2"/>
      <c r="I15" s="6"/>
      <c r="J15">
        <v>6.9480000000000004</v>
      </c>
      <c r="K15" s="7">
        <f t="shared" si="2"/>
        <v>2.2543949123510133E-2</v>
      </c>
      <c r="L15">
        <v>6.7939999999999996</v>
      </c>
      <c r="M15" s="8">
        <f t="shared" si="3"/>
        <v>3.2138825060257538E-2</v>
      </c>
      <c r="N15">
        <v>6.7590000000000003</v>
      </c>
      <c r="O15" s="8">
        <f t="shared" si="3"/>
        <v>3.4836137467832207E-2</v>
      </c>
      <c r="P15" s="9">
        <v>4</v>
      </c>
      <c r="Q15">
        <v>6.9379999999999997</v>
      </c>
      <c r="R15" s="10">
        <f t="shared" si="4"/>
        <v>2.3069065156421809E-2</v>
      </c>
      <c r="S15">
        <v>6.6710000000000003</v>
      </c>
      <c r="T15" s="11">
        <f t="shared" si="4"/>
        <v>4.2660898262931415E-2</v>
      </c>
      <c r="U15">
        <v>6.6959999999999997</v>
      </c>
      <c r="V15" s="11">
        <f t="shared" si="5"/>
        <v>4.0274484997247735E-2</v>
      </c>
      <c r="W15" s="9">
        <v>4</v>
      </c>
      <c r="X15">
        <v>6.9169999999999998</v>
      </c>
      <c r="Y15" s="11">
        <f t="shared" si="5"/>
        <v>2.4211962671009623E-2</v>
      </c>
      <c r="Z15">
        <v>6.8250000000000002</v>
      </c>
      <c r="AA15" s="11">
        <f t="shared" si="6"/>
        <v>2.9924713121888602E-2</v>
      </c>
      <c r="AB15">
        <v>6.7450000000000001</v>
      </c>
      <c r="AC15" s="11">
        <f t="shared" si="6"/>
        <v>3.5977418302575712E-2</v>
      </c>
    </row>
    <row r="16" spans="1:29" x14ac:dyDescent="0.35">
      <c r="A16" s="1">
        <v>4.5</v>
      </c>
      <c r="B16">
        <v>6.9530000000000003</v>
      </c>
      <c r="C16" s="6">
        <f t="shared" si="0"/>
        <v>2.2285890671834528E-2</v>
      </c>
      <c r="D16">
        <v>6.6349999999999998</v>
      </c>
      <c r="E16" s="6">
        <f t="shared" si="0"/>
        <v>4.6347892999369547E-2</v>
      </c>
      <c r="F16">
        <v>6.7560000000000002</v>
      </c>
      <c r="G16" s="6">
        <f t="shared" si="1"/>
        <v>3.5077610036835162E-2</v>
      </c>
      <c r="H16" s="2"/>
      <c r="I16" s="6"/>
      <c r="J16">
        <v>6.9450000000000003</v>
      </c>
      <c r="K16" s="7">
        <f t="shared" si="2"/>
        <v>2.2700216313446233E-2</v>
      </c>
      <c r="L16">
        <v>6.7869999999999999</v>
      </c>
      <c r="M16" s="8">
        <f t="shared" si="3"/>
        <v>3.2661038957886669E-2</v>
      </c>
      <c r="N16">
        <v>6.7539999999999996</v>
      </c>
      <c r="O16" s="8">
        <f t="shared" si="3"/>
        <v>3.5239520928232564E-2</v>
      </c>
      <c r="P16" s="9">
        <v>4.5</v>
      </c>
      <c r="Q16">
        <v>6.9340000000000002</v>
      </c>
      <c r="R16" s="10">
        <f t="shared" si="4"/>
        <v>2.328252058820977E-2</v>
      </c>
      <c r="S16">
        <v>6.6340000000000003</v>
      </c>
      <c r="T16" s="11">
        <f t="shared" si="4"/>
        <v>4.6454735927142062E-2</v>
      </c>
      <c r="U16">
        <v>6.6779999999999999</v>
      </c>
      <c r="V16" s="11">
        <f t="shared" si="5"/>
        <v>4.1978797672470466E-2</v>
      </c>
      <c r="W16" s="9">
        <v>4.5</v>
      </c>
      <c r="X16">
        <v>6.923</v>
      </c>
      <c r="Y16" s="11">
        <f t="shared" si="5"/>
        <v>2.3879762089285422E-2</v>
      </c>
      <c r="Z16">
        <v>6.8129999999999997</v>
      </c>
      <c r="AA16" s="11">
        <f t="shared" si="6"/>
        <v>3.0763092806060665E-2</v>
      </c>
      <c r="AB16">
        <v>6.7439999999999998</v>
      </c>
      <c r="AC16" s="11">
        <f t="shared" si="6"/>
        <v>3.6060354817191359E-2</v>
      </c>
    </row>
    <row r="17" spans="1:29" x14ac:dyDescent="0.35">
      <c r="A17" s="1">
        <v>5</v>
      </c>
      <c r="B17">
        <v>6.9379999999999997</v>
      </c>
      <c r="C17" s="6">
        <f t="shared" si="0"/>
        <v>2.3069065156421809E-2</v>
      </c>
      <c r="D17">
        <v>6.601</v>
      </c>
      <c r="E17" s="6">
        <f t="shared" si="0"/>
        <v>5.0122185060642192E-2</v>
      </c>
      <c r="F17">
        <v>6.7370000000000001</v>
      </c>
      <c r="G17" s="6">
        <f t="shared" si="1"/>
        <v>3.6646288447424194E-2</v>
      </c>
      <c r="H17" s="2"/>
      <c r="I17" s="6"/>
      <c r="J17">
        <v>6.944</v>
      </c>
      <c r="K17" s="7">
        <f t="shared" si="2"/>
        <v>2.2752545716468564E-2</v>
      </c>
      <c r="L17">
        <v>6.7779999999999996</v>
      </c>
      <c r="M17" s="8">
        <f t="shared" si="3"/>
        <v>3.3344944251021219E-2</v>
      </c>
      <c r="N17">
        <v>6.75</v>
      </c>
      <c r="O17" s="8">
        <f t="shared" si="3"/>
        <v>3.556558820077841E-2</v>
      </c>
      <c r="P17" s="9">
        <v>5</v>
      </c>
      <c r="Q17">
        <v>6.93</v>
      </c>
      <c r="R17" s="10">
        <f t="shared" si="4"/>
        <v>2.3497951098790562E-2</v>
      </c>
      <c r="S17">
        <v>6.6</v>
      </c>
      <c r="T17" s="11">
        <f t="shared" si="4"/>
        <v>5.0237728630191554E-2</v>
      </c>
      <c r="U17">
        <v>6.665</v>
      </c>
      <c r="V17" s="11">
        <f t="shared" si="5"/>
        <v>4.3254370474540317E-2</v>
      </c>
      <c r="W17" s="9">
        <v>5</v>
      </c>
      <c r="X17">
        <v>6.9269999999999996</v>
      </c>
      <c r="Y17" s="11">
        <f t="shared" si="5"/>
        <v>2.3660831114503268E-2</v>
      </c>
      <c r="Z17">
        <v>6.8029999999999999</v>
      </c>
      <c r="AA17" s="11">
        <f t="shared" si="6"/>
        <v>3.1479657289324357E-2</v>
      </c>
      <c r="AC17" s="11"/>
    </row>
    <row r="18" spans="1:29" x14ac:dyDescent="0.35">
      <c r="A18" s="1">
        <v>5.5</v>
      </c>
      <c r="B18">
        <v>6.9169999999999998</v>
      </c>
      <c r="C18" s="6">
        <f t="shared" si="0"/>
        <v>2.4211962671009623E-2</v>
      </c>
      <c r="D18">
        <v>6.5670000000000002</v>
      </c>
      <c r="E18" s="6">
        <f t="shared" si="0"/>
        <v>5.420383263781671E-2</v>
      </c>
      <c r="F18">
        <v>6.7169999999999996</v>
      </c>
      <c r="G18" s="6">
        <f t="shared" si="1"/>
        <v>3.837337481340574E-2</v>
      </c>
      <c r="H18" s="2"/>
      <c r="I18" s="6"/>
      <c r="J18">
        <v>6.9420000000000002</v>
      </c>
      <c r="K18" s="7">
        <f t="shared" si="2"/>
        <v>2.2857566695795375E-2</v>
      </c>
      <c r="L18">
        <v>6.7679999999999998</v>
      </c>
      <c r="M18" s="8">
        <f t="shared" si="3"/>
        <v>3.4121647780062429E-2</v>
      </c>
      <c r="N18">
        <v>6.7480000000000002</v>
      </c>
      <c r="O18" s="8">
        <f t="shared" si="3"/>
        <v>3.5729751497040954E-2</v>
      </c>
      <c r="P18" s="9">
        <v>5.5</v>
      </c>
      <c r="Q18">
        <v>6.9249999999999998</v>
      </c>
      <c r="R18" s="10">
        <f t="shared" si="4"/>
        <v>2.3770044548740338E-2</v>
      </c>
      <c r="S18">
        <v>6.5620000000000003</v>
      </c>
      <c r="T18" s="11">
        <f t="shared" si="4"/>
        <v>5.4831483438557503E-2</v>
      </c>
      <c r="U18">
        <v>6.65</v>
      </c>
      <c r="V18" s="11">
        <f t="shared" si="5"/>
        <v>4.4774422771366694E-2</v>
      </c>
      <c r="W18" s="9">
        <v>5.5</v>
      </c>
      <c r="X18">
        <v>6.9329999999999998</v>
      </c>
      <c r="Y18" s="11">
        <f t="shared" si="5"/>
        <v>2.3336192341219215E-2</v>
      </c>
      <c r="Z18">
        <v>6.7919999999999998</v>
      </c>
      <c r="AA18" s="11">
        <f t="shared" si="6"/>
        <v>3.2287171136529708E-2</v>
      </c>
      <c r="AC18" s="11"/>
    </row>
    <row r="19" spans="1:29" x14ac:dyDescent="0.35">
      <c r="A19" s="1">
        <v>6</v>
      </c>
      <c r="B19">
        <v>6.8890000000000002</v>
      </c>
      <c r="C19" s="6">
        <f t="shared" si="0"/>
        <v>2.5824385472270613E-2</v>
      </c>
      <c r="D19">
        <v>6.5289999999999999</v>
      </c>
      <c r="E19" s="6">
        <f t="shared" si="0"/>
        <v>5.9160249331030861E-2</v>
      </c>
      <c r="F19">
        <v>6.6970000000000001</v>
      </c>
      <c r="G19" s="6">
        <f t="shared" si="1"/>
        <v>4.0181856252174505E-2</v>
      </c>
      <c r="H19" s="2"/>
      <c r="I19" s="6"/>
      <c r="J19">
        <v>6.9409999999999998</v>
      </c>
      <c r="K19" s="7">
        <f t="shared" si="2"/>
        <v>2.2910258828910672E-2</v>
      </c>
      <c r="L19">
        <v>6.7560000000000002</v>
      </c>
      <c r="M19" s="8">
        <f t="shared" si="3"/>
        <v>3.5077610036835162E-2</v>
      </c>
      <c r="N19">
        <v>6.7439999999999998</v>
      </c>
      <c r="O19" s="8">
        <f t="shared" si="3"/>
        <v>3.6060354817191359E-2</v>
      </c>
      <c r="P19" s="9">
        <v>6</v>
      </c>
      <c r="Q19">
        <v>6.9189999999999996</v>
      </c>
      <c r="R19" s="10">
        <f t="shared" si="4"/>
        <v>2.4100718807435934E-2</v>
      </c>
      <c r="S19">
        <v>6.5259999999999998</v>
      </c>
      <c r="T19" s="11">
        <f t="shared" si="4"/>
        <v>5.9570328588583764E-2</v>
      </c>
      <c r="U19">
        <v>6.6369999999999996</v>
      </c>
      <c r="V19" s="11">
        <f t="shared" si="5"/>
        <v>4.6134943774401374E-2</v>
      </c>
      <c r="W19" s="9">
        <v>6</v>
      </c>
      <c r="X19">
        <v>6.9379999999999997</v>
      </c>
      <c r="Y19" s="11">
        <f t="shared" si="5"/>
        <v>2.3069065156421809E-2</v>
      </c>
      <c r="Z19">
        <v>6.7809999999999997</v>
      </c>
      <c r="AA19" s="11">
        <f t="shared" si="6"/>
        <v>3.3115399269390569E-2</v>
      </c>
      <c r="AC19" s="11"/>
    </row>
    <row r="20" spans="1:29" x14ac:dyDescent="0.35">
      <c r="A20" s="1">
        <v>6.5</v>
      </c>
      <c r="B20">
        <v>6.86</v>
      </c>
      <c r="C20" s="6">
        <f t="shared" si="0"/>
        <v>2.7607685292057642E-2</v>
      </c>
      <c r="D20">
        <v>6.4829999999999997</v>
      </c>
      <c r="E20" s="6">
        <f t="shared" si="0"/>
        <v>6.577032617519657E-2</v>
      </c>
      <c r="F20">
        <v>6.6769999999999996</v>
      </c>
      <c r="G20" s="6">
        <f t="shared" si="1"/>
        <v>4.2075568795329511E-2</v>
      </c>
      <c r="H20" s="2"/>
      <c r="I20" s="6"/>
      <c r="J20">
        <v>6.94</v>
      </c>
      <c r="K20" s="7">
        <f t="shared" si="2"/>
        <v>2.2963072429937587E-2</v>
      </c>
      <c r="L20">
        <v>6.7439999999999998</v>
      </c>
      <c r="M20" s="8">
        <f t="shared" si="3"/>
        <v>3.6060354817191359E-2</v>
      </c>
      <c r="N20">
        <v>6.74</v>
      </c>
      <c r="O20" s="8">
        <f t="shared" si="3"/>
        <v>3.6394017172199623E-2</v>
      </c>
      <c r="P20" s="9">
        <v>6.5</v>
      </c>
      <c r="Q20">
        <v>6.91</v>
      </c>
      <c r="R20" s="10">
        <f t="shared" si="4"/>
        <v>2.4605375416247594E-2</v>
      </c>
      <c r="S20">
        <v>6.4619999999999997</v>
      </c>
      <c r="T20" s="11">
        <f t="shared" si="4"/>
        <v>6.9028747867171225E-2</v>
      </c>
      <c r="U20">
        <v>6.6189999999999998</v>
      </c>
      <c r="V20" s="11">
        <f t="shared" si="5"/>
        <v>4.8087256000138585E-2</v>
      </c>
      <c r="W20" s="9">
        <v>6.5</v>
      </c>
      <c r="X20">
        <v>6.944</v>
      </c>
      <c r="Y20" s="11">
        <f t="shared" si="5"/>
        <v>2.2752545716468564E-2</v>
      </c>
      <c r="Z20">
        <v>6.766</v>
      </c>
      <c r="AA20" s="11">
        <f t="shared" si="6"/>
        <v>3.4279146150168444E-2</v>
      </c>
      <c r="AC20" s="11"/>
    </row>
    <row r="21" spans="1:29" x14ac:dyDescent="0.35">
      <c r="A21" s="1">
        <v>7</v>
      </c>
      <c r="B21">
        <v>6.8390000000000004</v>
      </c>
      <c r="C21" s="6">
        <f t="shared" si="0"/>
        <v>2.8975437070895133E-2</v>
      </c>
      <c r="D21">
        <v>6.44</v>
      </c>
      <c r="E21" s="6">
        <f t="shared" si="0"/>
        <v>7.2615610954020096E-2</v>
      </c>
      <c r="F21">
        <v>6.6589999999999998</v>
      </c>
      <c r="G21" s="6">
        <f t="shared" si="1"/>
        <v>4.3856098707008913E-2</v>
      </c>
      <c r="H21" s="2"/>
      <c r="I21" s="6"/>
      <c r="J21">
        <v>6.94</v>
      </c>
      <c r="K21" s="7">
        <f t="shared" si="2"/>
        <v>2.2963072429937587E-2</v>
      </c>
      <c r="L21">
        <v>6.7350000000000003</v>
      </c>
      <c r="M21" s="8">
        <f t="shared" si="3"/>
        <v>3.681544002937906E-2</v>
      </c>
      <c r="N21">
        <v>6.7350000000000003</v>
      </c>
      <c r="O21" s="8">
        <f t="shared" si="3"/>
        <v>3.681544002937906E-2</v>
      </c>
      <c r="P21" s="9">
        <v>7</v>
      </c>
      <c r="Q21">
        <v>6.9</v>
      </c>
      <c r="R21" s="10">
        <f t="shared" si="4"/>
        <v>2.5178508235883298E-2</v>
      </c>
      <c r="S21">
        <v>6.4539999999999997</v>
      </c>
      <c r="T21" s="11">
        <f t="shared" si="4"/>
        <v>7.0312088105659518E-2</v>
      </c>
      <c r="U21">
        <v>6.6</v>
      </c>
      <c r="V21" s="11">
        <f t="shared" si="5"/>
        <v>5.0237728630191554E-2</v>
      </c>
      <c r="W21" s="9">
        <v>7</v>
      </c>
      <c r="X21">
        <v>6.9470000000000001</v>
      </c>
      <c r="Y21" s="11">
        <f t="shared" si="5"/>
        <v>2.2595918293455936E-2</v>
      </c>
      <c r="Z21">
        <v>6.7480000000000002</v>
      </c>
      <c r="AA21" s="11">
        <f t="shared" si="6"/>
        <v>3.5729751497040954E-2</v>
      </c>
      <c r="AC21" s="11"/>
    </row>
    <row r="22" spans="1:29" x14ac:dyDescent="0.35">
      <c r="A22" s="1">
        <v>7.5</v>
      </c>
      <c r="B22">
        <v>6.8209999999999997</v>
      </c>
      <c r="C22" s="6">
        <f t="shared" si="0"/>
        <v>3.020160308328293E-2</v>
      </c>
      <c r="D22">
        <v>6.3949999999999996</v>
      </c>
      <c r="E22" s="6">
        <f t="shared" si="0"/>
        <v>8.0543406865091732E-2</v>
      </c>
      <c r="F22">
        <v>6.6420000000000003</v>
      </c>
      <c r="G22" s="6">
        <f t="shared" si="1"/>
        <v>4.5606841440008268E-2</v>
      </c>
      <c r="H22" s="2"/>
      <c r="I22" s="6"/>
      <c r="K22" s="8"/>
      <c r="L22">
        <v>6.7249999999999996</v>
      </c>
      <c r="M22" s="8">
        <f t="shared" ref="M22:O27" si="7">10^(-L22)*1000/5*1000</f>
        <v>3.7672981789795945E-2</v>
      </c>
      <c r="N22">
        <v>6.7290000000000001</v>
      </c>
      <c r="O22" s="8">
        <f t="shared" si="7"/>
        <v>3.7327593816693296E-2</v>
      </c>
      <c r="P22" s="9">
        <v>7.5</v>
      </c>
      <c r="Q22">
        <v>6.89</v>
      </c>
      <c r="R22" s="10">
        <f t="shared" ref="R22:T27" si="8">10^(-Q22)*1000/5*1000</f>
        <v>2.5764991033862681E-2</v>
      </c>
      <c r="S22">
        <v>6.415</v>
      </c>
      <c r="T22" s="11">
        <f t="shared" si="8"/>
        <v>7.6918356409070646E-2</v>
      </c>
      <c r="U22">
        <v>6.5679999999999996</v>
      </c>
      <c r="V22" s="11">
        <f t="shared" ref="V22:V27" si="9">10^(-U22)*1000/5*1000</f>
        <v>5.407916728217689E-2</v>
      </c>
      <c r="W22" s="9">
        <v>7.5</v>
      </c>
      <c r="X22">
        <v>6.9509999999999996</v>
      </c>
      <c r="Y22" s="11">
        <f t="shared" ref="Y22" si="10">10^(-X22)*1000/5*1000</f>
        <v>2.2388757669342986E-2</v>
      </c>
      <c r="Z22">
        <v>6.7279999999999998</v>
      </c>
      <c r="AA22" s="11">
        <f t="shared" ref="AA22:AA27" si="11">10^(-Z22)*1000/5*1000</f>
        <v>3.741364280731601E-2</v>
      </c>
      <c r="AC22" s="11"/>
    </row>
    <row r="23" spans="1:29" x14ac:dyDescent="0.35">
      <c r="A23" s="1">
        <v>8</v>
      </c>
      <c r="B23">
        <v>6.8079999999999998</v>
      </c>
      <c r="C23" s="6">
        <f t="shared" si="0"/>
        <v>3.1119312632101451E-2</v>
      </c>
      <c r="D23">
        <v>6.3449999999999998</v>
      </c>
      <c r="E23" s="6">
        <f t="shared" si="0"/>
        <v>9.0371188874984326E-2</v>
      </c>
      <c r="F23">
        <v>6.6239999999999997</v>
      </c>
      <c r="G23" s="6">
        <f t="shared" si="1"/>
        <v>4.7536805732497543E-2</v>
      </c>
      <c r="H23" s="2"/>
      <c r="I23" s="6"/>
      <c r="K23" s="8"/>
      <c r="L23">
        <v>6.72</v>
      </c>
      <c r="M23" s="8">
        <f t="shared" si="7"/>
        <v>3.8109214359264884E-2</v>
      </c>
      <c r="N23">
        <v>6.7229999999999999</v>
      </c>
      <c r="O23" s="8">
        <f t="shared" si="7"/>
        <v>3.784687237289943E-2</v>
      </c>
      <c r="P23" s="9">
        <v>8</v>
      </c>
      <c r="Q23">
        <v>6.8780000000000001</v>
      </c>
      <c r="R23" s="11"/>
      <c r="S23">
        <v>6.375</v>
      </c>
      <c r="T23" s="11">
        <f t="shared" si="8"/>
        <v>8.4339300685716337E-2</v>
      </c>
      <c r="U23">
        <v>6.5339999999999998</v>
      </c>
      <c r="V23" s="11">
        <f t="shared" si="9"/>
        <v>5.848304755686666E-2</v>
      </c>
      <c r="W23" s="9">
        <v>8</v>
      </c>
      <c r="Y23" s="11"/>
      <c r="Z23">
        <v>6.7089999999999996</v>
      </c>
      <c r="AA23" s="11">
        <f t="shared" si="11"/>
        <v>3.908678911550785E-2</v>
      </c>
      <c r="AC23" s="11"/>
    </row>
    <row r="24" spans="1:29" x14ac:dyDescent="0.35">
      <c r="A24" s="1">
        <v>8.5</v>
      </c>
      <c r="B24">
        <v>6.7949999999999999</v>
      </c>
      <c r="C24" s="6">
        <f t="shared" si="0"/>
        <v>3.2064907813800801E-2</v>
      </c>
      <c r="D24">
        <v>6.2960000000000003</v>
      </c>
      <c r="E24" s="6">
        <f t="shared" si="0"/>
        <v>0.10116493240062251</v>
      </c>
      <c r="F24">
        <v>6.6070000000000002</v>
      </c>
      <c r="G24" s="6">
        <f t="shared" si="1"/>
        <v>4.9434482900322499E-2</v>
      </c>
      <c r="H24" s="2"/>
      <c r="I24" s="6"/>
      <c r="K24" s="8"/>
      <c r="L24">
        <v>6.7140000000000004</v>
      </c>
      <c r="M24" s="8">
        <f t="shared" si="7"/>
        <v>3.8639366340338377E-2</v>
      </c>
      <c r="N24">
        <v>6.718</v>
      </c>
      <c r="O24" s="8">
        <f t="shared" si="7"/>
        <v>3.8285118500421635E-2</v>
      </c>
      <c r="P24" s="9">
        <v>8.5</v>
      </c>
      <c r="Q24">
        <v>6.8680000000000003</v>
      </c>
      <c r="R24" s="11"/>
      <c r="S24">
        <v>6.3330000000000002</v>
      </c>
      <c r="T24" s="11">
        <f t="shared" si="8"/>
        <v>9.2903055044549709E-2</v>
      </c>
      <c r="U24">
        <v>6.5019999999999998</v>
      </c>
      <c r="V24" s="11">
        <f t="shared" si="9"/>
        <v>6.2954966282026237E-2</v>
      </c>
      <c r="W24" s="9">
        <v>8.5</v>
      </c>
      <c r="Y24" s="11"/>
      <c r="Z24">
        <v>6.69</v>
      </c>
      <c r="AA24" s="11">
        <f t="shared" si="11"/>
        <v>4.0834758893390513E-2</v>
      </c>
      <c r="AC24" s="11"/>
    </row>
    <row r="25" spans="1:29" x14ac:dyDescent="0.35">
      <c r="A25" s="1">
        <v>9</v>
      </c>
      <c r="B25">
        <v>6.7839999999999998</v>
      </c>
      <c r="C25" s="6">
        <f t="shared" si="0"/>
        <v>3.288743446429862E-2</v>
      </c>
      <c r="D25">
        <v>6.2460000000000004</v>
      </c>
      <c r="E25" s="6">
        <f t="shared" si="0"/>
        <v>0.11350892108170904</v>
      </c>
      <c r="F25">
        <v>6.5880000000000001</v>
      </c>
      <c r="G25" s="6">
        <f t="shared" si="1"/>
        <v>5.1645203812691852E-2</v>
      </c>
      <c r="H25" s="2"/>
      <c r="I25" s="6"/>
      <c r="K25" s="8"/>
      <c r="L25">
        <v>6.7080000000000002</v>
      </c>
      <c r="M25" s="8">
        <f t="shared" si="7"/>
        <v>3.9176893470119711E-2</v>
      </c>
      <c r="N25">
        <v>6.7119999999999997</v>
      </c>
      <c r="O25" s="8">
        <f t="shared" si="7"/>
        <v>3.8817717551855514E-2</v>
      </c>
      <c r="P25" s="9">
        <v>9</v>
      </c>
      <c r="Q25">
        <v>6.8559999999999999</v>
      </c>
      <c r="R25" s="11"/>
      <c r="S25">
        <v>6.2919999999999998</v>
      </c>
      <c r="T25" s="11">
        <f t="shared" si="8"/>
        <v>0.10210099999508107</v>
      </c>
      <c r="U25">
        <v>6.46</v>
      </c>
      <c r="V25" s="11">
        <f t="shared" si="9"/>
        <v>6.9347370090506288E-2</v>
      </c>
      <c r="W25" s="9">
        <v>9</v>
      </c>
      <c r="Y25" s="11"/>
      <c r="Z25">
        <v>6.6749999999999998</v>
      </c>
      <c r="AA25" s="11">
        <f t="shared" si="11"/>
        <v>4.2269780796732929E-2</v>
      </c>
      <c r="AC25" s="11"/>
    </row>
    <row r="26" spans="1:29" x14ac:dyDescent="0.35">
      <c r="A26" s="1">
        <v>9.5</v>
      </c>
      <c r="B26">
        <v>6.7729999999999997</v>
      </c>
      <c r="C26" s="2"/>
      <c r="D26">
        <v>6.1920000000000002</v>
      </c>
      <c r="E26" s="6">
        <f t="shared" ref="E26:G27" si="12">10^(-D26)*1000/5*1000</f>
        <v>0.12853754346340379</v>
      </c>
      <c r="F26">
        <v>6.5679999999999996</v>
      </c>
      <c r="G26" s="6">
        <f t="shared" si="12"/>
        <v>5.407916728217689E-2</v>
      </c>
      <c r="H26" s="2"/>
      <c r="I26" s="6"/>
      <c r="K26" s="8"/>
      <c r="L26">
        <v>6.7030000000000003</v>
      </c>
      <c r="M26" s="8">
        <f t="shared" si="7"/>
        <v>3.9630540516101889E-2</v>
      </c>
      <c r="N26">
        <v>6.7039999999999997</v>
      </c>
      <c r="O26" s="8">
        <f t="shared" si="7"/>
        <v>3.9539392802237179E-2</v>
      </c>
      <c r="P26" s="9">
        <v>9.5</v>
      </c>
      <c r="Q26">
        <v>6.8449999999999998</v>
      </c>
      <c r="R26" s="11"/>
      <c r="S26">
        <v>6.2510000000000003</v>
      </c>
      <c r="T26" s="11">
        <f t="shared" si="8"/>
        <v>0.11220959520649396</v>
      </c>
      <c r="U26">
        <v>6.4370000000000003</v>
      </c>
      <c r="V26" s="11">
        <f t="shared" si="9"/>
        <v>7.3118958322624841E-2</v>
      </c>
      <c r="W26" s="9">
        <v>9.5</v>
      </c>
      <c r="Y26" s="11"/>
      <c r="Z26">
        <v>6.6630000000000003</v>
      </c>
      <c r="AA26" s="11">
        <f t="shared" si="11"/>
        <v>4.3454023577274785E-2</v>
      </c>
      <c r="AC26" s="11"/>
    </row>
    <row r="27" spans="1:29" x14ac:dyDescent="0.35">
      <c r="A27" s="1">
        <v>10</v>
      </c>
      <c r="B27">
        <v>6.7629999999999999</v>
      </c>
      <c r="C27" s="2"/>
      <c r="D27">
        <v>6.1390000000000002</v>
      </c>
      <c r="E27" s="6">
        <f t="shared" si="12"/>
        <v>0.14522119148703078</v>
      </c>
      <c r="F27">
        <v>6.5449999999999999</v>
      </c>
      <c r="G27" s="6">
        <f t="shared" si="12"/>
        <v>5.7020365350078102E-2</v>
      </c>
      <c r="H27" s="2"/>
      <c r="I27" s="6"/>
      <c r="K27" s="8"/>
      <c r="L27">
        <v>6.6950000000000003</v>
      </c>
      <c r="M27" s="8">
        <f t="shared" si="7"/>
        <v>4.0367327273631147E-2</v>
      </c>
      <c r="N27">
        <v>6.6959999999999997</v>
      </c>
      <c r="O27" s="8">
        <f t="shared" si="7"/>
        <v>4.0274484997247735E-2</v>
      </c>
      <c r="P27" s="9">
        <v>10</v>
      </c>
      <c r="Q27">
        <v>6.8319999999999999</v>
      </c>
      <c r="R27" s="11"/>
      <c r="S27">
        <v>6.21</v>
      </c>
      <c r="T27" s="11">
        <f t="shared" si="8"/>
        <v>0.12331900037229629</v>
      </c>
      <c r="U27">
        <v>6.4080000000000004</v>
      </c>
      <c r="V27" s="11">
        <f t="shared" si="9"/>
        <v>7.8168179158480164E-2</v>
      </c>
      <c r="W27" s="9">
        <v>10</v>
      </c>
      <c r="Y27" s="11"/>
      <c r="Z27">
        <v>6.649</v>
      </c>
      <c r="AA27" s="11">
        <f t="shared" si="11"/>
        <v>4.4877638475655249E-2</v>
      </c>
      <c r="AC27" s="11"/>
    </row>
    <row r="28" spans="1:29" x14ac:dyDescent="0.35">
      <c r="A28" s="1" t="s">
        <v>11</v>
      </c>
      <c r="B28" s="19">
        <v>0.25</v>
      </c>
      <c r="C28" s="20"/>
      <c r="D28" s="19">
        <v>0.45700000000000002</v>
      </c>
      <c r="E28" s="20"/>
      <c r="F28" s="19">
        <v>0.50390000000000001</v>
      </c>
      <c r="G28" s="20"/>
      <c r="H28" s="19"/>
      <c r="I28" s="20"/>
      <c r="J28" s="23">
        <v>0.25</v>
      </c>
      <c r="K28" s="24"/>
      <c r="L28" s="23">
        <v>0.66500000000000004</v>
      </c>
      <c r="M28" s="24"/>
      <c r="N28" s="23">
        <v>0.50680000000000003</v>
      </c>
      <c r="O28" s="24"/>
      <c r="P28"/>
      <c r="Q28" s="17">
        <v>0.24</v>
      </c>
      <c r="R28" s="18"/>
      <c r="S28" s="17">
        <v>0.78800000000000003</v>
      </c>
      <c r="T28" s="18"/>
      <c r="U28" s="17">
        <v>0.59450000000000003</v>
      </c>
      <c r="V28" s="18"/>
      <c r="W28"/>
      <c r="X28" s="17">
        <v>0.24</v>
      </c>
      <c r="Y28" s="18"/>
      <c r="Z28" s="17">
        <v>0.66500000000000004</v>
      </c>
      <c r="AA28" s="18"/>
      <c r="AB28" s="17">
        <v>0.75770000000000004</v>
      </c>
      <c r="AC28" s="18"/>
    </row>
    <row r="29" spans="1:29" x14ac:dyDescent="0.35">
      <c r="A29" s="12" t="s">
        <v>12</v>
      </c>
      <c r="B29" s="19">
        <f>((B28+2.8785)/0.2645)*50</f>
        <v>591.39886578449898</v>
      </c>
      <c r="C29" s="20"/>
      <c r="D29" s="19">
        <f t="shared" ref="D29" si="13">((D28+2.8785)/0.2645)*50</f>
        <v>630.52930056710773</v>
      </c>
      <c r="E29" s="20"/>
      <c r="F29" s="19">
        <f t="shared" ref="F29" si="14">((F28+2.8785)/0.2645)*50</f>
        <v>639.39508506616244</v>
      </c>
      <c r="G29" s="20"/>
      <c r="H29" s="19"/>
      <c r="I29" s="20"/>
      <c r="J29" s="21">
        <f t="shared" ref="J29" si="15">((J28+2.8785)/0.2645)*50</f>
        <v>591.39886578449898</v>
      </c>
      <c r="K29" s="22"/>
      <c r="L29" s="21">
        <f t="shared" ref="L29" si="16">((L28+2.8785)/0.2645)*50</f>
        <v>669.84877126654055</v>
      </c>
      <c r="M29" s="22"/>
      <c r="N29" s="23">
        <f t="shared" ref="N29" si="17">((N28+2.8785)/0.2645)*50</f>
        <v>639.94328922495265</v>
      </c>
      <c r="O29" s="24"/>
      <c r="P29"/>
      <c r="Q29" s="17">
        <f t="shared" ref="Q29" si="18">((Q28+2.8785)/0.2645)*50</f>
        <v>589.50850661625702</v>
      </c>
      <c r="R29" s="18"/>
      <c r="S29" s="17">
        <f t="shared" ref="S29" si="19">((S28+2.8785)/0.2645)*50</f>
        <v>693.10018903591674</v>
      </c>
      <c r="T29" s="18"/>
      <c r="U29" s="17">
        <f t="shared" ref="U29" si="20">((U28+2.8785)/0.2645)*50</f>
        <v>656.52173913043475</v>
      </c>
      <c r="V29" s="18"/>
      <c r="W29"/>
      <c r="X29" s="17">
        <f t="shared" ref="X29" si="21">((X28+2.8785)/0.2645)*50</f>
        <v>589.50850661625702</v>
      </c>
      <c r="Y29" s="18"/>
      <c r="Z29" s="17">
        <f t="shared" ref="Z29" si="22">((Z28+2.8785)/0.2645)*50</f>
        <v>669.84877126654055</v>
      </c>
      <c r="AA29" s="18"/>
      <c r="AB29" s="17">
        <f t="shared" ref="AB29" si="23">((AB28+2.8785)/0.2645)*50</f>
        <v>687.37240075614363</v>
      </c>
      <c r="AC29" s="18"/>
    </row>
    <row r="30" spans="1:29" x14ac:dyDescent="0.35">
      <c r="A30" s="13" t="s">
        <v>13</v>
      </c>
      <c r="B30" s="28">
        <f>C13-C11</f>
        <v>8.5025515545012961E-4</v>
      </c>
      <c r="C30" s="29"/>
      <c r="D30" s="30">
        <f>E20-E18</f>
        <v>1.156649353737986E-2</v>
      </c>
      <c r="E30" s="31"/>
      <c r="F30" s="30">
        <f>G9-G5</f>
        <v>1.3884309048920428E-3</v>
      </c>
      <c r="G30" s="31"/>
      <c r="H30" s="30"/>
      <c r="I30" s="31"/>
      <c r="J30" s="25">
        <f>K9-K5</f>
        <v>2.1662468659999212E-3</v>
      </c>
      <c r="K30" s="32"/>
      <c r="L30" s="25">
        <f t="shared" ref="L30" si="24">M9-M5</f>
        <v>1.9929385221932015E-3</v>
      </c>
      <c r="M30" s="32"/>
      <c r="N30" s="25">
        <f>O15-O13</f>
        <v>1.1050769600574328E-3</v>
      </c>
      <c r="O30" s="32"/>
      <c r="P30"/>
      <c r="Q30" s="26">
        <f>R7-R5</f>
        <v>1.090723824994963E-3</v>
      </c>
      <c r="R30" s="33"/>
      <c r="S30" s="26">
        <f>T7-T5</f>
        <v>5.9327394871270742E-4</v>
      </c>
      <c r="T30" s="33"/>
      <c r="U30" s="26">
        <f>V14-V12</f>
        <v>2.6680844617407093E-3</v>
      </c>
      <c r="V30" s="33"/>
      <c r="W30"/>
      <c r="X30" s="34"/>
      <c r="Y30" s="35"/>
      <c r="Z30" s="34">
        <f>AA9-AA7</f>
        <v>5.704995135273408E-4</v>
      </c>
      <c r="AA30" s="35"/>
      <c r="AB30" s="25">
        <f t="shared" ref="AB30" si="25">AC9-AC5</f>
        <v>8.692605660409608E-4</v>
      </c>
      <c r="AC30" s="32"/>
    </row>
    <row r="31" spans="1:29" x14ac:dyDescent="0.35">
      <c r="A31" s="13" t="s">
        <v>14</v>
      </c>
      <c r="B31" s="41">
        <f>C15-C13</f>
        <v>7.8594151132325291E-4</v>
      </c>
      <c r="C31" s="42"/>
      <c r="D31" s="38">
        <f>E21-E19</f>
        <v>1.3455361622989236E-2</v>
      </c>
      <c r="E31" s="20"/>
      <c r="F31" s="30">
        <v>1.6999999999999999E-3</v>
      </c>
      <c r="G31" s="43"/>
      <c r="H31" s="30"/>
      <c r="I31" s="43"/>
      <c r="J31" s="25">
        <f>K11-K9</f>
        <v>1.0757585330817415E-3</v>
      </c>
      <c r="K31" s="22"/>
      <c r="L31" s="25">
        <f t="shared" ref="L31" si="26">M11-M9</f>
        <v>1.5258936721249394E-3</v>
      </c>
      <c r="M31" s="22"/>
      <c r="N31" s="25">
        <f>O16-O14</f>
        <v>8.8135318508084093E-4</v>
      </c>
      <c r="O31" s="22"/>
      <c r="P31"/>
      <c r="Q31" s="26">
        <f>R12-R10</f>
        <v>2.6044623713004575E-4</v>
      </c>
      <c r="R31" s="27"/>
      <c r="S31" s="26">
        <f>T9-T7</f>
        <v>1.417503931204319E-3</v>
      </c>
      <c r="T31" s="27"/>
      <c r="U31" s="26">
        <f>V7-V5</f>
        <v>2.8860723278535325E-4</v>
      </c>
      <c r="V31" s="27"/>
      <c r="W31"/>
      <c r="X31" s="36">
        <f>Y11-Y9</f>
        <v>-2.3351092851984362E-4</v>
      </c>
      <c r="Y31" s="37"/>
      <c r="Z31" s="25">
        <f>AA11-AA9</f>
        <v>1.3630891849031809E-3</v>
      </c>
      <c r="AA31" s="22"/>
      <c r="AB31" s="25">
        <f t="shared" ref="AB31" si="27">AC11-AC9</f>
        <v>6.4616259136091037E-4</v>
      </c>
      <c r="AC31" s="22"/>
    </row>
    <row r="32" spans="1:29" x14ac:dyDescent="0.35">
      <c r="A32" s="13" t="s">
        <v>15</v>
      </c>
      <c r="B32" s="38">
        <f>C17-C15</f>
        <v>1.3405526840805822E-3</v>
      </c>
      <c r="C32" s="39"/>
      <c r="D32" s="38">
        <f>E22-E20</f>
        <v>1.4773080689895163E-2</v>
      </c>
      <c r="E32" s="39"/>
      <c r="F32" s="30">
        <f>(G11-G5)/2</f>
        <v>1.7902027177062324E-3</v>
      </c>
      <c r="G32" s="31"/>
      <c r="H32" s="30"/>
      <c r="I32" s="31"/>
      <c r="J32" s="25">
        <f>K13-K11</f>
        <v>5.0728880516592509E-4</v>
      </c>
      <c r="K32" s="32"/>
      <c r="L32" s="25">
        <f t="shared" ref="L32" si="28">M13-M11</f>
        <v>1.4655724357975075E-3</v>
      </c>
      <c r="M32" s="32"/>
      <c r="N32" s="25">
        <f>O16-O13</f>
        <v>1.5084604204577898E-3</v>
      </c>
      <c r="O32" s="32"/>
      <c r="P32"/>
      <c r="Q32" s="26">
        <f>(R12-R8)/1.75</f>
        <v>2.9594924047814108E-4</v>
      </c>
      <c r="R32" s="33"/>
      <c r="S32" s="26">
        <f>T13-T11</f>
        <v>4.8055407860786506E-3</v>
      </c>
      <c r="T32" s="33"/>
      <c r="U32" s="26">
        <f>V11-V9</f>
        <v>2.3999355206536302E-3</v>
      </c>
      <c r="V32" s="33"/>
      <c r="W32"/>
      <c r="X32" s="36">
        <f>Y13-Y11</f>
        <v>-2.8888040695455169E-4</v>
      </c>
      <c r="Y32" s="40"/>
      <c r="Z32" s="25">
        <f>AA13-AA11</f>
        <v>1.8248382087236031E-3</v>
      </c>
      <c r="AA32" s="32"/>
      <c r="AB32" s="25">
        <f t="shared" ref="AB32" si="29">AC13-AC11</f>
        <v>4.0993791435746385E-4</v>
      </c>
      <c r="AC32" s="32"/>
    </row>
    <row r="33" spans="1:29" x14ac:dyDescent="0.35">
      <c r="A33" s="13" t="s">
        <v>16</v>
      </c>
      <c r="B33" s="30">
        <f>C19-C17</f>
        <v>2.755320315848804E-3</v>
      </c>
      <c r="C33" s="31"/>
      <c r="D33" s="30">
        <f>E23-E21</f>
        <v>1.775557792096423E-2</v>
      </c>
      <c r="E33" s="31"/>
      <c r="F33" s="30">
        <f>G17-G15</f>
        <v>2.9152279396494202E-3</v>
      </c>
      <c r="G33" s="31"/>
      <c r="H33" s="30"/>
      <c r="I33" s="31"/>
      <c r="J33" s="25">
        <f>K15-K13</f>
        <v>2.5805845167560515E-4</v>
      </c>
      <c r="K33" s="32"/>
      <c r="L33" s="25">
        <f t="shared" ref="L33" si="30">M15-M13</f>
        <v>1.0910848610959471E-3</v>
      </c>
      <c r="M33" s="32"/>
      <c r="N33" s="25">
        <f>(O16-O13)/2</f>
        <v>7.5423021022889489E-4</v>
      </c>
      <c r="O33" s="32"/>
      <c r="P33"/>
      <c r="Q33" s="26">
        <f>R18-R16</f>
        <v>4.875239605305684E-4</v>
      </c>
      <c r="R33" s="33"/>
      <c r="S33" s="26">
        <f>T15-T13</f>
        <v>5.4191555296741883E-3</v>
      </c>
      <c r="T33" s="33"/>
      <c r="U33" s="26">
        <f>V8-V6</f>
        <v>8.0011051575433131E-4</v>
      </c>
      <c r="V33" s="33"/>
      <c r="W33"/>
      <c r="X33" s="36">
        <f>Y15-Y13</f>
        <v>-7.3570761384921662E-4</v>
      </c>
      <c r="Y33" s="40"/>
      <c r="Z33" s="25">
        <f>AA15-AA13</f>
        <v>1.6739622294335253E-3</v>
      </c>
      <c r="AA33" s="32"/>
      <c r="AB33" s="25">
        <f t="shared" ref="AB33" si="31">AC15-AC13</f>
        <v>1.653012218698624E-4</v>
      </c>
      <c r="AC33" s="32"/>
    </row>
    <row r="34" spans="1:29" x14ac:dyDescent="0.35">
      <c r="A34" s="13" t="s">
        <v>17</v>
      </c>
      <c r="B34" s="30">
        <f>C21-C19</f>
        <v>3.1510515986245199E-3</v>
      </c>
      <c r="C34" s="31"/>
      <c r="D34" s="30">
        <f>E24-E22</f>
        <v>2.0621525535530774E-2</v>
      </c>
      <c r="E34" s="31"/>
      <c r="F34" s="30">
        <f>G20-G18</f>
        <v>3.7021939819237709E-3</v>
      </c>
      <c r="G34" s="31"/>
      <c r="H34" s="30"/>
      <c r="I34" s="31"/>
      <c r="J34" s="25">
        <f>(K13-K9)/2</f>
        <v>7.915236691238333E-4</v>
      </c>
      <c r="K34" s="32"/>
      <c r="L34" s="25">
        <f t="shared" ref="L34" si="32">(M13-M9)/2</f>
        <v>1.4957330539612235E-3</v>
      </c>
      <c r="M34" s="32"/>
      <c r="N34" s="25">
        <f>O15-O13</f>
        <v>1.1050769600574328E-3</v>
      </c>
      <c r="O34" s="32"/>
      <c r="P34"/>
      <c r="Q34" s="26">
        <f>R19-R17</f>
        <v>6.0276770864537213E-4</v>
      </c>
      <c r="R34" s="33"/>
      <c r="S34" s="26">
        <f>T14-T12</f>
        <v>4.5529304792667272E-3</v>
      </c>
      <c r="T34" s="33"/>
      <c r="U34" s="26">
        <f>V9-V7</f>
        <v>9.5654465785421916E-4</v>
      </c>
      <c r="V34" s="33"/>
      <c r="W34"/>
      <c r="X34" s="36">
        <f>Y17-Y15</f>
        <v>-5.5113155650635473E-4</v>
      </c>
      <c r="Y34" s="40"/>
      <c r="Z34" s="25">
        <f>(AA13-AA9)/2</f>
        <v>1.593963696813392E-3</v>
      </c>
      <c r="AA34" s="32"/>
      <c r="AB34" s="25">
        <f t="shared" ref="AB34" si="33">(AC13-AC9)/2</f>
        <v>5.2805025285918711E-4</v>
      </c>
      <c r="AC34" s="32"/>
    </row>
    <row r="35" spans="1:29" x14ac:dyDescent="0.35">
      <c r="A35" s="13" t="s">
        <v>18</v>
      </c>
      <c r="B35" s="30">
        <f>(C19-C15)/2</f>
        <v>2.0479364999646931E-3</v>
      </c>
      <c r="C35" s="31"/>
      <c r="D35" s="30">
        <f>(E22-E18)/2</f>
        <v>1.3169787113637511E-2</v>
      </c>
      <c r="E35" s="31"/>
      <c r="F35" s="30">
        <f>G21-G19</f>
        <v>3.6742424548344074E-3</v>
      </c>
      <c r="G35" s="31"/>
      <c r="H35" s="30"/>
      <c r="I35" s="31"/>
      <c r="J35" s="25">
        <f>K17-K15</f>
        <v>2.0859659295843075E-4</v>
      </c>
      <c r="K35" s="32"/>
      <c r="L35" s="25">
        <f>M17-M15</f>
        <v>1.2061191907636812E-3</v>
      </c>
      <c r="M35" s="32"/>
      <c r="N35" s="25">
        <f>O17-O15</f>
        <v>7.2945073294620327E-4</v>
      </c>
      <c r="O35" s="32"/>
      <c r="P35"/>
      <c r="Q35" s="26">
        <f>(R19-R16)/1.5</f>
        <v>5.454654794841094E-4</v>
      </c>
      <c r="R35" s="33"/>
      <c r="S35" s="26">
        <f>T11-T9</f>
        <v>4.9553624469283152E-3</v>
      </c>
      <c r="T35" s="33"/>
      <c r="U35" s="26">
        <f>V17-V15</f>
        <v>2.979885477292582E-3</v>
      </c>
      <c r="V35" s="33"/>
      <c r="W35"/>
      <c r="X35" s="26"/>
      <c r="Y35" s="33"/>
      <c r="Z35" s="26"/>
      <c r="AA35" s="33"/>
      <c r="AB35" s="26"/>
      <c r="AC35" s="33"/>
    </row>
    <row r="36" spans="1:29" x14ac:dyDescent="0.35">
      <c r="A36" s="13" t="s">
        <v>19</v>
      </c>
      <c r="B36" s="19">
        <v>2.32E-3</v>
      </c>
      <c r="C36" s="20"/>
      <c r="D36" s="38">
        <v>1.5219999999999999E-2</v>
      </c>
      <c r="E36" s="20"/>
      <c r="F36" s="44">
        <v>2.5300000000000001E-3</v>
      </c>
      <c r="G36" s="45"/>
      <c r="H36" s="46"/>
      <c r="I36" s="43"/>
      <c r="J36" s="21">
        <v>4.4000000000000002E-4</v>
      </c>
      <c r="K36" s="22"/>
      <c r="L36" s="21">
        <v>1.4599999999999999E-3</v>
      </c>
      <c r="M36" s="22"/>
      <c r="N36" s="21">
        <v>1.01E-3</v>
      </c>
      <c r="O36" s="22"/>
      <c r="P36"/>
      <c r="Q36" s="51">
        <v>4.0999999999999999E-4</v>
      </c>
      <c r="R36" s="27"/>
      <c r="S36" s="51">
        <v>1.277E-2</v>
      </c>
      <c r="T36" s="27"/>
      <c r="U36" s="51">
        <v>2.9299999999999999E-3</v>
      </c>
      <c r="V36" s="27"/>
      <c r="W36"/>
      <c r="X36" s="51">
        <v>7.5000000000000002E-4</v>
      </c>
      <c r="Y36" s="27"/>
      <c r="Z36" s="51">
        <v>8.5999999999999998E-4</v>
      </c>
      <c r="AA36" s="27"/>
      <c r="AB36" s="51">
        <v>5.5000000000000003E-4</v>
      </c>
      <c r="AC36" s="27"/>
    </row>
    <row r="37" spans="1:29" x14ac:dyDescent="0.35">
      <c r="A37" s="12" t="s">
        <v>32</v>
      </c>
      <c r="B37" s="47">
        <v>3.92</v>
      </c>
      <c r="C37" s="48"/>
      <c r="D37" s="49">
        <v>3.95</v>
      </c>
      <c r="E37" s="50"/>
      <c r="F37" s="47">
        <v>3.95</v>
      </c>
      <c r="G37" s="48"/>
      <c r="H37" s="47"/>
      <c r="I37" s="48"/>
      <c r="J37" s="47">
        <v>1.63</v>
      </c>
      <c r="K37" s="48"/>
      <c r="L37" s="47">
        <v>1.62</v>
      </c>
      <c r="M37" s="48"/>
      <c r="N37" s="47">
        <v>1.57</v>
      </c>
      <c r="O37" s="48"/>
      <c r="P37"/>
      <c r="Q37" s="47">
        <v>1.85</v>
      </c>
      <c r="R37" s="48"/>
      <c r="S37" s="47">
        <v>2.0499999999999998</v>
      </c>
      <c r="T37" s="48"/>
      <c r="U37" s="47">
        <v>2.56</v>
      </c>
      <c r="V37" s="48"/>
      <c r="W37"/>
      <c r="X37" s="49">
        <v>1.23</v>
      </c>
      <c r="Y37" s="50"/>
      <c r="Z37" s="47">
        <v>0.85</v>
      </c>
      <c r="AA37" s="48"/>
      <c r="AB37" s="47">
        <v>0.77</v>
      </c>
      <c r="AC37" s="48"/>
    </row>
    <row r="38" spans="1:29" x14ac:dyDescent="0.35">
      <c r="A38" s="1" t="s">
        <v>20</v>
      </c>
      <c r="B38" s="61">
        <v>3.9350000000000001</v>
      </c>
      <c r="C38" s="62"/>
      <c r="D38" s="62"/>
      <c r="E38" s="62"/>
      <c r="F38" s="62"/>
      <c r="G38" s="62"/>
      <c r="H38" s="62"/>
      <c r="I38" s="63"/>
      <c r="J38" s="64">
        <v>1.61</v>
      </c>
      <c r="K38" s="65"/>
      <c r="L38" s="65"/>
      <c r="M38" s="65"/>
      <c r="N38" s="65"/>
      <c r="O38" s="66"/>
      <c r="P38"/>
      <c r="Q38" s="64">
        <v>2.15</v>
      </c>
      <c r="R38" s="65"/>
      <c r="S38" s="65"/>
      <c r="T38" s="65"/>
      <c r="U38" s="65"/>
      <c r="V38" s="66"/>
      <c r="W38"/>
      <c r="X38" s="64">
        <v>0.81</v>
      </c>
      <c r="Y38" s="65"/>
      <c r="Z38" s="65"/>
      <c r="AA38" s="65"/>
      <c r="AB38" s="65"/>
      <c r="AC38" s="66"/>
    </row>
    <row r="39" spans="1:29" x14ac:dyDescent="0.35">
      <c r="A39" s="14" t="s">
        <v>21</v>
      </c>
      <c r="E39" s="14">
        <f>STDEV(B37:E37)</f>
        <v>2.12132034355966E-2</v>
      </c>
      <c r="M39">
        <f>STDEV(J37:O37)</f>
        <v>3.2145502536643132E-2</v>
      </c>
      <c r="T39">
        <f>STDEV(Q37:V37)</f>
        <v>0.36610563138708069</v>
      </c>
      <c r="Z39">
        <f>STDEV(Z37:AC37)</f>
        <v>5.6568542494923775E-2</v>
      </c>
    </row>
  </sheetData>
  <mergeCells count="134">
    <mergeCell ref="U37:V37"/>
    <mergeCell ref="X37:Y37"/>
    <mergeCell ref="Z37:AA37"/>
    <mergeCell ref="AB37:AC37"/>
    <mergeCell ref="B38:I38"/>
    <mergeCell ref="J38:O38"/>
    <mergeCell ref="Q38:V38"/>
    <mergeCell ref="X38:AC38"/>
    <mergeCell ref="AB36:AC36"/>
    <mergeCell ref="B37:C37"/>
    <mergeCell ref="D37:E37"/>
    <mergeCell ref="F37:G37"/>
    <mergeCell ref="H37:I37"/>
    <mergeCell ref="J37:K37"/>
    <mergeCell ref="L37:M37"/>
    <mergeCell ref="N37:O37"/>
    <mergeCell ref="Q37:R37"/>
    <mergeCell ref="S37:T37"/>
    <mergeCell ref="N36:O36"/>
    <mergeCell ref="Q36:R36"/>
    <mergeCell ref="S36:T36"/>
    <mergeCell ref="U36:V36"/>
    <mergeCell ref="X36:Y36"/>
    <mergeCell ref="Z36:AA36"/>
    <mergeCell ref="U35:V35"/>
    <mergeCell ref="X35:Y35"/>
    <mergeCell ref="Z35:AA35"/>
    <mergeCell ref="AB35:AC35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5:M35"/>
    <mergeCell ref="N35:O35"/>
    <mergeCell ref="Q35:R35"/>
    <mergeCell ref="S35:T35"/>
    <mergeCell ref="U33:V33"/>
    <mergeCell ref="X33:Y33"/>
    <mergeCell ref="Z33:AA33"/>
    <mergeCell ref="AB33:AC33"/>
    <mergeCell ref="B34:C34"/>
    <mergeCell ref="D34:E34"/>
    <mergeCell ref="F34:G34"/>
    <mergeCell ref="H34:I34"/>
    <mergeCell ref="J34:K34"/>
    <mergeCell ref="L34:M34"/>
    <mergeCell ref="AB34:AC34"/>
    <mergeCell ref="N34:O34"/>
    <mergeCell ref="Q34:R34"/>
    <mergeCell ref="S34:T34"/>
    <mergeCell ref="U34:V34"/>
    <mergeCell ref="X34:Y34"/>
    <mergeCell ref="Z34:AA34"/>
    <mergeCell ref="B33:C33"/>
    <mergeCell ref="D33:E33"/>
    <mergeCell ref="F33:G33"/>
    <mergeCell ref="H33:I33"/>
    <mergeCell ref="J33:K33"/>
    <mergeCell ref="L33:M33"/>
    <mergeCell ref="N33:O33"/>
    <mergeCell ref="Q33:R33"/>
    <mergeCell ref="S33:T33"/>
    <mergeCell ref="U31:V31"/>
    <mergeCell ref="X31:Y31"/>
    <mergeCell ref="Z31:AA31"/>
    <mergeCell ref="AB31:AC31"/>
    <mergeCell ref="B32:C32"/>
    <mergeCell ref="D32:E32"/>
    <mergeCell ref="F32:G32"/>
    <mergeCell ref="H32:I32"/>
    <mergeCell ref="J32:K32"/>
    <mergeCell ref="L32:M32"/>
    <mergeCell ref="AB32:AC32"/>
    <mergeCell ref="N32:O32"/>
    <mergeCell ref="Q32:R32"/>
    <mergeCell ref="S32:T32"/>
    <mergeCell ref="U32:V32"/>
    <mergeCell ref="X32:Y32"/>
    <mergeCell ref="Z32:AA32"/>
    <mergeCell ref="B31:C31"/>
    <mergeCell ref="D31:E31"/>
    <mergeCell ref="F31:G31"/>
    <mergeCell ref="H31:I31"/>
    <mergeCell ref="J31:K31"/>
    <mergeCell ref="L31:M31"/>
    <mergeCell ref="N31:O31"/>
    <mergeCell ref="Q31:R31"/>
    <mergeCell ref="S31:T31"/>
    <mergeCell ref="Z29:AA29"/>
    <mergeCell ref="AB29:AC29"/>
    <mergeCell ref="B30:C30"/>
    <mergeCell ref="D30:E30"/>
    <mergeCell ref="F30:G30"/>
    <mergeCell ref="H30:I30"/>
    <mergeCell ref="J30:K30"/>
    <mergeCell ref="L30:M30"/>
    <mergeCell ref="AB30:AC30"/>
    <mergeCell ref="N30:O30"/>
    <mergeCell ref="Q30:R30"/>
    <mergeCell ref="S30:T30"/>
    <mergeCell ref="U30:V30"/>
    <mergeCell ref="X30:Y30"/>
    <mergeCell ref="Z30:AA30"/>
    <mergeCell ref="AB28:AC28"/>
    <mergeCell ref="B29:C29"/>
    <mergeCell ref="D29:E29"/>
    <mergeCell ref="F29:G29"/>
    <mergeCell ref="H29:I29"/>
    <mergeCell ref="J29:K29"/>
    <mergeCell ref="L29:M29"/>
    <mergeCell ref="N29:O29"/>
    <mergeCell ref="Q29:R29"/>
    <mergeCell ref="S29:T29"/>
    <mergeCell ref="N28:O28"/>
    <mergeCell ref="Q28:R28"/>
    <mergeCell ref="S28:T28"/>
    <mergeCell ref="U28:V28"/>
    <mergeCell ref="X28:Y28"/>
    <mergeCell ref="Z28:AA28"/>
    <mergeCell ref="B28:C28"/>
    <mergeCell ref="D28:E28"/>
    <mergeCell ref="F28:G28"/>
    <mergeCell ref="H28:I28"/>
    <mergeCell ref="J28:K28"/>
    <mergeCell ref="L28:M28"/>
    <mergeCell ref="U29:V29"/>
    <mergeCell ref="X29:Y29"/>
  </mergeCells>
  <pageMargins left="0.7" right="0.7" top="0.75" bottom="0.75" header="0.3" footer="0.3"/>
  <ignoredErrors>
    <ignoredError sqref="J34 L34" formula="1"/>
    <ignoredError sqref="E39 Z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flux</vt:lpstr>
      <vt:lpstr>K12</vt:lpstr>
      <vt:lpstr>pARG25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Anahit Shirvanyan</cp:lastModifiedBy>
  <dcterms:created xsi:type="dcterms:W3CDTF">2015-06-05T18:17:20Z</dcterms:created>
  <dcterms:modified xsi:type="dcterms:W3CDTF">2025-05-16T08:07:24Z</dcterms:modified>
</cp:coreProperties>
</file>