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ihydrocorp.sharepoint.com/sites/Yerington/Shared Documents/OU-1/PROFESSIONAL PAPERS/MSA PAPER/MSA DOCUMENT/SUBMITTAL TO MINE WATER AND THE ENVIRONMENT/Supplemental Material/"/>
    </mc:Choice>
  </mc:AlternateContent>
  <xr:revisionPtr revIDLastSave="31" documentId="8_{30F61FAE-AAA1-430B-A867-2323FF30CE36}" xr6:coauthVersionLast="47" xr6:coauthVersionMax="47" xr10:uidLastSave="{DD4944AE-8A38-40D2-B99C-074FE94D92C1}"/>
  <bookViews>
    <workbookView xWindow="-108" yWindow="-108" windowWidth="23256" windowHeight="12456" xr2:uid="{EEBBAB25-59C0-4179-8971-75AF80C433AB}"/>
  </bookViews>
  <sheets>
    <sheet name="Tbl6ClusterWQbyWaterType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40" i="1" l="1"/>
  <c r="V40" i="1"/>
  <c r="U40" i="1"/>
  <c r="W39" i="1"/>
  <c r="V39" i="1"/>
  <c r="U39" i="1"/>
  <c r="W38" i="1"/>
  <c r="V38" i="1"/>
  <c r="U38" i="1"/>
  <c r="W37" i="1"/>
  <c r="V37" i="1"/>
  <c r="U37" i="1"/>
  <c r="W36" i="1"/>
  <c r="V36" i="1"/>
  <c r="U36" i="1"/>
  <c r="W35" i="1"/>
  <c r="V35" i="1"/>
  <c r="U35" i="1"/>
  <c r="W34" i="1"/>
  <c r="V34" i="1"/>
  <c r="U34" i="1"/>
  <c r="W33" i="1"/>
  <c r="V33" i="1"/>
  <c r="U33" i="1"/>
  <c r="W32" i="1"/>
  <c r="V32" i="1"/>
  <c r="U32" i="1"/>
  <c r="W31" i="1"/>
  <c r="V31" i="1"/>
  <c r="U31" i="1"/>
  <c r="W30" i="1"/>
  <c r="V30" i="1"/>
  <c r="U30" i="1"/>
  <c r="W29" i="1"/>
  <c r="V29" i="1"/>
  <c r="U29" i="1"/>
  <c r="W28" i="1"/>
  <c r="V28" i="1"/>
  <c r="U28" i="1"/>
  <c r="W27" i="1"/>
  <c r="V27" i="1"/>
  <c r="U27" i="1"/>
  <c r="W26" i="1"/>
  <c r="V26" i="1"/>
  <c r="U26" i="1"/>
  <c r="W25" i="1"/>
  <c r="V25" i="1"/>
  <c r="U25" i="1"/>
  <c r="W24" i="1"/>
  <c r="V24" i="1"/>
  <c r="U24" i="1"/>
  <c r="W23" i="1"/>
  <c r="V23" i="1"/>
  <c r="U23" i="1"/>
  <c r="W22" i="1"/>
  <c r="V22" i="1"/>
  <c r="U22" i="1"/>
  <c r="W21" i="1"/>
  <c r="V21" i="1"/>
  <c r="U21" i="1"/>
  <c r="W20" i="1"/>
  <c r="V20" i="1"/>
  <c r="U20" i="1"/>
  <c r="W19" i="1"/>
  <c r="V19" i="1"/>
  <c r="U19" i="1"/>
  <c r="W18" i="1"/>
  <c r="V18" i="1"/>
  <c r="U18" i="1"/>
  <c r="W17" i="1"/>
  <c r="V17" i="1"/>
  <c r="U17" i="1"/>
  <c r="W16" i="1"/>
  <c r="V16" i="1"/>
  <c r="U16" i="1"/>
  <c r="W15" i="1"/>
  <c r="V15" i="1"/>
  <c r="U15" i="1"/>
  <c r="W14" i="1"/>
  <c r="V14" i="1"/>
  <c r="U14" i="1"/>
  <c r="W13" i="1"/>
  <c r="V13" i="1"/>
  <c r="U13" i="1"/>
  <c r="W12" i="1"/>
  <c r="V12" i="1"/>
  <c r="U12" i="1"/>
  <c r="W11" i="1"/>
  <c r="V11" i="1"/>
  <c r="U11" i="1"/>
  <c r="W10" i="1"/>
  <c r="V10" i="1"/>
  <c r="U10" i="1"/>
  <c r="W9" i="1"/>
  <c r="V9" i="1"/>
  <c r="U9" i="1"/>
  <c r="W8" i="1"/>
  <c r="V8" i="1"/>
  <c r="U8" i="1"/>
  <c r="W7" i="1"/>
  <c r="V7" i="1"/>
  <c r="U7" i="1"/>
  <c r="W6" i="1"/>
  <c r="V6" i="1"/>
  <c r="U6" i="1"/>
</calcChain>
</file>

<file path=xl/sharedStrings.xml><?xml version="1.0" encoding="utf-8"?>
<sst xmlns="http://schemas.openxmlformats.org/spreadsheetml/2006/main" count="72" uniqueCount="57">
  <si>
    <t>lower quartile</t>
  </si>
  <si>
    <t>mean</t>
  </si>
  <si>
    <t>upper quartile</t>
  </si>
  <si>
    <t>Major Water Type</t>
  </si>
  <si>
    <t>MIW</t>
  </si>
  <si>
    <t>NAT</t>
  </si>
  <si>
    <t>AGR</t>
  </si>
  <si>
    <t>Samples in Cluster (n)</t>
  </si>
  <si>
    <t>Attributes of Clusters</t>
  </si>
  <si>
    <t>Fully Neutralized MIW</t>
  </si>
  <si>
    <t>Partially Neutralized MIW</t>
  </si>
  <si>
    <t>Acidic MIW</t>
  </si>
  <si>
    <t>Chloride (mg/L)</t>
  </si>
  <si>
    <t>Fluoride (mg/L)</t>
  </si>
  <si>
    <t>Nitrate+Nitrite (mg/L as N)</t>
  </si>
  <si>
    <t>pH (su)</t>
  </si>
  <si>
    <t>Oxidation-Reduction Potential (mV)</t>
  </si>
  <si>
    <t>Specific Conductance (us/cm)</t>
  </si>
  <si>
    <t>Sulfate (mg/L)</t>
  </si>
  <si>
    <t>Total Organic Carbon (mg/L)</t>
  </si>
  <si>
    <t>Notes:</t>
  </si>
  <si>
    <t>Supplemental Table 2.  K-Means Cluster Centroid Water Quality Sorted By Water Type</t>
  </si>
  <si>
    <r>
      <rPr>
        <vertAlign val="superscript"/>
        <sz val="10"/>
        <rFont val="Cambria"/>
        <family val="1"/>
      </rPr>
      <t>a</t>
    </r>
    <r>
      <rPr>
        <sz val="10"/>
        <rFont val="Cambria"/>
        <family val="1"/>
      </rPr>
      <t xml:space="preserve"> Cluster centroid analyte concentration is in the upper quartile of all cluster centroids.</t>
    </r>
  </si>
  <si>
    <r>
      <rPr>
        <vertAlign val="superscript"/>
        <sz val="10"/>
        <color rgb="FF000000"/>
        <rFont val="Cambria"/>
        <family val="1"/>
      </rPr>
      <t>b</t>
    </r>
    <r>
      <rPr>
        <sz val="10"/>
        <color indexed="8"/>
        <rFont val="Cambria"/>
        <family val="1"/>
      </rPr>
      <t xml:space="preserve"> Cluster centroid analyte concentration is in the lower quartile of all cluster centroids.</t>
    </r>
  </si>
  <si>
    <r>
      <rPr>
        <vertAlign val="superscript"/>
        <sz val="10"/>
        <color rgb="FF000000"/>
        <rFont val="Cambria"/>
        <family val="1"/>
      </rPr>
      <t>c</t>
    </r>
    <r>
      <rPr>
        <sz val="10"/>
        <color indexed="8"/>
        <rFont val="Cambria"/>
        <family val="1"/>
      </rPr>
      <t xml:space="preserve"> Water Type Acronyms:</t>
    </r>
  </si>
  <si>
    <r>
      <rPr>
        <vertAlign val="superscript"/>
        <sz val="10"/>
        <color theme="1"/>
        <rFont val="Cambria"/>
        <family val="1"/>
      </rPr>
      <t>d</t>
    </r>
    <r>
      <rPr>
        <sz val="10"/>
        <color theme="1"/>
        <rFont val="Cambria"/>
        <family val="1"/>
      </rPr>
      <t xml:space="preserve"> Dissolved concentrations.</t>
    </r>
  </si>
  <si>
    <r>
      <rPr>
        <sz val="10"/>
        <color rgb="FF000000"/>
        <rFont val="Cambria"/>
        <family val="1"/>
      </rPr>
      <t>MIW</t>
    </r>
    <r>
      <rPr>
        <sz val="10"/>
        <color indexed="8"/>
        <rFont val="Cambria"/>
        <family val="1"/>
      </rPr>
      <t xml:space="preserve">  Mine-Influenced Groundwater</t>
    </r>
  </si>
  <si>
    <r>
      <rPr>
        <sz val="10"/>
        <color rgb="FF000000"/>
        <rFont val="Cambria"/>
        <family val="1"/>
      </rPr>
      <t>NAT</t>
    </r>
    <r>
      <rPr>
        <b/>
        <sz val="10"/>
        <color rgb="FF000000"/>
        <rFont val="Cambria"/>
        <family val="1"/>
      </rPr>
      <t xml:space="preserve"> </t>
    </r>
    <r>
      <rPr>
        <sz val="10"/>
        <color indexed="8"/>
        <rFont val="Cambria"/>
        <family val="1"/>
      </rPr>
      <t xml:space="preserve"> Naturally-Mineralized Groundwater</t>
    </r>
  </si>
  <si>
    <r>
      <rPr>
        <sz val="10"/>
        <color rgb="FF000000"/>
        <rFont val="Cambria"/>
        <family val="1"/>
      </rPr>
      <t>AGR</t>
    </r>
    <r>
      <rPr>
        <sz val="10"/>
        <color indexed="8"/>
        <rFont val="Cambria"/>
        <family val="1"/>
      </rPr>
      <t xml:space="preserve"> Agriculturally-Influenced Groundwater</t>
    </r>
  </si>
  <si>
    <r>
      <t>Alkalinity (mg/L as CaCO</t>
    </r>
    <r>
      <rPr>
        <vertAlign val="subscript"/>
        <sz val="10"/>
        <color rgb="FF000000"/>
        <rFont val="Cambria"/>
        <family val="1"/>
      </rPr>
      <t>3</t>
    </r>
    <r>
      <rPr>
        <sz val="10"/>
        <color indexed="8"/>
        <rFont val="Cambria"/>
        <family val="1"/>
      </rPr>
      <t>)</t>
    </r>
  </si>
  <si>
    <t>Arsenic, (ug/L)</t>
  </si>
  <si>
    <t>Aluminum, (mg/L)</t>
  </si>
  <si>
    <t>Barium, (ug/L)</t>
  </si>
  <si>
    <t>Boron, (ug/L)</t>
  </si>
  <si>
    <t>Cadmium, (ug/L)</t>
  </si>
  <si>
    <t>Calcium, (mg/L)</t>
  </si>
  <si>
    <t>Chromium, (ug/L)</t>
  </si>
  <si>
    <t>Cobalt, (ug/L)</t>
  </si>
  <si>
    <t>Copper, (ug/L)</t>
  </si>
  <si>
    <t>Oyxgen (mg/L)</t>
  </si>
  <si>
    <t>Iron, (mg/L)</t>
  </si>
  <si>
    <t>Lithium, (ug/L)</t>
  </si>
  <si>
    <t>Magnesium, (mg/L)</t>
  </si>
  <si>
    <t>Manganese, (ug/L)</t>
  </si>
  <si>
    <t>Molybdenum, (ug/L)</t>
  </si>
  <si>
    <t>Nickel, (ug/L)</t>
  </si>
  <si>
    <t>Phosphorous, (mg/L)</t>
  </si>
  <si>
    <t>Potassium, (mg/L)</t>
  </si>
  <si>
    <t>Selenium, (ug/L)</t>
  </si>
  <si>
    <t>Silica, (mg/L)</t>
  </si>
  <si>
    <t>Sodium, (mg/L)</t>
  </si>
  <si>
    <t>Strontium, (mg/L)</t>
  </si>
  <si>
    <t>Total Solids (mg/L)</t>
  </si>
  <si>
    <t>Uranium, (ug/L)</t>
  </si>
  <si>
    <t>Vanadium, (ug/L)</t>
  </si>
  <si>
    <t>Zinc, (ug/L)</t>
  </si>
  <si>
    <t>Cluster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</si>
</sst>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"/>
  </numFmts>
  <fonts count="1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name val="Cambria"/>
      <family val="1"/>
    </font>
    <font>
      <vertAlign val="superscript"/>
      <sz val="10"/>
      <name val="Cambria"/>
      <family val="1"/>
    </font>
    <font>
      <sz val="10"/>
      <color indexed="8"/>
      <name val="Cambria"/>
      <family val="1"/>
    </font>
    <font>
      <vertAlign val="superscript"/>
      <sz val="10"/>
      <color rgb="FF000000"/>
      <name val="Cambria"/>
      <family val="1"/>
    </font>
    <font>
      <b/>
      <sz val="10"/>
      <color rgb="FF000000"/>
      <name val="Cambria"/>
      <family val="1"/>
    </font>
    <font>
      <sz val="10"/>
      <color theme="1"/>
      <name val="Cambria"/>
      <family val="1"/>
    </font>
    <font>
      <sz val="11"/>
      <color theme="1"/>
      <name val="Cambria"/>
      <family val="1"/>
    </font>
    <font>
      <vertAlign val="superscript"/>
      <sz val="10"/>
      <color theme="1"/>
      <name val="Cambria"/>
      <family val="1"/>
    </font>
    <font>
      <sz val="10"/>
      <color rgb="FF000000"/>
      <name val="Cambria"/>
      <family val="1"/>
    </font>
    <font>
      <sz val="10"/>
      <color theme="1"/>
      <name val="Arial"/>
      <family val="2"/>
    </font>
    <font>
      <vertAlign val="subscript"/>
      <sz val="10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74996185186315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164" fontId="0" fillId="0" borderId="0" xfId="0" applyNumberFormat="1"/>
    <xf numFmtId="0" fontId="0" fillId="2" borderId="0" xfId="0" applyFill="1"/>
    <xf numFmtId="0" fontId="0" fillId="3" borderId="0" xfId="0" applyFill="1"/>
    <xf numFmtId="165" fontId="2" fillId="2" borderId="0" xfId="2" applyNumberFormat="1" applyFont="1" applyFill="1" applyAlignment="1">
      <alignment horizontal="left" vertical="center"/>
    </xf>
    <xf numFmtId="1" fontId="4" fillId="3" borderId="0" xfId="2" applyNumberFormat="1" applyFont="1" applyFill="1" applyAlignment="1">
      <alignment horizontal="left" vertical="center"/>
    </xf>
    <xf numFmtId="1" fontId="4" fillId="0" borderId="0" xfId="1" applyNumberFormat="1" applyFont="1" applyAlignment="1">
      <alignment horizontal="left" vertical="center"/>
    </xf>
    <xf numFmtId="1" fontId="4" fillId="0" borderId="0" xfId="1" applyNumberFormat="1" applyFont="1" applyAlignment="1">
      <alignment horizontal="left" vertical="center" indent="1"/>
    </xf>
    <xf numFmtId="165" fontId="4" fillId="0" borderId="0" xfId="1" applyNumberFormat="1" applyFont="1" applyAlignment="1">
      <alignment horizontal="left" vertical="center" indent="1"/>
    </xf>
    <xf numFmtId="0" fontId="7" fillId="0" borderId="0" xfId="0" applyFont="1"/>
    <xf numFmtId="0" fontId="8" fillId="0" borderId="1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4" fillId="0" borderId="0" xfId="1" applyFont="1" applyAlignment="1">
      <alignment horizontal="left" vertical="center"/>
    </xf>
    <xf numFmtId="1" fontId="4" fillId="0" borderId="0" xfId="1" applyNumberFormat="1" applyFont="1" applyAlignment="1">
      <alignment horizontal="center" vertical="center"/>
    </xf>
    <xf numFmtId="1" fontId="4" fillId="0" borderId="0" xfId="2" applyNumberFormat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4" fillId="0" borderId="0" xfId="2" applyNumberFormat="1" applyFont="1" applyAlignment="1">
      <alignment horizontal="center" vertical="center"/>
    </xf>
    <xf numFmtId="165" fontId="4" fillId="0" borderId="0" xfId="2" applyNumberFormat="1" applyFont="1" applyAlignment="1">
      <alignment horizontal="center" vertical="center"/>
    </xf>
    <xf numFmtId="165" fontId="4" fillId="0" borderId="0" xfId="1" applyNumberFormat="1" applyFont="1" applyAlignment="1">
      <alignment horizontal="center" vertical="center"/>
    </xf>
    <xf numFmtId="0" fontId="4" fillId="0" borderId="2" xfId="1" applyFont="1" applyBorder="1" applyAlignment="1">
      <alignment horizontal="left" vertical="center"/>
    </xf>
    <xf numFmtId="1" fontId="4" fillId="0" borderId="2" xfId="1" applyNumberFormat="1" applyFont="1" applyBorder="1" applyAlignment="1">
      <alignment horizontal="center" vertical="center"/>
    </xf>
    <xf numFmtId="1" fontId="4" fillId="0" borderId="2" xfId="2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</cellXfs>
  <cellStyles count="3">
    <cellStyle name="Normal" xfId="0" builtinId="0"/>
    <cellStyle name="Normal_Sheet1" xfId="1" xr:uid="{36B85857-CB29-4CEC-AF3B-BE47A5C75F29}"/>
    <cellStyle name="Normal_Sheet1_1" xfId="2" xr:uid="{3BF13161-FBAF-473A-A8DD-DEDCEB594776}"/>
  </cellStyles>
  <dxfs count="2">
    <dxf>
      <fill>
        <patternFill>
          <bgColor rgb="FFFFC000"/>
        </patternFill>
      </fill>
    </dxf>
    <dxf>
      <font>
        <color auto="1"/>
      </font>
      <fill>
        <patternFill>
          <bgColor theme="3" tint="0.74996185186315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6603D-3C32-4315-9195-1974D8DB2CDA}">
  <sheetPr>
    <pageSetUpPr fitToPage="1"/>
  </sheetPr>
  <dimension ref="A1:W48"/>
  <sheetViews>
    <sheetView tabSelected="1" workbookViewId="0">
      <pane xSplit="1" ySplit="4" topLeftCell="B21" activePane="bottomRight" state="frozen"/>
      <selection pane="topRight" activeCell="B1" sqref="B1"/>
      <selection pane="bottomLeft" activeCell="A6" sqref="A6"/>
      <selection pane="bottomRight" sqref="A1:A40"/>
    </sheetView>
  </sheetViews>
  <sheetFormatPr defaultRowHeight="14.4" x14ac:dyDescent="0.3"/>
  <cols>
    <col min="1" max="1" width="33.88671875" customWidth="1"/>
    <col min="2" max="2" width="11" customWidth="1"/>
    <col min="3" max="3" width="11.44140625" customWidth="1"/>
    <col min="4" max="4" width="8.88671875" customWidth="1"/>
    <col min="5" max="19" width="7.5546875" customWidth="1"/>
    <col min="21" max="21" width="8.88671875" hidden="1" customWidth="1"/>
    <col min="22" max="23" width="9.5546875" hidden="1" customWidth="1"/>
    <col min="24" max="24" width="0" hidden="1" customWidth="1"/>
  </cols>
  <sheetData>
    <row r="1" spans="1:23" x14ac:dyDescent="0.3">
      <c r="A1" s="10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U1" t="s">
        <v>0</v>
      </c>
      <c r="V1" t="s">
        <v>1</v>
      </c>
      <c r="W1" t="s">
        <v>2</v>
      </c>
    </row>
    <row r="2" spans="1:23" x14ac:dyDescent="0.3">
      <c r="A2" s="11" t="s">
        <v>56</v>
      </c>
      <c r="B2" s="12">
        <v>8</v>
      </c>
      <c r="C2" s="12">
        <v>12</v>
      </c>
      <c r="D2" s="12">
        <v>10</v>
      </c>
      <c r="E2" s="12">
        <v>15</v>
      </c>
      <c r="F2" s="12">
        <v>16</v>
      </c>
      <c r="G2" s="12">
        <v>17</v>
      </c>
      <c r="H2" s="12">
        <v>18</v>
      </c>
      <c r="I2" s="12">
        <v>1</v>
      </c>
      <c r="J2" s="12">
        <v>2</v>
      </c>
      <c r="K2" s="12">
        <v>5</v>
      </c>
      <c r="L2" s="12">
        <v>6</v>
      </c>
      <c r="M2" s="12">
        <v>7</v>
      </c>
      <c r="N2" s="12">
        <v>11</v>
      </c>
      <c r="O2" s="12">
        <v>14</v>
      </c>
      <c r="P2" s="12">
        <v>3</v>
      </c>
      <c r="Q2" s="12">
        <v>4</v>
      </c>
      <c r="R2" s="12">
        <v>9</v>
      </c>
      <c r="S2" s="12">
        <v>13</v>
      </c>
    </row>
    <row r="3" spans="1:23" x14ac:dyDescent="0.3">
      <c r="A3" s="11" t="s">
        <v>3</v>
      </c>
      <c r="B3" s="12" t="s">
        <v>4</v>
      </c>
      <c r="C3" s="12" t="s">
        <v>4</v>
      </c>
      <c r="D3" s="12" t="s">
        <v>4</v>
      </c>
      <c r="E3" s="12" t="s">
        <v>4</v>
      </c>
      <c r="F3" s="12" t="s">
        <v>4</v>
      </c>
      <c r="G3" s="12" t="s">
        <v>4</v>
      </c>
      <c r="H3" s="12" t="s">
        <v>4</v>
      </c>
      <c r="I3" s="12" t="s">
        <v>5</v>
      </c>
      <c r="J3" s="12" t="s">
        <v>5</v>
      </c>
      <c r="K3" s="12" t="s">
        <v>5</v>
      </c>
      <c r="L3" s="12" t="s">
        <v>5</v>
      </c>
      <c r="M3" s="12" t="s">
        <v>5</v>
      </c>
      <c r="N3" s="12" t="s">
        <v>5</v>
      </c>
      <c r="O3" s="12" t="s">
        <v>5</v>
      </c>
      <c r="P3" s="12" t="s">
        <v>6</v>
      </c>
      <c r="Q3" s="12" t="s">
        <v>6</v>
      </c>
      <c r="R3" s="12" t="s">
        <v>6</v>
      </c>
      <c r="S3" s="12" t="s">
        <v>6</v>
      </c>
    </row>
    <row r="4" spans="1:23" x14ac:dyDescent="0.3">
      <c r="A4" s="11" t="s">
        <v>7</v>
      </c>
      <c r="B4" s="12">
        <v>20</v>
      </c>
      <c r="C4" s="12">
        <v>21</v>
      </c>
      <c r="D4" s="12">
        <v>27</v>
      </c>
      <c r="E4" s="12">
        <v>15</v>
      </c>
      <c r="F4" s="12">
        <v>17</v>
      </c>
      <c r="G4" s="12">
        <v>29</v>
      </c>
      <c r="H4" s="12">
        <v>33</v>
      </c>
      <c r="I4" s="12">
        <v>22</v>
      </c>
      <c r="J4" s="12">
        <v>24</v>
      </c>
      <c r="K4" s="12">
        <v>7</v>
      </c>
      <c r="L4" s="12">
        <v>16</v>
      </c>
      <c r="M4" s="12">
        <v>22</v>
      </c>
      <c r="N4" s="12">
        <v>24</v>
      </c>
      <c r="O4" s="12">
        <v>28</v>
      </c>
      <c r="P4" s="12">
        <v>35</v>
      </c>
      <c r="Q4" s="12">
        <v>28</v>
      </c>
      <c r="R4" s="12">
        <v>25</v>
      </c>
      <c r="S4" s="12">
        <v>33</v>
      </c>
    </row>
    <row r="5" spans="1:23" x14ac:dyDescent="0.3">
      <c r="A5" s="11" t="s">
        <v>8</v>
      </c>
      <c r="B5" s="13" t="s">
        <v>9</v>
      </c>
      <c r="C5" s="13"/>
      <c r="D5" s="13" t="s">
        <v>10</v>
      </c>
      <c r="E5" s="13"/>
      <c r="F5" s="13"/>
      <c r="G5" s="13" t="s">
        <v>11</v>
      </c>
      <c r="H5" s="13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pans="1:23" x14ac:dyDescent="0.3">
      <c r="A6" s="14" t="s">
        <v>29</v>
      </c>
      <c r="B6" s="15">
        <v>560</v>
      </c>
      <c r="C6" s="15">
        <v>248.61904761904762</v>
      </c>
      <c r="D6" s="15">
        <v>780.40000000000009</v>
      </c>
      <c r="E6" s="16">
        <v>1072</v>
      </c>
      <c r="F6" s="16">
        <v>435.35294117647061</v>
      </c>
      <c r="G6" s="16">
        <v>21.031034482758617</v>
      </c>
      <c r="H6" s="16">
        <v>3.5999999999999996</v>
      </c>
      <c r="I6" s="15">
        <v>188.77272727272731</v>
      </c>
      <c r="J6" s="15">
        <v>168.91666666666669</v>
      </c>
      <c r="K6" s="15">
        <v>887.14285714285711</v>
      </c>
      <c r="L6" s="15">
        <v>100.3125</v>
      </c>
      <c r="M6" s="15">
        <v>147.13636363636363</v>
      </c>
      <c r="N6" s="15">
        <v>166.66666666666669</v>
      </c>
      <c r="O6" s="16">
        <v>176.78571428571428</v>
      </c>
      <c r="P6" s="15">
        <v>143.11428571428573</v>
      </c>
      <c r="Q6" s="15">
        <v>217.07407407407408</v>
      </c>
      <c r="R6" s="15">
        <v>336.4</v>
      </c>
      <c r="S6" s="16">
        <v>266.5454545454545</v>
      </c>
      <c r="U6" s="1">
        <f t="shared" ref="U6:U40" si="0">QUARTILE(B6:S6,1)</f>
        <v>152.01893939393938</v>
      </c>
      <c r="V6" s="1">
        <f t="shared" ref="V6:V40" si="1">QUARTILE(B6:S6,2)</f>
        <v>202.92340067340069</v>
      </c>
      <c r="W6" s="1">
        <f>QUARTILE(B6:S6,3)</f>
        <v>410.61470588235295</v>
      </c>
    </row>
    <row r="7" spans="1:23" x14ac:dyDescent="0.3">
      <c r="A7" s="14" t="s">
        <v>31</v>
      </c>
      <c r="B7" s="17">
        <v>2.8611111111111111E-2</v>
      </c>
      <c r="C7" s="17">
        <v>2.5000000000000001E-2</v>
      </c>
      <c r="D7" s="17">
        <v>0.12336000000000003</v>
      </c>
      <c r="E7" s="18">
        <v>4.6666666666666669E-2</v>
      </c>
      <c r="F7" s="19">
        <v>1.8408823529411766</v>
      </c>
      <c r="G7" s="16">
        <v>35.196551724137933</v>
      </c>
      <c r="H7" s="16">
        <v>445.84000000000003</v>
      </c>
      <c r="I7" s="17">
        <v>3.104545454545455E-2</v>
      </c>
      <c r="J7" s="17">
        <v>4.1666666666666671E-2</v>
      </c>
      <c r="K7" s="17">
        <v>0.11500000000000002</v>
      </c>
      <c r="L7" s="17">
        <v>2.5500000000000002E-2</v>
      </c>
      <c r="M7" s="17">
        <v>2.7227272727272728E-2</v>
      </c>
      <c r="N7" s="17">
        <v>2.775E-2</v>
      </c>
      <c r="O7" s="18">
        <v>2.8785714285714286E-2</v>
      </c>
      <c r="P7" s="17">
        <v>2.5428571428571429E-2</v>
      </c>
      <c r="Q7" s="17">
        <v>2.5222222222222222E-2</v>
      </c>
      <c r="R7" s="17">
        <v>3.0200000000000001E-2</v>
      </c>
      <c r="S7" s="18">
        <v>2.5454545454545455E-2</v>
      </c>
      <c r="U7" s="1">
        <f t="shared" si="0"/>
        <v>2.5931818181818184E-2</v>
      </c>
      <c r="V7" s="1">
        <f t="shared" si="1"/>
        <v>2.9492857142857144E-2</v>
      </c>
      <c r="W7" s="1">
        <f t="shared" ref="W7:W40" si="2">QUARTILE(B7:S7,3)</f>
        <v>9.791666666666668E-2</v>
      </c>
    </row>
    <row r="8" spans="1:23" x14ac:dyDescent="0.3">
      <c r="A8" s="14" t="s">
        <v>30</v>
      </c>
      <c r="B8" s="15">
        <v>12.933333333333335</v>
      </c>
      <c r="C8" s="15">
        <v>9.0509523809523831</v>
      </c>
      <c r="D8" s="15">
        <v>13.540000000000001</v>
      </c>
      <c r="E8" s="16">
        <v>4.3999999999999995</v>
      </c>
      <c r="F8" s="16">
        <v>5.0588235294117645</v>
      </c>
      <c r="G8" s="16">
        <v>22.724137931034491</v>
      </c>
      <c r="H8" s="16">
        <v>73.680000000000007</v>
      </c>
      <c r="I8" s="15">
        <v>6.7181818181818178</v>
      </c>
      <c r="J8" s="15">
        <v>8.6137499999999996</v>
      </c>
      <c r="K8" s="15">
        <v>177.42857142857142</v>
      </c>
      <c r="L8" s="15">
        <v>15.375</v>
      </c>
      <c r="M8" s="15">
        <v>29.049999999999994</v>
      </c>
      <c r="N8" s="15">
        <v>14.337499999999999</v>
      </c>
      <c r="O8" s="16">
        <v>39.375</v>
      </c>
      <c r="P8" s="15">
        <v>9.6971428571428593</v>
      </c>
      <c r="Q8" s="15">
        <v>5.6296296296296306</v>
      </c>
      <c r="R8" s="15">
        <v>6.4035999999999991</v>
      </c>
      <c r="S8" s="16">
        <v>10.389090909090914</v>
      </c>
      <c r="U8" s="1">
        <f t="shared" si="0"/>
        <v>7.192073863636363</v>
      </c>
      <c r="V8" s="1">
        <f t="shared" si="1"/>
        <v>11.661212121212124</v>
      </c>
      <c r="W8" s="1">
        <f t="shared" si="2"/>
        <v>20.886853448275868</v>
      </c>
    </row>
    <row r="9" spans="1:23" x14ac:dyDescent="0.3">
      <c r="A9" s="14" t="s">
        <v>32</v>
      </c>
      <c r="B9" s="15">
        <v>31.222222222222221</v>
      </c>
      <c r="C9" s="15">
        <v>24.261904761904766</v>
      </c>
      <c r="D9" s="15">
        <v>27.08</v>
      </c>
      <c r="E9" s="16">
        <v>32.666666666666664</v>
      </c>
      <c r="F9" s="16">
        <v>40.058823529411761</v>
      </c>
      <c r="G9" s="16">
        <v>21.758620689655171</v>
      </c>
      <c r="H9" s="16">
        <v>22.760000000000005</v>
      </c>
      <c r="I9" s="15">
        <v>26.768181818181823</v>
      </c>
      <c r="J9" s="15">
        <v>26.966666666666672</v>
      </c>
      <c r="K9" s="15">
        <v>18.085714285714285</v>
      </c>
      <c r="L9" s="15">
        <v>23.137499999999999</v>
      </c>
      <c r="M9" s="15">
        <v>10.304545454545458</v>
      </c>
      <c r="N9" s="15">
        <v>25.983333333333334</v>
      </c>
      <c r="O9" s="16">
        <v>11.289285714285713</v>
      </c>
      <c r="P9" s="15">
        <v>47.854285714285716</v>
      </c>
      <c r="Q9" s="15">
        <v>89.703703703703695</v>
      </c>
      <c r="R9" s="15">
        <v>56.040000000000006</v>
      </c>
      <c r="S9" s="16">
        <v>60.909090909090892</v>
      </c>
      <c r="U9" s="1">
        <f t="shared" si="0"/>
        <v>22.854375000000005</v>
      </c>
      <c r="V9" s="1">
        <f t="shared" si="1"/>
        <v>26.867424242424249</v>
      </c>
      <c r="W9" s="1">
        <f t="shared" si="2"/>
        <v>38.210784313725483</v>
      </c>
    </row>
    <row r="10" spans="1:23" x14ac:dyDescent="0.3">
      <c r="A10" s="14" t="s">
        <v>33</v>
      </c>
      <c r="B10" s="15">
        <v>1877.2222222222222</v>
      </c>
      <c r="C10" s="15">
        <v>1294.7619047619046</v>
      </c>
      <c r="D10" s="15">
        <v>5696.3519999999999</v>
      </c>
      <c r="E10" s="16">
        <v>2760</v>
      </c>
      <c r="F10" s="16">
        <v>5160.9588235294141</v>
      </c>
      <c r="G10" s="16">
        <v>4171.693103448275</v>
      </c>
      <c r="H10" s="16">
        <v>4233.996000000001</v>
      </c>
      <c r="I10" s="15">
        <v>1198.6363636363635</v>
      </c>
      <c r="J10" s="15">
        <v>473.33333333333343</v>
      </c>
      <c r="K10" s="15">
        <v>14371.428571428571</v>
      </c>
      <c r="L10" s="15">
        <v>248.125</v>
      </c>
      <c r="M10" s="15">
        <v>505.45454545454544</v>
      </c>
      <c r="N10" s="15">
        <v>1232.0833333333335</v>
      </c>
      <c r="O10" s="16">
        <v>920.35714285714289</v>
      </c>
      <c r="P10" s="15">
        <v>349.14285714285711</v>
      </c>
      <c r="Q10" s="15">
        <v>320.74074074074076</v>
      </c>
      <c r="R10" s="15">
        <v>1062.8000000000002</v>
      </c>
      <c r="S10" s="16">
        <v>831.5151515151515</v>
      </c>
      <c r="U10" s="1">
        <f t="shared" si="0"/>
        <v>586.969696969697</v>
      </c>
      <c r="V10" s="1">
        <f t="shared" si="1"/>
        <v>1215.3598484848485</v>
      </c>
      <c r="W10" s="1">
        <f t="shared" si="2"/>
        <v>3818.7698275862062</v>
      </c>
    </row>
    <row r="11" spans="1:23" x14ac:dyDescent="0.3">
      <c r="A11" s="14" t="s">
        <v>34</v>
      </c>
      <c r="B11" s="20">
        <v>0.25</v>
      </c>
      <c r="C11" s="20">
        <v>0.25</v>
      </c>
      <c r="D11" s="20">
        <v>1.2471999999999999</v>
      </c>
      <c r="E11" s="19">
        <v>0.25</v>
      </c>
      <c r="F11" s="19">
        <v>4.9447058823529417</v>
      </c>
      <c r="G11" s="16">
        <v>27.458620689655177</v>
      </c>
      <c r="H11" s="16">
        <v>88.759999999999991</v>
      </c>
      <c r="I11" s="20">
        <v>0.25</v>
      </c>
      <c r="J11" s="20">
        <v>0.25</v>
      </c>
      <c r="K11" s="20">
        <v>1.7628571428571431</v>
      </c>
      <c r="L11" s="20">
        <v>0.25</v>
      </c>
      <c r="M11" s="20">
        <v>0.25</v>
      </c>
      <c r="N11" s="20">
        <v>0.25</v>
      </c>
      <c r="O11" s="19">
        <v>0.26464285714285712</v>
      </c>
      <c r="P11" s="20">
        <v>0.24571428571428572</v>
      </c>
      <c r="Q11" s="20">
        <v>0.25</v>
      </c>
      <c r="R11" s="20">
        <v>0.25559999999999999</v>
      </c>
      <c r="S11" s="19">
        <v>0.24545454545454548</v>
      </c>
      <c r="U11" s="1">
        <f t="shared" si="0"/>
        <v>0.25</v>
      </c>
      <c r="V11" s="1">
        <f t="shared" si="1"/>
        <v>0.25</v>
      </c>
      <c r="W11" s="1">
        <f t="shared" si="2"/>
        <v>1.0015607142857141</v>
      </c>
    </row>
    <row r="12" spans="1:23" x14ac:dyDescent="0.3">
      <c r="A12" s="14" t="s">
        <v>35</v>
      </c>
      <c r="B12" s="15">
        <v>285.16666666666669</v>
      </c>
      <c r="C12" s="15">
        <v>123.23809523809523</v>
      </c>
      <c r="D12" s="15">
        <v>492.4</v>
      </c>
      <c r="E12" s="16">
        <v>681.33333333333326</v>
      </c>
      <c r="F12" s="16">
        <v>434.70588235294116</v>
      </c>
      <c r="G12" s="16">
        <v>423.10344827586204</v>
      </c>
      <c r="H12" s="16">
        <v>423.6</v>
      </c>
      <c r="I12" s="15">
        <v>145</v>
      </c>
      <c r="J12" s="15">
        <v>34.750000000000007</v>
      </c>
      <c r="K12" s="15">
        <v>304.28571428571428</v>
      </c>
      <c r="L12" s="15">
        <v>25.5625</v>
      </c>
      <c r="M12" s="15">
        <v>21.427272727272729</v>
      </c>
      <c r="N12" s="15">
        <v>50.416666666666664</v>
      </c>
      <c r="O12" s="16">
        <v>24.832142857142856</v>
      </c>
      <c r="P12" s="15">
        <v>53.800000000000004</v>
      </c>
      <c r="Q12" s="15">
        <v>115.8888888888889</v>
      </c>
      <c r="R12" s="15">
        <v>200.83999999999995</v>
      </c>
      <c r="S12" s="16">
        <v>145.90909090909093</v>
      </c>
      <c r="U12" s="1">
        <f t="shared" si="0"/>
        <v>51.262500000000003</v>
      </c>
      <c r="V12" s="1">
        <f t="shared" si="1"/>
        <v>145.45454545454547</v>
      </c>
      <c r="W12" s="1">
        <f t="shared" si="2"/>
        <v>393.39901477832507</v>
      </c>
    </row>
    <row r="13" spans="1:23" x14ac:dyDescent="0.3">
      <c r="A13" s="14" t="s">
        <v>12</v>
      </c>
      <c r="B13" s="15">
        <v>84</v>
      </c>
      <c r="C13" s="15">
        <v>69.666666666666671</v>
      </c>
      <c r="D13" s="15">
        <v>335.16</v>
      </c>
      <c r="E13" s="16">
        <v>148.79999999999998</v>
      </c>
      <c r="F13" s="16">
        <v>482.47058823529414</v>
      </c>
      <c r="G13" s="16">
        <v>238.7586206896552</v>
      </c>
      <c r="H13" s="16">
        <v>302.31999999999994</v>
      </c>
      <c r="I13" s="15">
        <v>108.54545454545455</v>
      </c>
      <c r="J13" s="15">
        <v>24.945833333333333</v>
      </c>
      <c r="K13" s="15">
        <v>2398.8571428571431</v>
      </c>
      <c r="L13" s="15">
        <v>19.006249999999998</v>
      </c>
      <c r="M13" s="15">
        <v>28.018181818181819</v>
      </c>
      <c r="N13" s="15">
        <v>102.16666666666664</v>
      </c>
      <c r="O13" s="16">
        <v>39.071428571428569</v>
      </c>
      <c r="P13" s="15">
        <v>26.72571428571429</v>
      </c>
      <c r="Q13" s="15">
        <v>46.629629629629626</v>
      </c>
      <c r="R13" s="15">
        <v>64.08</v>
      </c>
      <c r="S13" s="16">
        <v>86.757575757575751</v>
      </c>
      <c r="U13" s="1">
        <f t="shared" si="0"/>
        <v>40.960978835978835</v>
      </c>
      <c r="V13" s="1">
        <f t="shared" si="1"/>
        <v>85.378787878787875</v>
      </c>
      <c r="W13" s="1">
        <f t="shared" si="2"/>
        <v>216.26896551724138</v>
      </c>
    </row>
    <row r="14" spans="1:23" x14ac:dyDescent="0.3">
      <c r="A14" s="14" t="s">
        <v>36</v>
      </c>
      <c r="B14" s="20">
        <v>2.6172222222222223</v>
      </c>
      <c r="C14" s="20">
        <v>0.84904761904761905</v>
      </c>
      <c r="D14" s="20">
        <v>1.4251999999999998</v>
      </c>
      <c r="E14" s="19">
        <v>2.6799999999999997</v>
      </c>
      <c r="F14" s="19">
        <v>2.1423529411764708</v>
      </c>
      <c r="G14" s="19">
        <v>6.0934482758620678</v>
      </c>
      <c r="H14" s="16">
        <v>79.287999999999982</v>
      </c>
      <c r="I14" s="20">
        <v>0.91318181818181832</v>
      </c>
      <c r="J14" s="20">
        <v>0.5</v>
      </c>
      <c r="K14" s="20">
        <v>0.86571428571428577</v>
      </c>
      <c r="L14" s="20">
        <v>1.9525000000000001</v>
      </c>
      <c r="M14" s="20">
        <v>0.72818181818181826</v>
      </c>
      <c r="N14" s="20">
        <v>3.1583333333333332</v>
      </c>
      <c r="O14" s="19">
        <v>2.9346428571428569</v>
      </c>
      <c r="P14" s="20">
        <v>0.79457142857142848</v>
      </c>
      <c r="Q14" s="20">
        <v>0.62888888888888894</v>
      </c>
      <c r="R14" s="20">
        <v>0.56600000000000006</v>
      </c>
      <c r="S14" s="19">
        <v>0.97727272727272729</v>
      </c>
      <c r="U14" s="1">
        <f t="shared" si="0"/>
        <v>0.80819047619047613</v>
      </c>
      <c r="V14" s="1">
        <f t="shared" si="1"/>
        <v>1.2012363636363634</v>
      </c>
      <c r="W14" s="1">
        <f t="shared" si="2"/>
        <v>2.6643055555555555</v>
      </c>
    </row>
    <row r="15" spans="1:23" x14ac:dyDescent="0.3">
      <c r="A15" s="14" t="s">
        <v>37</v>
      </c>
      <c r="B15" s="20">
        <v>0.58888888888888891</v>
      </c>
      <c r="C15" s="20">
        <v>0.55761904761904757</v>
      </c>
      <c r="D15" s="15">
        <v>30.411999999999999</v>
      </c>
      <c r="E15" s="19">
        <v>0.78333333333333333</v>
      </c>
      <c r="F15" s="16">
        <v>333.00000000000006</v>
      </c>
      <c r="G15" s="16">
        <v>1323.4482758620691</v>
      </c>
      <c r="H15" s="16">
        <v>3207.2</v>
      </c>
      <c r="I15" s="20">
        <v>0.93136363636363628</v>
      </c>
      <c r="J15" s="20">
        <v>0.51291666666666669</v>
      </c>
      <c r="K15" s="20">
        <v>2.6742857142857144</v>
      </c>
      <c r="L15" s="20">
        <v>0.5</v>
      </c>
      <c r="M15" s="20">
        <v>0.5</v>
      </c>
      <c r="N15" s="20">
        <v>0.5</v>
      </c>
      <c r="O15" s="19">
        <v>0.5</v>
      </c>
      <c r="P15" s="20">
        <v>0.4925714285714286</v>
      </c>
      <c r="Q15" s="20">
        <v>0.50148148148148153</v>
      </c>
      <c r="R15" s="20">
        <v>0.72799999999999998</v>
      </c>
      <c r="S15" s="19">
        <v>0.49515151515151512</v>
      </c>
      <c r="U15" s="1">
        <f t="shared" si="0"/>
        <v>0.5</v>
      </c>
      <c r="V15" s="1">
        <f t="shared" si="1"/>
        <v>0.57325396825396824</v>
      </c>
      <c r="W15" s="1">
        <f t="shared" si="2"/>
        <v>2.2385551948051949</v>
      </c>
    </row>
    <row r="16" spans="1:23" x14ac:dyDescent="0.3">
      <c r="A16" s="14" t="s">
        <v>38</v>
      </c>
      <c r="B16" s="20">
        <v>0.57499999999999996</v>
      </c>
      <c r="C16" s="20">
        <v>3.0771428571428565</v>
      </c>
      <c r="D16" s="20">
        <v>9.2039999999999988</v>
      </c>
      <c r="E16" s="19">
        <v>1.0993333333333335</v>
      </c>
      <c r="F16" s="16">
        <v>183.28235294117647</v>
      </c>
      <c r="G16" s="16">
        <v>1259.6448275862069</v>
      </c>
      <c r="H16" s="16">
        <v>21568</v>
      </c>
      <c r="I16" s="20">
        <v>1.0677272727272726</v>
      </c>
      <c r="J16" s="20">
        <v>0.60916666666666663</v>
      </c>
      <c r="K16" s="20">
        <v>7.0714285714285712</v>
      </c>
      <c r="L16" s="20">
        <v>0.53125</v>
      </c>
      <c r="M16" s="20">
        <v>0.73863636363636365</v>
      </c>
      <c r="N16" s="20">
        <v>0.76624999999999999</v>
      </c>
      <c r="O16" s="19">
        <v>1.4921428571428572</v>
      </c>
      <c r="P16" s="20">
        <v>1.2574285714285716</v>
      </c>
      <c r="Q16" s="20">
        <v>0.91074074074074085</v>
      </c>
      <c r="R16" s="20">
        <v>3.7096000000000005</v>
      </c>
      <c r="S16" s="19">
        <v>2.5715151515151518</v>
      </c>
      <c r="U16" s="1">
        <f t="shared" si="0"/>
        <v>0.80237268518518523</v>
      </c>
      <c r="V16" s="1">
        <f t="shared" si="1"/>
        <v>1.3747857142857143</v>
      </c>
      <c r="W16" s="1">
        <f t="shared" si="2"/>
        <v>6.2309714285714284</v>
      </c>
    </row>
    <row r="17" spans="1:23" x14ac:dyDescent="0.3">
      <c r="A17" s="14" t="s">
        <v>39</v>
      </c>
      <c r="B17" s="20">
        <v>2.3466666666666667</v>
      </c>
      <c r="C17" s="20">
        <v>3.3923809523809529</v>
      </c>
      <c r="D17" s="20">
        <v>1.0891304347826085</v>
      </c>
      <c r="E17" s="19">
        <v>1.018</v>
      </c>
      <c r="F17" s="19">
        <v>2.19</v>
      </c>
      <c r="G17" s="19">
        <v>1.7867999999999999</v>
      </c>
      <c r="H17" s="19">
        <v>1.6295000000000004</v>
      </c>
      <c r="I17" s="20">
        <v>1.1986363636363637</v>
      </c>
      <c r="J17" s="20">
        <v>0.54333333333333333</v>
      </c>
      <c r="K17" s="20">
        <v>1.1100000000000003</v>
      </c>
      <c r="L17" s="20">
        <v>1.4587500000000002</v>
      </c>
      <c r="M17" s="20">
        <v>0.97318181818181815</v>
      </c>
      <c r="N17" s="20">
        <v>5.5012499999999998</v>
      </c>
      <c r="O17" s="19">
        <v>5.140357142857142</v>
      </c>
      <c r="P17" s="20">
        <v>2.8702857142857146</v>
      </c>
      <c r="Q17" s="20">
        <v>0.70000000000000007</v>
      </c>
      <c r="R17" s="20">
        <v>1.1375999999999999</v>
      </c>
      <c r="S17" s="19">
        <v>3.518787878787879</v>
      </c>
      <c r="U17" s="1">
        <f t="shared" si="0"/>
        <v>1.0943478260869566</v>
      </c>
      <c r="V17" s="1">
        <f t="shared" si="1"/>
        <v>1.5441250000000002</v>
      </c>
      <c r="W17" s="1">
        <f t="shared" si="2"/>
        <v>2.7393809523809525</v>
      </c>
    </row>
    <row r="18" spans="1:23" x14ac:dyDescent="0.3">
      <c r="A18" s="14" t="s">
        <v>13</v>
      </c>
      <c r="B18" s="20">
        <v>0.7122222222222222</v>
      </c>
      <c r="C18" s="20">
        <v>0.74904761904761918</v>
      </c>
      <c r="D18" s="20">
        <v>3.9203999999999999</v>
      </c>
      <c r="E18" s="19">
        <v>0.54400000000000004</v>
      </c>
      <c r="F18" s="19">
        <v>6.5911764705882359</v>
      </c>
      <c r="G18" s="16">
        <v>30.193103448275863</v>
      </c>
      <c r="H18" s="16">
        <v>86.47999999999999</v>
      </c>
      <c r="I18" s="20">
        <v>0.91454545454545466</v>
      </c>
      <c r="J18" s="20">
        <v>1.0150000000000001</v>
      </c>
      <c r="K18" s="20">
        <v>3.347142857142857</v>
      </c>
      <c r="L18" s="20">
        <v>0.75687500000000008</v>
      </c>
      <c r="M18" s="20">
        <v>1.0686363636363638</v>
      </c>
      <c r="N18" s="20">
        <v>1.2054166666666668</v>
      </c>
      <c r="O18" s="19">
        <v>1.9578571428571432</v>
      </c>
      <c r="P18" s="20">
        <v>0.51257142857142868</v>
      </c>
      <c r="Q18" s="20">
        <v>0.35481481481481481</v>
      </c>
      <c r="R18" s="20">
        <v>0.53200000000000003</v>
      </c>
      <c r="S18" s="19">
        <v>0.44636363636363641</v>
      </c>
      <c r="U18" s="1">
        <f t="shared" si="0"/>
        <v>0.58605555555555555</v>
      </c>
      <c r="V18" s="1">
        <f t="shared" si="1"/>
        <v>0.96477272727272734</v>
      </c>
      <c r="W18" s="1">
        <f t="shared" si="2"/>
        <v>2.9998214285714284</v>
      </c>
    </row>
    <row r="19" spans="1:23" x14ac:dyDescent="0.3">
      <c r="A19" s="14" t="s">
        <v>40</v>
      </c>
      <c r="B19" s="17">
        <v>1.2222222222222223E-2</v>
      </c>
      <c r="C19" s="17">
        <v>1.0857142857142857E-2</v>
      </c>
      <c r="D19" s="15">
        <v>11.708960000000001</v>
      </c>
      <c r="E19" s="18">
        <v>0.1346</v>
      </c>
      <c r="F19" s="16">
        <v>125.98500000000001</v>
      </c>
      <c r="G19" s="16">
        <v>1649.1034482758621</v>
      </c>
      <c r="H19" s="16">
        <v>4501.2000000000007</v>
      </c>
      <c r="I19" s="17">
        <v>0.17945454545454542</v>
      </c>
      <c r="J19" s="17">
        <v>0.33683333333333337</v>
      </c>
      <c r="K19" s="17">
        <v>0.16428571428571428</v>
      </c>
      <c r="L19" s="17">
        <v>1.2750000000000001E-2</v>
      </c>
      <c r="M19" s="17">
        <v>8.1681818181818203E-2</v>
      </c>
      <c r="N19" s="17">
        <v>1.5875E-2</v>
      </c>
      <c r="O19" s="18">
        <v>1.35E-2</v>
      </c>
      <c r="P19" s="17">
        <v>1.5514285714285713E-2</v>
      </c>
      <c r="Q19" s="17">
        <v>1.2037037037037037E-2</v>
      </c>
      <c r="R19" s="17">
        <v>4.3960000000000006E-2</v>
      </c>
      <c r="S19" s="18">
        <v>1.1333333333333334E-2</v>
      </c>
      <c r="U19" s="1">
        <f t="shared" si="0"/>
        <v>1.2937500000000001E-2</v>
      </c>
      <c r="V19" s="1">
        <f t="shared" si="1"/>
        <v>6.2820909090909108E-2</v>
      </c>
      <c r="W19" s="1">
        <f t="shared" si="2"/>
        <v>0.29748863636363637</v>
      </c>
    </row>
    <row r="20" spans="1:23" x14ac:dyDescent="0.3">
      <c r="A20" s="14" t="s">
        <v>41</v>
      </c>
      <c r="B20" s="15">
        <v>93.833333333333343</v>
      </c>
      <c r="C20" s="15">
        <v>32.333333333333336</v>
      </c>
      <c r="D20" s="15">
        <v>150.49679999999998</v>
      </c>
      <c r="E20" s="16">
        <v>126.93333333333334</v>
      </c>
      <c r="F20" s="16">
        <v>174.41941176470587</v>
      </c>
      <c r="G20" s="16">
        <v>462.11551724137934</v>
      </c>
      <c r="H20" s="16">
        <v>771.80880000000002</v>
      </c>
      <c r="I20" s="15">
        <v>33</v>
      </c>
      <c r="J20" s="15">
        <v>27.666666666666668</v>
      </c>
      <c r="K20" s="15">
        <v>136.57142857142858</v>
      </c>
      <c r="L20" s="15">
        <v>26.375</v>
      </c>
      <c r="M20" s="15">
        <v>27</v>
      </c>
      <c r="N20" s="15">
        <v>44.416666666666664</v>
      </c>
      <c r="O20" s="16">
        <v>27.5</v>
      </c>
      <c r="P20" s="15">
        <v>30.914285714285715</v>
      </c>
      <c r="Q20" s="15">
        <v>35.814814814814817</v>
      </c>
      <c r="R20" s="15">
        <v>67.239999999999995</v>
      </c>
      <c r="S20" s="16">
        <v>47.757575757575751</v>
      </c>
      <c r="U20" s="1">
        <f t="shared" si="0"/>
        <v>31.269047619047619</v>
      </c>
      <c r="V20" s="1">
        <f t="shared" si="1"/>
        <v>46.087121212121204</v>
      </c>
      <c r="W20" s="1">
        <f t="shared" si="2"/>
        <v>134.16190476190476</v>
      </c>
    </row>
    <row r="21" spans="1:23" x14ac:dyDescent="0.3">
      <c r="A21" s="14" t="s">
        <v>42</v>
      </c>
      <c r="B21" s="15">
        <v>47.144444444444453</v>
      </c>
      <c r="C21" s="15">
        <v>24.604761904761901</v>
      </c>
      <c r="D21" s="15">
        <v>402.16</v>
      </c>
      <c r="E21" s="16">
        <v>158.46666666666667</v>
      </c>
      <c r="F21" s="16">
        <v>336.29411764705884</v>
      </c>
      <c r="G21" s="16">
        <v>497.93103448275872</v>
      </c>
      <c r="H21" s="16">
        <v>879.6</v>
      </c>
      <c r="I21" s="15">
        <v>27.177272727272722</v>
      </c>
      <c r="J21" s="15">
        <v>7.6254166666666672</v>
      </c>
      <c r="K21" s="15">
        <v>108.28571428571428</v>
      </c>
      <c r="L21" s="15">
        <v>5.0875000000000004</v>
      </c>
      <c r="M21" s="15">
        <v>4.1127272727272732</v>
      </c>
      <c r="N21" s="15">
        <v>6.9249999999999989</v>
      </c>
      <c r="O21" s="16">
        <v>4.503571428571429</v>
      </c>
      <c r="P21" s="15">
        <v>10.959999999999999</v>
      </c>
      <c r="Q21" s="15">
        <v>23.703703703703702</v>
      </c>
      <c r="R21" s="15">
        <v>36.548000000000002</v>
      </c>
      <c r="S21" s="16">
        <v>28.418181818181818</v>
      </c>
      <c r="U21" s="1">
        <f t="shared" si="0"/>
        <v>8.4590624999999999</v>
      </c>
      <c r="V21" s="1">
        <f t="shared" si="1"/>
        <v>27.797727272727272</v>
      </c>
      <c r="W21" s="1">
        <f t="shared" si="2"/>
        <v>145.92142857142858</v>
      </c>
    </row>
    <row r="22" spans="1:23" x14ac:dyDescent="0.3">
      <c r="A22" s="14" t="s">
        <v>43</v>
      </c>
      <c r="B22" s="15">
        <v>28.582222222222224</v>
      </c>
      <c r="C22" s="20">
        <v>1.2242857142857144</v>
      </c>
      <c r="D22" s="15">
        <v>21241.600000000002</v>
      </c>
      <c r="E22" s="16">
        <v>148.41333333333333</v>
      </c>
      <c r="F22" s="16">
        <v>54020.588235294119</v>
      </c>
      <c r="G22" s="16">
        <v>106344.82758620688</v>
      </c>
      <c r="H22" s="16">
        <v>133800</v>
      </c>
      <c r="I22" s="15">
        <v>170.71363636363634</v>
      </c>
      <c r="J22" s="15">
        <v>260.91666666666669</v>
      </c>
      <c r="K22" s="15">
        <v>2306.8571428571427</v>
      </c>
      <c r="L22" s="15">
        <v>5.4437499999999996</v>
      </c>
      <c r="M22" s="15">
        <v>47.197272727272733</v>
      </c>
      <c r="N22" s="20">
        <v>1.1570833333333335</v>
      </c>
      <c r="O22" s="16">
        <v>2.5935714285714289</v>
      </c>
      <c r="P22" s="20">
        <v>0.66</v>
      </c>
      <c r="Q22" s="15">
        <v>7.6296296296296306</v>
      </c>
      <c r="R22" s="15">
        <v>620.00000000000011</v>
      </c>
      <c r="S22" s="19">
        <v>0.79666666666666663</v>
      </c>
      <c r="U22" s="1">
        <f t="shared" si="0"/>
        <v>3.3061160714285718</v>
      </c>
      <c r="V22" s="1">
        <f t="shared" si="1"/>
        <v>97.805303030303037</v>
      </c>
      <c r="W22" s="1">
        <f t="shared" si="2"/>
        <v>1885.1428571428569</v>
      </c>
    </row>
    <row r="23" spans="1:23" x14ac:dyDescent="0.3">
      <c r="A23" s="14" t="s">
        <v>44</v>
      </c>
      <c r="B23" s="15">
        <v>17.8</v>
      </c>
      <c r="C23" s="15">
        <v>20.034761904761904</v>
      </c>
      <c r="D23" s="15">
        <v>137.22400000000002</v>
      </c>
      <c r="E23" s="16">
        <v>2.8146666666666667</v>
      </c>
      <c r="F23" s="16">
        <v>63.667647058823519</v>
      </c>
      <c r="G23" s="16">
        <v>6.0279310344827577</v>
      </c>
      <c r="H23" s="16">
        <v>10.120000000000001</v>
      </c>
      <c r="I23" s="15">
        <v>68.077272727272728</v>
      </c>
      <c r="J23" s="15">
        <v>61.74166666666666</v>
      </c>
      <c r="K23" s="15">
        <v>3242.7142857142858</v>
      </c>
      <c r="L23" s="15">
        <v>18.125</v>
      </c>
      <c r="M23" s="15">
        <v>66.486363636363649</v>
      </c>
      <c r="N23" s="15">
        <v>57.466666666666669</v>
      </c>
      <c r="O23" s="16">
        <v>112.34285714285713</v>
      </c>
      <c r="P23" s="15">
        <v>11.57</v>
      </c>
      <c r="Q23" s="15">
        <v>2.7022222222222232</v>
      </c>
      <c r="R23" s="15">
        <v>23.670399999999997</v>
      </c>
      <c r="S23" s="16">
        <v>12.530606060606061</v>
      </c>
      <c r="U23" s="1">
        <f t="shared" si="0"/>
        <v>11.810151515151516</v>
      </c>
      <c r="V23" s="1">
        <f t="shared" si="1"/>
        <v>21.852580952380951</v>
      </c>
      <c r="W23" s="1">
        <f t="shared" si="2"/>
        <v>65.781684491978609</v>
      </c>
    </row>
    <row r="24" spans="1:23" x14ac:dyDescent="0.3">
      <c r="A24" s="14" t="s">
        <v>45</v>
      </c>
      <c r="B24" s="20">
        <v>0.71111111111111114</v>
      </c>
      <c r="C24" s="20">
        <v>0.56666666666666665</v>
      </c>
      <c r="D24" s="15">
        <v>39.564</v>
      </c>
      <c r="E24" s="19">
        <v>3.6213333333333328</v>
      </c>
      <c r="F24" s="16">
        <v>241.53529411764706</v>
      </c>
      <c r="G24" s="16">
        <v>898.27586206896547</v>
      </c>
      <c r="H24" s="16">
        <v>2253.6</v>
      </c>
      <c r="I24" s="20">
        <v>1.0459090909090909</v>
      </c>
      <c r="J24" s="20">
        <v>0.5675</v>
      </c>
      <c r="K24" s="20">
        <v>4.2914285714285718</v>
      </c>
      <c r="L24" s="20">
        <v>0.50562499999999999</v>
      </c>
      <c r="M24" s="20">
        <v>2.6081818181818184</v>
      </c>
      <c r="N24" s="20">
        <v>0.58625000000000005</v>
      </c>
      <c r="O24" s="19">
        <v>0.89357142857142857</v>
      </c>
      <c r="P24" s="20">
        <v>0.59171428571428575</v>
      </c>
      <c r="Q24" s="20">
        <v>0.67777777777777781</v>
      </c>
      <c r="R24" s="20">
        <v>1.5495999999999999</v>
      </c>
      <c r="S24" s="19">
        <v>0.71727272727272728</v>
      </c>
      <c r="U24" s="1">
        <f t="shared" si="0"/>
        <v>0.61323015873015874</v>
      </c>
      <c r="V24" s="1">
        <f t="shared" si="1"/>
        <v>0.96974025974025979</v>
      </c>
      <c r="W24" s="1">
        <f t="shared" si="2"/>
        <v>4.123904761904762</v>
      </c>
    </row>
    <row r="25" spans="1:23" x14ac:dyDescent="0.3">
      <c r="A25" s="14" t="s">
        <v>14</v>
      </c>
      <c r="B25" s="20">
        <v>4.3955555555555552</v>
      </c>
      <c r="C25" s="20">
        <v>3.7399999999999998</v>
      </c>
      <c r="D25" s="20">
        <v>1.16852</v>
      </c>
      <c r="E25" s="19">
        <v>0.12533333333333335</v>
      </c>
      <c r="F25" s="19">
        <v>2.1954117647058826</v>
      </c>
      <c r="G25" s="19">
        <v>1.063241379310345</v>
      </c>
      <c r="H25" s="19">
        <v>2.7537500000000001</v>
      </c>
      <c r="I25" s="20">
        <v>1.5094545454545456</v>
      </c>
      <c r="J25" s="20">
        <v>0.10337500000000001</v>
      </c>
      <c r="K25" s="20">
        <v>0.24285714285714288</v>
      </c>
      <c r="L25" s="20">
        <v>0.32025000000000003</v>
      </c>
      <c r="M25" s="20">
        <v>0.22595454545454549</v>
      </c>
      <c r="N25" s="20">
        <v>4.149583333333335</v>
      </c>
      <c r="O25" s="19">
        <v>2.0832142857142855</v>
      </c>
      <c r="P25" s="20">
        <v>0.65031428571428584</v>
      </c>
      <c r="Q25" s="20">
        <v>2.4618518518518515</v>
      </c>
      <c r="R25" s="20">
        <v>5.7867999999999995</v>
      </c>
      <c r="S25" s="19">
        <v>12.372727272727271</v>
      </c>
      <c r="U25" s="1">
        <f t="shared" si="0"/>
        <v>0.40276607142857146</v>
      </c>
      <c r="V25" s="1">
        <f t="shared" si="1"/>
        <v>1.7963344155844156</v>
      </c>
      <c r="W25" s="1">
        <f t="shared" si="2"/>
        <v>3.4934374999999998</v>
      </c>
    </row>
    <row r="26" spans="1:23" x14ac:dyDescent="0.3">
      <c r="A26" s="14" t="s">
        <v>15</v>
      </c>
      <c r="B26" s="20">
        <v>6.9088888888888889</v>
      </c>
      <c r="C26" s="20">
        <v>7.1966666666666663</v>
      </c>
      <c r="D26" s="20">
        <v>6.4955999999999996</v>
      </c>
      <c r="E26" s="19">
        <v>6.3460000000000001</v>
      </c>
      <c r="F26" s="19">
        <v>6.1623529411764704</v>
      </c>
      <c r="G26" s="19">
        <v>4.7225000000000001</v>
      </c>
      <c r="H26" s="19">
        <v>4.0516000000000005</v>
      </c>
      <c r="I26" s="20">
        <v>7.4745454545454546</v>
      </c>
      <c r="J26" s="20">
        <v>7.5133333333333336</v>
      </c>
      <c r="K26" s="20">
        <v>7.2271428571428569</v>
      </c>
      <c r="L26" s="20">
        <v>7.7131249999999998</v>
      </c>
      <c r="M26" s="20">
        <v>7.6990909090909092</v>
      </c>
      <c r="N26" s="20">
        <v>7.7058333333333335</v>
      </c>
      <c r="O26" s="19">
        <v>7.7171428571428571</v>
      </c>
      <c r="P26" s="20">
        <v>7.297714285714286</v>
      </c>
      <c r="Q26" s="20">
        <v>7.3070370370370377</v>
      </c>
      <c r="R26" s="20">
        <v>6.9039999999999999</v>
      </c>
      <c r="S26" s="19">
        <v>7.0706060606060603</v>
      </c>
      <c r="U26" s="1">
        <f t="shared" si="0"/>
        <v>6.5976999999999997</v>
      </c>
      <c r="V26" s="1">
        <f t="shared" si="1"/>
        <v>7.211904761904762</v>
      </c>
      <c r="W26" s="1">
        <f t="shared" si="2"/>
        <v>7.5036363636363639</v>
      </c>
    </row>
    <row r="27" spans="1:23" x14ac:dyDescent="0.3">
      <c r="A27" s="14" t="s">
        <v>46</v>
      </c>
      <c r="B27" s="17">
        <v>4.3499999999999997E-2</v>
      </c>
      <c r="C27" s="17">
        <v>3.5523809523809527E-2</v>
      </c>
      <c r="D27" s="17">
        <v>0.14671999999999999</v>
      </c>
      <c r="E27" s="18">
        <v>9.8400000000000015E-2</v>
      </c>
      <c r="F27" s="18">
        <v>0.1175294117647059</v>
      </c>
      <c r="G27" s="18">
        <v>0.33924137931034493</v>
      </c>
      <c r="H27" s="18">
        <v>1.7824</v>
      </c>
      <c r="I27" s="17">
        <v>4.8318181818181816E-2</v>
      </c>
      <c r="J27" s="17">
        <v>0.11887500000000001</v>
      </c>
      <c r="K27" s="17">
        <v>0.31357142857142861</v>
      </c>
      <c r="L27" s="17">
        <v>2.1874999999999999E-2</v>
      </c>
      <c r="M27" s="17">
        <v>4.2863636363636361E-2</v>
      </c>
      <c r="N27" s="17">
        <v>2.6916666666666665E-2</v>
      </c>
      <c r="O27" s="18">
        <v>3.7964285714285714E-2</v>
      </c>
      <c r="P27" s="17">
        <v>7.2457142857142831E-2</v>
      </c>
      <c r="Q27" s="17">
        <v>3.7444444444444447E-2</v>
      </c>
      <c r="R27" s="17">
        <v>5.868000000000001E-2</v>
      </c>
      <c r="S27" s="18">
        <v>5.2272727272727276E-2</v>
      </c>
      <c r="U27" s="1">
        <f t="shared" si="0"/>
        <v>3.9189123376623378E-2</v>
      </c>
      <c r="V27" s="1">
        <f t="shared" si="1"/>
        <v>5.5476363636363643E-2</v>
      </c>
      <c r="W27" s="1">
        <f t="shared" si="2"/>
        <v>0.11853860294117648</v>
      </c>
    </row>
    <row r="28" spans="1:23" x14ac:dyDescent="0.3">
      <c r="A28" s="14" t="s">
        <v>47</v>
      </c>
      <c r="B28" s="20">
        <v>6.0999999999999988</v>
      </c>
      <c r="C28" s="20">
        <v>4.8380952380952387</v>
      </c>
      <c r="D28" s="20">
        <v>8.2040000000000006</v>
      </c>
      <c r="E28" s="19">
        <v>9</v>
      </c>
      <c r="F28" s="19">
        <v>11.241176470588236</v>
      </c>
      <c r="G28" s="19">
        <v>13.73103448275862</v>
      </c>
      <c r="H28" s="19">
        <v>19.531999999999996</v>
      </c>
      <c r="I28" s="20">
        <v>4.377272727272727</v>
      </c>
      <c r="J28" s="20">
        <v>3.1333333333333329</v>
      </c>
      <c r="K28" s="20">
        <v>6.1428571428571423</v>
      </c>
      <c r="L28" s="20">
        <v>2.5037500000000001</v>
      </c>
      <c r="M28" s="20">
        <v>1.9631818181818184</v>
      </c>
      <c r="N28" s="20">
        <v>2.0875000000000004</v>
      </c>
      <c r="O28" s="19">
        <v>2.3432142857142857</v>
      </c>
      <c r="P28" s="20">
        <v>3.9885714285714284</v>
      </c>
      <c r="Q28" s="20">
        <v>6.8296296296296299</v>
      </c>
      <c r="R28" s="20">
        <v>6.0440000000000005</v>
      </c>
      <c r="S28" s="19">
        <v>5.3666666666666671</v>
      </c>
      <c r="U28" s="1">
        <f t="shared" si="0"/>
        <v>3.347142857142857</v>
      </c>
      <c r="V28" s="1">
        <f t="shared" si="1"/>
        <v>5.7053333333333338</v>
      </c>
      <c r="W28" s="1">
        <f t="shared" si="2"/>
        <v>7.8604074074074077</v>
      </c>
    </row>
    <row r="29" spans="1:23" x14ac:dyDescent="0.3">
      <c r="A29" s="14" t="s">
        <v>16</v>
      </c>
      <c r="B29" s="15">
        <v>60.25</v>
      </c>
      <c r="C29" s="15">
        <v>76.723809523809521</v>
      </c>
      <c r="D29" s="15">
        <v>26.691304347826076</v>
      </c>
      <c r="E29" s="16">
        <v>49.720000000000013</v>
      </c>
      <c r="F29" s="16">
        <v>36.569230769230771</v>
      </c>
      <c r="G29" s="16">
        <v>137.74799999999999</v>
      </c>
      <c r="H29" s="16">
        <v>180.39999999999998</v>
      </c>
      <c r="I29" s="15">
        <v>-29.100000000000009</v>
      </c>
      <c r="J29" s="15">
        <v>-143.64583333333334</v>
      </c>
      <c r="K29" s="15">
        <v>32.285714285714292</v>
      </c>
      <c r="L29" s="15">
        <v>8.5937499999999858</v>
      </c>
      <c r="M29" s="15">
        <v>-25.686363636363637</v>
      </c>
      <c r="N29" s="15">
        <v>71.587500000000006</v>
      </c>
      <c r="O29" s="16">
        <v>83.310714285714255</v>
      </c>
      <c r="P29" s="15">
        <v>43.911428571428587</v>
      </c>
      <c r="Q29" s="15">
        <v>18.492592592592587</v>
      </c>
      <c r="R29" s="15">
        <v>73.583999999999989</v>
      </c>
      <c r="S29" s="16">
        <v>87.193939393939374</v>
      </c>
      <c r="U29" s="1">
        <f t="shared" si="0"/>
        <v>20.542270531400959</v>
      </c>
      <c r="V29" s="1">
        <f t="shared" si="1"/>
        <v>46.8157142857143</v>
      </c>
      <c r="W29" s="1">
        <f t="shared" si="2"/>
        <v>75.938857142857131</v>
      </c>
    </row>
    <row r="30" spans="1:23" x14ac:dyDescent="0.3">
      <c r="A30" s="14" t="s">
        <v>48</v>
      </c>
      <c r="B30" s="20">
        <v>12.455555555555554</v>
      </c>
      <c r="C30" s="20">
        <v>6.954761904761904</v>
      </c>
      <c r="D30" s="20">
        <v>2.1944000000000004</v>
      </c>
      <c r="E30" s="19">
        <v>1.4453333333333334</v>
      </c>
      <c r="F30" s="19">
        <v>5.1305882352941179</v>
      </c>
      <c r="G30" s="16">
        <v>19.593103448275862</v>
      </c>
      <c r="H30" s="16">
        <v>107.21199999999999</v>
      </c>
      <c r="I30" s="20">
        <v>3.6809090909090907</v>
      </c>
      <c r="J30" s="20">
        <v>0.67416666666666669</v>
      </c>
      <c r="K30" s="20">
        <v>9.2185714285714297</v>
      </c>
      <c r="L30" s="20">
        <v>0.62937500000000002</v>
      </c>
      <c r="M30" s="20">
        <v>0.94545454545454555</v>
      </c>
      <c r="N30" s="20">
        <v>5.6724999999999994</v>
      </c>
      <c r="O30" s="19">
        <v>3.5071428571428571</v>
      </c>
      <c r="P30" s="20">
        <v>1.0262857142857142</v>
      </c>
      <c r="Q30" s="20">
        <v>0.52703703703703697</v>
      </c>
      <c r="R30" s="20">
        <v>2.0396000000000001</v>
      </c>
      <c r="S30" s="19">
        <v>2.2484848484848485</v>
      </c>
      <c r="U30" s="1">
        <f t="shared" si="0"/>
        <v>1.1310476190476191</v>
      </c>
      <c r="V30" s="1">
        <f t="shared" si="1"/>
        <v>2.877813852813853</v>
      </c>
      <c r="W30" s="1">
        <f t="shared" si="2"/>
        <v>6.6341964285714283</v>
      </c>
    </row>
    <row r="31" spans="1:23" x14ac:dyDescent="0.3">
      <c r="A31" s="14" t="s">
        <v>49</v>
      </c>
      <c r="B31" s="15">
        <v>61.277777777777779</v>
      </c>
      <c r="C31" s="15">
        <v>51.523809523809526</v>
      </c>
      <c r="D31" s="15">
        <v>58.680000000000007</v>
      </c>
      <c r="E31" s="16">
        <v>78.266666666666666</v>
      </c>
      <c r="F31" s="16">
        <v>48.764705882352942</v>
      </c>
      <c r="G31" s="16">
        <v>56.37931034482758</v>
      </c>
      <c r="H31" s="16">
        <v>56.28</v>
      </c>
      <c r="I31" s="15">
        <v>39.68181818181818</v>
      </c>
      <c r="J31" s="15">
        <v>29.333333333333332</v>
      </c>
      <c r="K31" s="15">
        <v>56.428571428571431</v>
      </c>
      <c r="L31" s="15">
        <v>46</v>
      </c>
      <c r="M31" s="15">
        <v>39.909090909090907</v>
      </c>
      <c r="N31" s="15">
        <v>45.916666666666664</v>
      </c>
      <c r="O31" s="16">
        <v>46.5</v>
      </c>
      <c r="P31" s="15">
        <v>39.971428571428575</v>
      </c>
      <c r="Q31" s="15">
        <v>43.888888888888886</v>
      </c>
      <c r="R31" s="15">
        <v>47.08</v>
      </c>
      <c r="S31" s="16">
        <v>45.63636363636364</v>
      </c>
      <c r="U31" s="1">
        <f t="shared" si="0"/>
        <v>44.325757575757578</v>
      </c>
      <c r="V31" s="1">
        <f t="shared" si="1"/>
        <v>46.79</v>
      </c>
      <c r="W31" s="1">
        <f t="shared" si="2"/>
        <v>56.354482758620684</v>
      </c>
    </row>
    <row r="32" spans="1:23" x14ac:dyDescent="0.3">
      <c r="A32" s="14" t="s">
        <v>50</v>
      </c>
      <c r="B32" s="15">
        <v>353.55555555555554</v>
      </c>
      <c r="C32" s="15">
        <v>173.95238095238093</v>
      </c>
      <c r="D32" s="15">
        <v>1359.6000000000004</v>
      </c>
      <c r="E32" s="16">
        <v>469.33333333333331</v>
      </c>
      <c r="F32" s="16">
        <v>1784.1176470588234</v>
      </c>
      <c r="G32" s="16">
        <v>1187.2413793103447</v>
      </c>
      <c r="H32" s="16">
        <v>1332.8</v>
      </c>
      <c r="I32" s="15">
        <v>206.13636363636365</v>
      </c>
      <c r="J32" s="15">
        <v>103</v>
      </c>
      <c r="K32" s="15">
        <v>5110</v>
      </c>
      <c r="L32" s="15">
        <v>47.5625</v>
      </c>
      <c r="M32" s="15">
        <v>95.36363636363636</v>
      </c>
      <c r="N32" s="15">
        <v>240.41666666666669</v>
      </c>
      <c r="O32" s="16">
        <v>139.64285714285714</v>
      </c>
      <c r="P32" s="15">
        <v>48.314285714285717</v>
      </c>
      <c r="Q32" s="15">
        <v>45.370370370370367</v>
      </c>
      <c r="R32" s="15">
        <v>210.96</v>
      </c>
      <c r="S32" s="16">
        <v>135.09090909090909</v>
      </c>
      <c r="U32" s="1">
        <f t="shared" si="0"/>
        <v>111.02272727272728</v>
      </c>
      <c r="V32" s="1">
        <f t="shared" si="1"/>
        <v>208.54818181818183</v>
      </c>
      <c r="W32" s="1">
        <f t="shared" si="2"/>
        <v>1007.7643678160919</v>
      </c>
    </row>
    <row r="33" spans="1:23" hidden="1" x14ac:dyDescent="0.3">
      <c r="A33" s="14" t="s">
        <v>17</v>
      </c>
      <c r="B33" s="15">
        <v>2670.3888888888887</v>
      </c>
      <c r="C33" s="15">
        <v>1459.4285714285713</v>
      </c>
      <c r="D33" s="15">
        <v>8017.3999999999987</v>
      </c>
      <c r="E33" s="16">
        <v>4683.7999999999993</v>
      </c>
      <c r="F33" s="16">
        <v>9479.6470588235279</v>
      </c>
      <c r="G33" s="16">
        <v>10133.892857142859</v>
      </c>
      <c r="H33" s="16">
        <v>16161.480000000001</v>
      </c>
      <c r="I33" s="15">
        <v>1717.7272727272725</v>
      </c>
      <c r="J33" s="15">
        <v>664.58333333333326</v>
      </c>
      <c r="K33" s="15">
        <v>18931.571428571428</v>
      </c>
      <c r="L33" s="15">
        <v>384.25</v>
      </c>
      <c r="M33" s="15">
        <v>564.13636363636363</v>
      </c>
      <c r="N33" s="15">
        <v>1321.1754166666667</v>
      </c>
      <c r="O33" s="16">
        <v>769.28571428571422</v>
      </c>
      <c r="P33" s="15">
        <v>548.17142857142858</v>
      </c>
      <c r="Q33" s="15">
        <v>890.44444444444446</v>
      </c>
      <c r="R33" s="15">
        <v>1835.7600000000002</v>
      </c>
      <c r="S33" s="16">
        <v>1389.060606060606</v>
      </c>
      <c r="U33" s="1">
        <f t="shared" si="0"/>
        <v>799.57539682539675</v>
      </c>
      <c r="V33" s="1">
        <f t="shared" si="1"/>
        <v>1588.5779220779218</v>
      </c>
      <c r="W33" s="1">
        <f t="shared" si="2"/>
        <v>7183.9999999999991</v>
      </c>
    </row>
    <row r="34" spans="1:23" x14ac:dyDescent="0.3">
      <c r="A34" s="14" t="s">
        <v>51</v>
      </c>
      <c r="B34" s="20">
        <v>2.2311111111111113</v>
      </c>
      <c r="C34" s="20">
        <v>1.1123809523809525</v>
      </c>
      <c r="D34" s="20">
        <v>6.0760000000000005</v>
      </c>
      <c r="E34" s="19">
        <v>5.6333333333333329</v>
      </c>
      <c r="F34" s="19">
        <v>4.9588235294117649</v>
      </c>
      <c r="G34" s="19">
        <v>5.4413793103448285</v>
      </c>
      <c r="H34" s="19">
        <v>7.3679999999999986</v>
      </c>
      <c r="I34" s="20">
        <v>1.1800000000000002</v>
      </c>
      <c r="J34" s="20">
        <v>0.34075</v>
      </c>
      <c r="K34" s="20">
        <v>5.4857142857142858</v>
      </c>
      <c r="L34" s="20">
        <v>0.26625000000000004</v>
      </c>
      <c r="M34" s="20">
        <v>0.21295454545454542</v>
      </c>
      <c r="N34" s="20">
        <v>0.68291666666666662</v>
      </c>
      <c r="O34" s="19">
        <v>0.29974999999999996</v>
      </c>
      <c r="P34" s="20">
        <v>0.46714285714285719</v>
      </c>
      <c r="Q34" s="20">
        <v>1.0074074074074073</v>
      </c>
      <c r="R34" s="20">
        <v>1.5904</v>
      </c>
      <c r="S34" s="19">
        <v>1.1803030303030304</v>
      </c>
      <c r="U34" s="1">
        <f t="shared" si="0"/>
        <v>0.52108630952380952</v>
      </c>
      <c r="V34" s="1">
        <f t="shared" si="1"/>
        <v>1.1801515151515152</v>
      </c>
      <c r="W34" s="1">
        <f t="shared" si="2"/>
        <v>5.320740365111563</v>
      </c>
    </row>
    <row r="35" spans="1:23" x14ac:dyDescent="0.3">
      <c r="A35" s="14" t="s">
        <v>18</v>
      </c>
      <c r="B35" s="15">
        <v>947.55555555555566</v>
      </c>
      <c r="C35" s="15">
        <v>444.28571428571422</v>
      </c>
      <c r="D35" s="15">
        <v>4264</v>
      </c>
      <c r="E35" s="16">
        <v>2208.6666666666665</v>
      </c>
      <c r="F35" s="16">
        <v>5211.7647058823532</v>
      </c>
      <c r="G35" s="16">
        <v>7786.2068965517237</v>
      </c>
      <c r="H35" s="16">
        <v>16904</v>
      </c>
      <c r="I35" s="15">
        <v>574.68181818181813</v>
      </c>
      <c r="J35" s="15">
        <v>145.50000000000003</v>
      </c>
      <c r="K35" s="15">
        <v>8028.5714285714284</v>
      </c>
      <c r="L35" s="15">
        <v>64.25</v>
      </c>
      <c r="M35" s="15">
        <v>93.22727272727272</v>
      </c>
      <c r="N35" s="15">
        <v>355.83333333333331</v>
      </c>
      <c r="O35" s="16">
        <v>141.67857142857144</v>
      </c>
      <c r="P35" s="15">
        <v>100.51428571428571</v>
      </c>
      <c r="Q35" s="15">
        <v>206.62962962962965</v>
      </c>
      <c r="R35" s="15">
        <v>650.7600000000001</v>
      </c>
      <c r="S35" s="16">
        <v>334.84848484848493</v>
      </c>
      <c r="U35" s="1">
        <f t="shared" si="0"/>
        <v>160.78240740740745</v>
      </c>
      <c r="V35" s="1">
        <f t="shared" si="1"/>
        <v>509.48376623376618</v>
      </c>
      <c r="W35" s="1">
        <f t="shared" si="2"/>
        <v>3750.1666666666665</v>
      </c>
    </row>
    <row r="36" spans="1:23" x14ac:dyDescent="0.3">
      <c r="A36" s="14" t="s">
        <v>52</v>
      </c>
      <c r="B36" s="15">
        <v>2200.5555555555557</v>
      </c>
      <c r="C36" s="15">
        <v>1055.7142857142856</v>
      </c>
      <c r="D36" s="15">
        <v>7675.9999999999991</v>
      </c>
      <c r="E36" s="16">
        <v>4453.3333333333339</v>
      </c>
      <c r="F36" s="16">
        <v>9335.2941176470595</v>
      </c>
      <c r="G36" s="16">
        <v>13882.758620689658</v>
      </c>
      <c r="H36" s="16">
        <v>27080</v>
      </c>
      <c r="I36" s="15">
        <v>1257.2727272727275</v>
      </c>
      <c r="J36" s="15">
        <v>458.74999999999994</v>
      </c>
      <c r="K36" s="15">
        <v>16285.714285714286</v>
      </c>
      <c r="L36" s="15">
        <v>277.5</v>
      </c>
      <c r="M36" s="15">
        <v>364.5454545454545</v>
      </c>
      <c r="N36" s="15">
        <v>933.33333333333337</v>
      </c>
      <c r="O36" s="16">
        <v>508.21428571428578</v>
      </c>
      <c r="P36" s="15">
        <v>376.28571428571428</v>
      </c>
      <c r="Q36" s="15">
        <v>655.55555555555554</v>
      </c>
      <c r="R36" s="15">
        <v>1490</v>
      </c>
      <c r="S36" s="16">
        <v>1047.8787878787878</v>
      </c>
      <c r="U36" s="1">
        <f t="shared" si="0"/>
        <v>545.04960317460325</v>
      </c>
      <c r="V36" s="1">
        <f t="shared" si="1"/>
        <v>1156.4935064935066</v>
      </c>
      <c r="W36" s="1">
        <f t="shared" si="2"/>
        <v>6870.333333333333</v>
      </c>
    </row>
    <row r="37" spans="1:23" x14ac:dyDescent="0.3">
      <c r="A37" s="14" t="s">
        <v>19</v>
      </c>
      <c r="B37" s="20">
        <v>0.99777777777777787</v>
      </c>
      <c r="C37" s="20">
        <v>0.73333333333333339</v>
      </c>
      <c r="D37" s="20">
        <v>2.5779999999999998</v>
      </c>
      <c r="E37" s="19">
        <v>1.7493333333333334</v>
      </c>
      <c r="F37" s="19">
        <v>3.8235294117647061</v>
      </c>
      <c r="G37" s="19">
        <v>3.3375862068965514</v>
      </c>
      <c r="H37" s="19">
        <v>5.48</v>
      </c>
      <c r="I37" s="20">
        <v>0.74181818181818182</v>
      </c>
      <c r="J37" s="20">
        <v>2.0137499999999999</v>
      </c>
      <c r="K37" s="20">
        <v>5.3928571428571441</v>
      </c>
      <c r="L37" s="20">
        <v>0.703125</v>
      </c>
      <c r="M37" s="20">
        <v>0.66136363636363638</v>
      </c>
      <c r="N37" s="20">
        <v>0.76250000000000007</v>
      </c>
      <c r="O37" s="19">
        <v>0.66714285714285715</v>
      </c>
      <c r="P37" s="20">
        <v>0.70571428571428574</v>
      </c>
      <c r="Q37" s="20">
        <v>0.97629629629629633</v>
      </c>
      <c r="R37" s="20">
        <v>1.4380000000000002</v>
      </c>
      <c r="S37" s="19">
        <v>1.9266666666666667</v>
      </c>
      <c r="U37" s="1">
        <f t="shared" si="0"/>
        <v>0.73545454545454547</v>
      </c>
      <c r="V37" s="1">
        <f t="shared" si="1"/>
        <v>1.217888888888889</v>
      </c>
      <c r="W37" s="1">
        <f t="shared" si="2"/>
        <v>2.4369375</v>
      </c>
    </row>
    <row r="38" spans="1:23" x14ac:dyDescent="0.3">
      <c r="A38" s="14" t="s">
        <v>53</v>
      </c>
      <c r="B38" s="15">
        <v>318.11111111111109</v>
      </c>
      <c r="C38" s="15">
        <v>69.295238095238091</v>
      </c>
      <c r="D38" s="15">
        <v>242.48</v>
      </c>
      <c r="E38" s="16">
        <v>794.66666666666663</v>
      </c>
      <c r="F38" s="16">
        <v>131.19411764705882</v>
      </c>
      <c r="G38" s="16">
        <v>95.689655172413779</v>
      </c>
      <c r="H38" s="16">
        <v>1224.8</v>
      </c>
      <c r="I38" s="15">
        <v>47.545454545454554</v>
      </c>
      <c r="J38" s="15">
        <v>16.726249999999993</v>
      </c>
      <c r="K38" s="15">
        <v>761.42857142857144</v>
      </c>
      <c r="L38" s="15">
        <v>6.1187500000000004</v>
      </c>
      <c r="M38" s="15">
        <v>13.440909090909091</v>
      </c>
      <c r="N38" s="15">
        <v>49.516666666666666</v>
      </c>
      <c r="O38" s="16">
        <v>24.689285714285717</v>
      </c>
      <c r="P38" s="15">
        <v>15.637142857142855</v>
      </c>
      <c r="Q38" s="15">
        <v>47.251851851851853</v>
      </c>
      <c r="R38" s="15">
        <v>172.624</v>
      </c>
      <c r="S38" s="16">
        <v>57.718181818181826</v>
      </c>
      <c r="U38" s="1">
        <f t="shared" si="0"/>
        <v>30.329927248677251</v>
      </c>
      <c r="V38" s="1">
        <f t="shared" si="1"/>
        <v>63.506709956709955</v>
      </c>
      <c r="W38" s="1">
        <f t="shared" si="2"/>
        <v>225.01599999999999</v>
      </c>
    </row>
    <row r="39" spans="1:23" x14ac:dyDescent="0.3">
      <c r="A39" s="14" t="s">
        <v>54</v>
      </c>
      <c r="B39" s="15">
        <v>13.161111111111111</v>
      </c>
      <c r="C39" s="15">
        <v>12.457142857142857</v>
      </c>
      <c r="D39" s="15">
        <v>8.7959999999999976</v>
      </c>
      <c r="E39" s="16">
        <v>7.1733333333333347</v>
      </c>
      <c r="F39" s="16">
        <v>4.7705882352941185</v>
      </c>
      <c r="G39" s="16">
        <v>40.2344827586207</v>
      </c>
      <c r="H39" s="16">
        <v>1317.4400000000003</v>
      </c>
      <c r="I39" s="15">
        <v>8.1954545454545453</v>
      </c>
      <c r="J39" s="15">
        <v>1.4916666666666667</v>
      </c>
      <c r="K39" s="15">
        <v>47.714285714285715</v>
      </c>
      <c r="L39" s="15">
        <v>16.668749999999999</v>
      </c>
      <c r="M39" s="15">
        <v>24.849999999999998</v>
      </c>
      <c r="N39" s="15">
        <v>20.195833333333329</v>
      </c>
      <c r="O39" s="16">
        <v>36.43928571428571</v>
      </c>
      <c r="P39" s="15">
        <v>9</v>
      </c>
      <c r="Q39" s="15">
        <v>6.1296296296296298</v>
      </c>
      <c r="R39" s="15">
        <v>6.84</v>
      </c>
      <c r="S39" s="16">
        <v>10.306060606060605</v>
      </c>
      <c r="U39" s="1">
        <f t="shared" si="0"/>
        <v>7.4288636363636371</v>
      </c>
      <c r="V39" s="1">
        <f t="shared" si="1"/>
        <v>11.38160173160173</v>
      </c>
      <c r="W39" s="1">
        <f t="shared" si="2"/>
        <v>23.686458333333331</v>
      </c>
    </row>
    <row r="40" spans="1:23" x14ac:dyDescent="0.3">
      <c r="A40" s="21" t="s">
        <v>55</v>
      </c>
      <c r="B40" s="22">
        <v>6.4777777777777779</v>
      </c>
      <c r="C40" s="22">
        <v>4.6047619047619044</v>
      </c>
      <c r="D40" s="22">
        <v>33.975999999999999</v>
      </c>
      <c r="E40" s="23">
        <v>4.3866666666666667</v>
      </c>
      <c r="F40" s="23">
        <v>258.87647058823524</v>
      </c>
      <c r="G40" s="23">
        <v>2404.8275862068963</v>
      </c>
      <c r="H40" s="23">
        <v>8492</v>
      </c>
      <c r="I40" s="22">
        <v>17.486363636363635</v>
      </c>
      <c r="J40" s="22">
        <v>6.4333333333333327</v>
      </c>
      <c r="K40" s="22">
        <v>55.371428571428567</v>
      </c>
      <c r="L40" s="22">
        <v>4.6437500000000007</v>
      </c>
      <c r="M40" s="22">
        <v>6.795454545454545</v>
      </c>
      <c r="N40" s="22">
        <v>3.791666666666667</v>
      </c>
      <c r="O40" s="23">
        <v>4.5071428571428562</v>
      </c>
      <c r="P40" s="22">
        <v>5.968571428571428</v>
      </c>
      <c r="Q40" s="22">
        <v>4.4148148148148154</v>
      </c>
      <c r="R40" s="22">
        <v>8.7560000000000002</v>
      </c>
      <c r="S40" s="23">
        <v>5</v>
      </c>
      <c r="U40" s="1">
        <f t="shared" si="0"/>
        <v>4.6145089285714285</v>
      </c>
      <c r="V40" s="1">
        <f t="shared" si="1"/>
        <v>6.4555555555555557</v>
      </c>
      <c r="W40" s="1">
        <f t="shared" si="2"/>
        <v>29.853590909090908</v>
      </c>
    </row>
    <row r="41" spans="1:23" x14ac:dyDescent="0.3">
      <c r="A41" s="24" t="s">
        <v>20</v>
      </c>
    </row>
    <row r="42" spans="1:23" x14ac:dyDescent="0.3">
      <c r="A42" s="4" t="s">
        <v>22</v>
      </c>
      <c r="B42" s="2"/>
      <c r="C42" s="2"/>
      <c r="D42" s="2"/>
    </row>
    <row r="43" spans="1:23" x14ac:dyDescent="0.3">
      <c r="A43" s="5" t="s">
        <v>23</v>
      </c>
      <c r="B43" s="3"/>
      <c r="C43" s="3"/>
      <c r="D43" s="3"/>
    </row>
    <row r="44" spans="1:23" x14ac:dyDescent="0.3">
      <c r="A44" s="6" t="s">
        <v>24</v>
      </c>
    </row>
    <row r="45" spans="1:23" x14ac:dyDescent="0.3">
      <c r="A45" s="7" t="s">
        <v>26</v>
      </c>
    </row>
    <row r="46" spans="1:23" x14ac:dyDescent="0.3">
      <c r="A46" s="8" t="s">
        <v>27</v>
      </c>
    </row>
    <row r="47" spans="1:23" x14ac:dyDescent="0.3">
      <c r="A47" s="7" t="s">
        <v>28</v>
      </c>
    </row>
    <row r="48" spans="1:23" ht="15" x14ac:dyDescent="0.3">
      <c r="A48" s="9" t="s">
        <v>25</v>
      </c>
    </row>
  </sheetData>
  <mergeCells count="3">
    <mergeCell ref="B5:C5"/>
    <mergeCell ref="D5:F5"/>
    <mergeCell ref="G5:H5"/>
  </mergeCells>
  <conditionalFormatting sqref="B6:S40">
    <cfRule type="cellIs" dxfId="1" priority="1" operator="lessThan">
      <formula>$U6</formula>
    </cfRule>
    <cfRule type="cellIs" dxfId="0" priority="2" operator="greaterThan">
      <formula>$W6</formula>
    </cfRule>
  </conditionalFormatting>
  <pageMargins left="0.7" right="0.7" top="0.75" bottom="0.75" header="0.3" footer="0.3"/>
  <pageSetup scale="5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e71b46e8-5b60-44ce-a4c2-057a953e55cf" xsi:nil="true"/>
    <MigrationWizIdVersion xmlns="e71b46e8-5b60-44ce-a4c2-057a953e55cf" xsi:nil="true"/>
    <MigrationWizIdPermissions xmlns="e71b46e8-5b60-44ce-a4c2-057a953e55cf" xsi:nil="true"/>
    <MigrationWizIdSecurityGroups xmlns="e71b46e8-5b60-44ce-a4c2-057a953e55cf" xsi:nil="true"/>
    <MigrationWizIdPermissionLevels xmlns="e71b46e8-5b60-44ce-a4c2-057a953e55cf" xsi:nil="true"/>
    <MigrationWizIdDocumentLibraryPermissions xmlns="e71b46e8-5b60-44ce-a4c2-057a953e55c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07384D6DAD95D489EA05BE0C6EA2D23" ma:contentTypeVersion="15" ma:contentTypeDescription="Create a new document." ma:contentTypeScope="" ma:versionID="1e36b3cbf03e0e21c86201b2ddfac0b7">
  <xsd:schema xmlns:xsd="http://www.w3.org/2001/XMLSchema" xmlns:xs="http://www.w3.org/2001/XMLSchema" xmlns:p="http://schemas.microsoft.com/office/2006/metadata/properties" xmlns:ns2="e71b46e8-5b60-44ce-a4c2-057a953e55cf" targetNamespace="http://schemas.microsoft.com/office/2006/metadata/properties" ma:root="true" ma:fieldsID="45f36c7b6be5b233ac192c211e2a7e88" ns2:_="">
    <xsd:import namespace="e71b46e8-5b60-44ce-a4c2-057a953e55cf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Version" minOccurs="0"/>
                <xsd:element ref="ns2:MigrationWizIdPermissionLevels" minOccurs="0"/>
                <xsd:element ref="ns2:MigrationWizIdDocumentLibraryPermissions" minOccurs="0"/>
                <xsd:element ref="ns2:MigrationWizIdSecurityGroups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1b46e8-5b60-44ce-a4c2-057a953e55cf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Version" ma:index="10" nillable="true" ma:displayName="MigrationWizIdVersion" ma:internalName="MigrationWizIdVersion">
      <xsd:simpleType>
        <xsd:restriction base="dms:Text"/>
      </xsd:simpleType>
    </xsd:element>
    <xsd:element name="MigrationWizIdPermissionLevels" ma:index="11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2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3" nillable="true" ma:displayName="MigrationWizIdSecurityGroups" ma:internalName="MigrationWizIdSecurityGroups">
      <xsd:simpleType>
        <xsd:restriction base="dms:Text"/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8BDEC23-1145-4A2F-A90C-989A5B05F510}">
  <ds:schemaRefs>
    <ds:schemaRef ds:uri="http://schemas.microsoft.com/office/2006/metadata/properties"/>
    <ds:schemaRef ds:uri="http://schemas.microsoft.com/office/infopath/2007/PartnerControls"/>
    <ds:schemaRef ds:uri="e71b46e8-5b60-44ce-a4c2-057a953e55cf"/>
  </ds:schemaRefs>
</ds:datastoreItem>
</file>

<file path=customXml/itemProps2.xml><?xml version="1.0" encoding="utf-8"?>
<ds:datastoreItem xmlns:ds="http://schemas.openxmlformats.org/officeDocument/2006/customXml" ds:itemID="{EC0F5348-A471-4C17-884B-CE89C2FAD1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1b46e8-5b60-44ce-a4c2-057a953e55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02A9E3C-A813-48A7-B0B1-450F3E6A53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Tbl6ClusterWQbyWaterType</vt:lpstr>
    </vt:vector>
  </TitlesOfParts>
  <Company>Trihydro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 McCulley</dc:creator>
  <cp:lastModifiedBy>Bryan McCulley</cp:lastModifiedBy>
  <dcterms:created xsi:type="dcterms:W3CDTF">2025-05-16T20:40:52Z</dcterms:created>
  <dcterms:modified xsi:type="dcterms:W3CDTF">2025-05-22T23:10:41Z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0x010100307384D6DAD95D489EA05BE0C6EA2D23</vt:lpwstr>
  </property>
</Properties>
</file>