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Xiaohan Huang\Desktop\pagan manuscript0727\nature communications\"/>
    </mc:Choice>
  </mc:AlternateContent>
  <xr:revisionPtr revIDLastSave="0" documentId="13_ncr:1_{993942B2-3E1B-4B3F-B2D7-D7AB0FF7E259}" xr6:coauthVersionLast="47" xr6:coauthVersionMax="47" xr10:uidLastSave="{00000000-0000-0000-0000-000000000000}"/>
  <bookViews>
    <workbookView xWindow="-108" yWindow="-108" windowWidth="30936" windowHeight="16896"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1" l="1"/>
  <c r="C4" i="1"/>
  <c r="G12" i="1" l="1"/>
  <c r="H12" i="1" s="1"/>
  <c r="J12" i="1" s="1"/>
</calcChain>
</file>

<file path=xl/sharedStrings.xml><?xml version="1.0" encoding="utf-8"?>
<sst xmlns="http://schemas.openxmlformats.org/spreadsheetml/2006/main" count="43" uniqueCount="39">
  <si>
    <t>Length (km)</t>
  </si>
  <si>
    <t>C influx (Mt/Myr)</t>
  </si>
  <si>
    <t>Guyot</t>
  </si>
  <si>
    <t>Sediment</t>
  </si>
  <si>
    <t xml:space="preserve"> ARC magmatic addition rate (km3/km/Myr)</t>
  </si>
  <si>
    <t>C outflux (Mt/Myr)</t>
  </si>
  <si>
    <t>Magma</t>
  </si>
  <si>
    <t>Density (kg/km3)</t>
    <phoneticPr fontId="1" type="noConversion"/>
  </si>
  <si>
    <t>std</t>
  </si>
  <si>
    <t>std</t>
    <phoneticPr fontId="2" type="noConversion"/>
  </si>
  <si>
    <r>
      <t>Density (g/cm</t>
    </r>
    <r>
      <rPr>
        <vertAlign val="superscript"/>
        <sz val="11"/>
        <rFont val="Times New Roman"/>
        <family val="1"/>
      </rPr>
      <t>3</t>
    </r>
    <r>
      <rPr>
        <sz val="11"/>
        <rFont val="Times New Roman"/>
        <family val="1"/>
      </rPr>
      <t>)</t>
    </r>
    <phoneticPr fontId="1" type="noConversion"/>
  </si>
  <si>
    <r>
      <t>CO</t>
    </r>
    <r>
      <rPr>
        <vertAlign val="subscript"/>
        <sz val="11"/>
        <rFont val="Times New Roman"/>
        <family val="1"/>
      </rPr>
      <t>2</t>
    </r>
    <r>
      <rPr>
        <sz val="11"/>
        <rFont val="Times New Roman"/>
        <family val="1"/>
      </rPr>
      <t>/Nb</t>
    </r>
    <phoneticPr fontId="3" type="noConversion"/>
  </si>
  <si>
    <r>
      <t xml:space="preserve"> Arc CO</t>
    </r>
    <r>
      <rPr>
        <vertAlign val="subscript"/>
        <sz val="11"/>
        <rFont val="Times New Roman"/>
        <family val="1"/>
      </rPr>
      <t>2</t>
    </r>
    <r>
      <rPr>
        <sz val="11"/>
        <rFont val="Times New Roman"/>
        <family val="1"/>
      </rPr>
      <t xml:space="preserve"> from mantle (ppm)</t>
    </r>
    <phoneticPr fontId="3" type="noConversion"/>
  </si>
  <si>
    <r>
      <t xml:space="preserve"> Primary arc CO</t>
    </r>
    <r>
      <rPr>
        <vertAlign val="subscript"/>
        <sz val="11"/>
        <rFont val="Times New Roman"/>
        <family val="1"/>
      </rPr>
      <t>2</t>
    </r>
    <r>
      <rPr>
        <sz val="11"/>
        <rFont val="Times New Roman"/>
        <family val="1"/>
      </rPr>
      <t xml:space="preserve"> (ppm)</t>
    </r>
    <phoneticPr fontId="3" type="noConversion"/>
  </si>
  <si>
    <r>
      <t>ave Nb(ppm)</t>
    </r>
    <r>
      <rPr>
        <vertAlign val="superscript"/>
        <sz val="11"/>
        <rFont val="Times New Roman"/>
        <family val="1"/>
      </rPr>
      <t>a</t>
    </r>
    <phoneticPr fontId="1" type="noConversion"/>
  </si>
  <si>
    <r>
      <t>mantle/mass fraction of mantle end-member in arc CO</t>
    </r>
    <r>
      <rPr>
        <vertAlign val="subscript"/>
        <sz val="11"/>
        <rFont val="Times New Roman"/>
        <family val="1"/>
      </rPr>
      <t>2</t>
    </r>
    <r>
      <rPr>
        <vertAlign val="superscript"/>
        <sz val="11"/>
        <rFont val="Times New Roman"/>
        <family val="1"/>
      </rPr>
      <t>b</t>
    </r>
    <phoneticPr fontId="1" type="noConversion"/>
  </si>
  <si>
    <t>ref</t>
    <phoneticPr fontId="1" type="noConversion"/>
  </si>
  <si>
    <t>subduction rate (seamounts/Myr)</t>
    <phoneticPr fontId="1" type="noConversion"/>
  </si>
  <si>
    <t xml:space="preserve"> </t>
    <phoneticPr fontId="1" type="noConversion"/>
  </si>
  <si>
    <r>
      <t>Thickness (km)</t>
    </r>
    <r>
      <rPr>
        <vertAlign val="superscript"/>
        <sz val="11"/>
        <rFont val="Times New Roman"/>
        <family val="1"/>
      </rPr>
      <t>3</t>
    </r>
    <phoneticPr fontId="1" type="noConversion"/>
  </si>
  <si>
    <r>
      <t>Length (km)</t>
    </r>
    <r>
      <rPr>
        <vertAlign val="superscript"/>
        <sz val="11"/>
        <rFont val="Times New Roman"/>
        <family val="1"/>
      </rPr>
      <t>4</t>
    </r>
    <phoneticPr fontId="1" type="noConversion"/>
  </si>
  <si>
    <r>
      <t>subduction rate (km/Myr)</t>
    </r>
    <r>
      <rPr>
        <vertAlign val="superscript"/>
        <sz val="11"/>
        <rFont val="Times New Roman"/>
        <family val="1"/>
      </rPr>
      <t>4</t>
    </r>
    <phoneticPr fontId="1" type="noConversion"/>
  </si>
  <si>
    <r>
      <t>Thickness (km)</t>
    </r>
    <r>
      <rPr>
        <vertAlign val="superscript"/>
        <sz val="11"/>
        <rFont val="Times New Roman"/>
        <family val="1"/>
      </rPr>
      <t>2</t>
    </r>
    <phoneticPr fontId="1" type="noConversion"/>
  </si>
  <si>
    <r>
      <t>Average summit diameter (km)</t>
    </r>
    <r>
      <rPr>
        <vertAlign val="superscript"/>
        <sz val="11"/>
        <rFont val="Times New Roman"/>
        <family val="1"/>
      </rPr>
      <t>2</t>
    </r>
    <phoneticPr fontId="1" type="noConversion"/>
  </si>
  <si>
    <r>
      <t>Density (g/cm</t>
    </r>
    <r>
      <rPr>
        <vertAlign val="superscript"/>
        <sz val="11"/>
        <rFont val="Times New Roman"/>
        <family val="1"/>
      </rPr>
      <t>3</t>
    </r>
    <r>
      <rPr>
        <sz val="11"/>
        <rFont val="Times New Roman"/>
        <family val="1"/>
      </rPr>
      <t>)</t>
    </r>
    <r>
      <rPr>
        <vertAlign val="superscript"/>
        <sz val="11"/>
        <rFont val="Times New Roman"/>
        <family val="1"/>
      </rPr>
      <t>3</t>
    </r>
    <phoneticPr fontId="1" type="noConversion"/>
  </si>
  <si>
    <r>
      <rPr>
        <vertAlign val="superscript"/>
        <sz val="11"/>
        <rFont val="Times New Roman"/>
        <family val="1"/>
      </rPr>
      <t>1</t>
    </r>
    <r>
      <rPr>
        <sz val="11"/>
        <rFont val="Times New Roman"/>
        <family val="1"/>
      </rPr>
      <t xml:space="preserve"> Watkins DK, et al. Stratigraphy and Sediment Accumulation Patterns of the Upper Cenozoic Pelagic Carbonate Caps of Guyots in the Northwestern Pacific Ocean.) (1995)</t>
    </r>
    <phoneticPr fontId="1" type="noConversion"/>
  </si>
  <si>
    <r>
      <rPr>
        <vertAlign val="superscript"/>
        <sz val="11"/>
        <rFont val="Times New Roman"/>
        <family val="1"/>
      </rPr>
      <t>2</t>
    </r>
    <r>
      <rPr>
        <sz val="11"/>
        <rFont val="Times New Roman"/>
        <family val="1"/>
      </rPr>
      <t xml:space="preserve"> Van Waasbergen RJ, Winterer EL. Summit geomorphology of western Pacific guyots. Geophysical Monograph Series 77, 335-366 (1993)</t>
    </r>
    <phoneticPr fontId="1" type="noConversion"/>
  </si>
  <si>
    <r>
      <rPr>
        <vertAlign val="superscript"/>
        <sz val="11"/>
        <rFont val="Times New Roman"/>
        <family val="1"/>
      </rPr>
      <t>3</t>
    </r>
    <r>
      <rPr>
        <sz val="11"/>
        <rFont val="Times New Roman"/>
        <family val="1"/>
      </rPr>
      <t xml:space="preserve"> Plank T, Langmuir CH. The chemical composition of subducting sediment and its consequences for the crust and mantle. Chemical Geology 145, 325-394 (1998).</t>
    </r>
    <phoneticPr fontId="1" type="noConversion"/>
  </si>
  <si>
    <r>
      <rPr>
        <vertAlign val="superscript"/>
        <sz val="11"/>
        <rFont val="Times New Roman"/>
        <family val="1"/>
      </rPr>
      <t>4</t>
    </r>
    <r>
      <rPr>
        <sz val="11"/>
        <rFont val="Times New Roman"/>
        <family val="1"/>
      </rPr>
      <t xml:space="preserve"> Jarrard RD. Subduction fluxes of water, carbon dioxide, chlorine, and potassium. Geochemistry, Geophysics, Geosystems 4,  (2003).</t>
    </r>
    <phoneticPr fontId="1" type="noConversion"/>
  </si>
  <si>
    <r>
      <rPr>
        <vertAlign val="superscript"/>
        <sz val="11"/>
        <rFont val="Times New Roman"/>
        <family val="1"/>
      </rPr>
      <t>b</t>
    </r>
    <r>
      <rPr>
        <sz val="11"/>
        <rFont val="Times New Roman"/>
        <family val="1"/>
      </rPr>
      <t>. The mantle/mass fraction of mantle end-member also was the average of individual Mariana volcano means, obtained by CO</t>
    </r>
    <r>
      <rPr>
        <vertAlign val="subscript"/>
        <sz val="11"/>
        <rFont val="Times New Roman"/>
        <family val="1"/>
      </rPr>
      <t>2</t>
    </r>
    <r>
      <rPr>
        <sz val="11"/>
        <rFont val="Times New Roman"/>
        <family val="1"/>
      </rPr>
      <t>/</t>
    </r>
    <r>
      <rPr>
        <vertAlign val="superscript"/>
        <sz val="11"/>
        <rFont val="Times New Roman"/>
        <family val="1"/>
      </rPr>
      <t>3</t>
    </r>
    <r>
      <rPr>
        <sz val="11"/>
        <rFont val="Times New Roman"/>
        <family val="1"/>
      </rPr>
      <t>He and δ</t>
    </r>
    <r>
      <rPr>
        <vertAlign val="superscript"/>
        <sz val="11"/>
        <rFont val="Times New Roman"/>
        <family val="1"/>
      </rPr>
      <t>13</t>
    </r>
    <r>
      <rPr>
        <sz val="11"/>
        <rFont val="Times New Roman"/>
        <family val="1"/>
      </rPr>
      <t>C ratios using the equation from ref</t>
    </r>
    <r>
      <rPr>
        <sz val="11"/>
        <rFont val="宋体"/>
        <family val="1"/>
        <charset val="134"/>
      </rPr>
      <t>.</t>
    </r>
    <r>
      <rPr>
        <vertAlign val="superscript"/>
        <sz val="11"/>
        <rFont val="宋体"/>
        <family val="3"/>
        <charset val="134"/>
      </rPr>
      <t>6</t>
    </r>
    <r>
      <rPr>
        <sz val="11"/>
        <rFont val="Times New Roman"/>
        <family val="1"/>
      </rPr>
      <t>. CO</t>
    </r>
    <r>
      <rPr>
        <vertAlign val="subscript"/>
        <sz val="11"/>
        <rFont val="Times New Roman"/>
        <family val="1"/>
      </rPr>
      <t>2</t>
    </r>
    <r>
      <rPr>
        <sz val="11"/>
        <rFont val="Times New Roman"/>
        <family val="1"/>
      </rPr>
      <t>/</t>
    </r>
    <r>
      <rPr>
        <vertAlign val="superscript"/>
        <sz val="11"/>
        <rFont val="Times New Roman"/>
        <family val="1"/>
      </rPr>
      <t>3</t>
    </r>
    <r>
      <rPr>
        <sz val="11"/>
        <rFont val="Times New Roman"/>
        <family val="1"/>
      </rPr>
      <t>He and δ</t>
    </r>
    <r>
      <rPr>
        <vertAlign val="superscript"/>
        <sz val="11"/>
        <rFont val="Times New Roman"/>
        <family val="1"/>
      </rPr>
      <t>13</t>
    </r>
    <r>
      <rPr>
        <sz val="11"/>
        <rFont val="Times New Roman"/>
        <family val="1"/>
      </rPr>
      <t>C ratios from ref.</t>
    </r>
    <r>
      <rPr>
        <vertAlign val="superscript"/>
        <sz val="11"/>
        <rFont val="宋体"/>
        <family val="1"/>
        <charset val="134"/>
      </rPr>
      <t>7</t>
    </r>
    <r>
      <rPr>
        <sz val="11"/>
        <rFont val="Times New Roman"/>
        <family val="1"/>
      </rPr>
      <t>.</t>
    </r>
    <phoneticPr fontId="1" type="noConversion"/>
  </si>
  <si>
    <r>
      <rPr>
        <vertAlign val="superscript"/>
        <sz val="11"/>
        <rFont val="Times New Roman"/>
        <family val="1"/>
      </rPr>
      <t>5</t>
    </r>
    <r>
      <rPr>
        <sz val="11"/>
        <rFont val="Times New Roman"/>
        <family val="1"/>
      </rPr>
      <t>Team, D., 2024. 2024-12-PVFZCE_IZU-BONIN-MARIANA_ARC.csv, GEOROC Compilation: Convergent Margins, V10 ed. GRO.data.</t>
    </r>
    <phoneticPr fontId="1" type="noConversion"/>
  </si>
  <si>
    <r>
      <rPr>
        <vertAlign val="superscript"/>
        <sz val="11"/>
        <rFont val="Times New Roman"/>
        <family val="1"/>
      </rPr>
      <t>6</t>
    </r>
    <r>
      <rPr>
        <sz val="11"/>
        <rFont val="Times New Roman"/>
        <family val="1"/>
      </rPr>
      <t>Sano, Y., Marty, B., 1995. Origin of carbon in fumarolic gas from island arcs. Chemical Geology 119, 265-274.</t>
    </r>
    <phoneticPr fontId="1" type="noConversion"/>
  </si>
  <si>
    <r>
      <rPr>
        <vertAlign val="superscript"/>
        <sz val="11"/>
        <rFont val="Times New Roman"/>
        <family val="1"/>
      </rPr>
      <t>7</t>
    </r>
    <r>
      <rPr>
        <sz val="11"/>
        <rFont val="Times New Roman"/>
        <family val="1"/>
      </rPr>
      <t>Lupton, J., Butterfield, D., Lilley, M., Evans, L., Nakamura, K.-i., Chadwick Jr, W., Resing, J., Embley, R., Olson, E., Proskurowski, G., Baker, E., de Ronde, C., Roe, K., Greene, R., Lebon, G., Young, C., 2006. Submarine venting of liquid carbon dioxide on a Mariana Arc volcano. Geochemistry, Geophysics, Geosystems 7.</t>
    </r>
    <phoneticPr fontId="1" type="noConversion"/>
  </si>
  <si>
    <t>Supplementary Table S8. Estimates of carbon influx and outflux in the Mariana subduction zone system</t>
    <phoneticPr fontId="1" type="noConversion"/>
  </si>
  <si>
    <t>CO2 contents (wt.%)</t>
  </si>
  <si>
    <t>C contents (wt.%)1</t>
  </si>
  <si>
    <t>CO2 contents (wt.%)3</t>
  </si>
  <si>
    <t>C contents (wt.%)</t>
  </si>
  <si>
    <t>a. The arc Nb value was obtained by averaging the volcanic Nb content of each Mariana volcano, followed by averaging across all volcano means. Volcanics data are filitered basalt with MgO &gt; 4wt.%  from ref.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</si>
</sst>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等线"/>
      <family val="2"/>
      <scheme val="minor"/>
    </font>
    <font>
      <sz val="9"/>
      <name val="等线"/>
      <family val="3"/>
      <charset val="134"/>
      <scheme val="minor"/>
    </font>
    <font>
      <sz val="9"/>
      <name val="等线"/>
      <family val="2"/>
      <charset val="134"/>
      <scheme val="minor"/>
    </font>
    <font>
      <sz val="9"/>
      <name val="宋体"/>
      <family val="3"/>
      <charset val="134"/>
    </font>
    <font>
      <sz val="11"/>
      <name val="Times New Roman"/>
      <family val="1"/>
    </font>
    <font>
      <vertAlign val="subscript"/>
      <sz val="11"/>
      <name val="Times New Roman"/>
      <family val="1"/>
    </font>
    <font>
      <vertAlign val="superscript"/>
      <sz val="11"/>
      <name val="Times New Roman"/>
      <family val="1"/>
    </font>
    <font>
      <sz val="11"/>
      <name val="宋体"/>
      <family val="1"/>
      <charset val="134"/>
    </font>
    <font>
      <vertAlign val="superscript"/>
      <sz val="11"/>
      <name val="宋体"/>
      <family val="3"/>
      <charset val="134"/>
    </font>
    <font>
      <vertAlign val="superscript"/>
      <sz val="11"/>
      <name val="宋体"/>
      <family val="1"/>
      <charset val="134"/>
    </font>
  </fonts>
  <fills count="5">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1">
    <border>
      <left/>
      <right/>
      <top/>
      <bottom/>
      <diagonal/>
    </border>
  </borders>
  <cellStyleXfs count="1">
    <xf numFmtId="0" fontId="0" fillId="0" borderId="0"/>
  </cellStyleXfs>
  <cellXfs count="6">
    <xf numFmtId="0" fontId="0" fillId="0" borderId="0" xfId="0"/>
    <xf numFmtId="0" fontId="4" fillId="0" borderId="0" xfId="0" applyFont="1"/>
    <xf numFmtId="0" fontId="4" fillId="3" borderId="0" xfId="0" applyFont="1" applyFill="1"/>
    <xf numFmtId="0" fontId="4" fillId="2" borderId="0" xfId="0" applyFont="1" applyFill="1"/>
    <xf numFmtId="0" fontId="4" fillId="2" borderId="0" xfId="0" applyFont="1" applyFill="1" applyAlignment="1">
      <alignment vertical="center"/>
    </xf>
    <xf numFmtId="0" fontId="4" fillId="4"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7">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40464C5-E51C-40E4-9F68-DD9477538698}">
  <we:reference id="wa200005502" version="1.0.0.11" store="zh-CN" storeType="OMEX"/>
  <we:alternateReferences>
    <we:reference id="WA200005502" version="1.0.0.11" store="" storeType="OMEX"/>
  </we:alternateReferences>
  <we:properties/>
  <we:bindings/>
  <we:snapshot xmlns:r="http://schemas.openxmlformats.org/officeDocument/2006/relationships"/>
</we:webextension>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5"/>
  <sheetViews>
    <sheetView tabSelected="1" workbookViewId="0">
      <selection activeCell="D13" sqref="D13"/>
    </sheetView>
  </sheetViews>
  <sheetFormatPr defaultColWidth="9" defaultRowHeight="13.8" x14ac:dyDescent="0.25"/>
  <cols>
    <col min="1" max="1" width="9" style="1"/>
    <col min="2" max="2" width="17.33203125" style="1" bestFit="1" customWidth="1"/>
    <col min="3" max="3" width="15.109375" style="1" bestFit="1" customWidth="1"/>
    <col min="4" max="4" width="45.77734375" style="1" bestFit="1" customWidth="1"/>
    <col min="5" max="5" width="28.77734375" style="1" bestFit="1" customWidth="1"/>
    <col min="6" max="6" width="27.44140625" style="1" bestFit="1" customWidth="1"/>
    <col min="7" max="7" width="24.21875" style="1" bestFit="1" customWidth="1"/>
    <col min="8" max="8" width="20.33203125" style="1" bestFit="1" customWidth="1"/>
    <col min="9" max="9" width="7.6640625" style="1" bestFit="1" customWidth="1"/>
    <col min="10" max="10" width="15.109375" style="1" bestFit="1" customWidth="1"/>
    <col min="11" max="11" width="36.88671875" style="1" bestFit="1" customWidth="1"/>
    <col min="12" max="12" width="10.6640625" style="1" bestFit="1" customWidth="1"/>
    <col min="13" max="13" width="14.77734375" style="1" bestFit="1" customWidth="1"/>
    <col min="14" max="14" width="16.33203125" style="1" bestFit="1" customWidth="1"/>
    <col min="15" max="16384" width="9" style="1"/>
  </cols>
  <sheetData>
    <row r="1" spans="1:15" x14ac:dyDescent="0.25">
      <c r="A1" s="1" t="s">
        <v>33</v>
      </c>
    </row>
    <row r="3" spans="1:15" ht="18" x14ac:dyDescent="0.35">
      <c r="A3" s="2"/>
      <c r="B3" s="2" t="s">
        <v>34</v>
      </c>
      <c r="C3" s="2" t="s">
        <v>35</v>
      </c>
      <c r="D3" s="2" t="s">
        <v>22</v>
      </c>
      <c r="E3" s="2" t="s">
        <v>23</v>
      </c>
      <c r="F3" s="2" t="s">
        <v>17</v>
      </c>
      <c r="G3" s="2" t="s">
        <v>10</v>
      </c>
      <c r="H3" s="2" t="s">
        <v>1</v>
      </c>
    </row>
    <row r="4" spans="1:15" x14ac:dyDescent="0.25">
      <c r="A4" s="2" t="s">
        <v>2</v>
      </c>
      <c r="B4" s="2"/>
      <c r="C4" s="2">
        <f>0.95*0.12*100</f>
        <v>11.399999999999999</v>
      </c>
      <c r="D4" s="2">
        <v>0.33100000000000002</v>
      </c>
      <c r="E4" s="2">
        <v>28.61</v>
      </c>
      <c r="F4" s="2">
        <v>5</v>
      </c>
      <c r="G4" s="2">
        <v>2.4</v>
      </c>
      <c r="H4" s="2">
        <v>0.28999999999999998</v>
      </c>
      <c r="I4" s="1" t="s">
        <v>18</v>
      </c>
    </row>
    <row r="7" spans="1:15" ht="18" x14ac:dyDescent="0.35">
      <c r="A7" s="5"/>
      <c r="B7" s="5" t="s">
        <v>36</v>
      </c>
      <c r="C7" s="5" t="s">
        <v>37</v>
      </c>
      <c r="D7" s="5" t="s">
        <v>19</v>
      </c>
      <c r="E7" s="5" t="s">
        <v>20</v>
      </c>
      <c r="F7" s="5" t="s">
        <v>21</v>
      </c>
      <c r="G7" s="5" t="s">
        <v>24</v>
      </c>
      <c r="H7" s="5" t="s">
        <v>1</v>
      </c>
    </row>
    <row r="8" spans="1:15" x14ac:dyDescent="0.25">
      <c r="A8" s="5" t="s">
        <v>3</v>
      </c>
      <c r="B8" s="5">
        <v>2.61</v>
      </c>
      <c r="C8" s="5">
        <f>2.61*0.273</f>
        <v>0.71253</v>
      </c>
      <c r="D8" s="5">
        <v>0.48</v>
      </c>
      <c r="E8" s="5">
        <v>1812</v>
      </c>
      <c r="F8" s="5">
        <v>47</v>
      </c>
      <c r="G8" s="5">
        <v>1.86</v>
      </c>
      <c r="H8" s="5">
        <v>0.54</v>
      </c>
    </row>
    <row r="11" spans="1:15" ht="16.8" x14ac:dyDescent="0.35">
      <c r="A11" s="3"/>
      <c r="B11" s="4" t="s">
        <v>14</v>
      </c>
      <c r="C11" s="4" t="s">
        <v>8</v>
      </c>
      <c r="D11" s="4" t="s">
        <v>15</v>
      </c>
      <c r="E11" s="4" t="s">
        <v>9</v>
      </c>
      <c r="F11" s="3" t="s">
        <v>11</v>
      </c>
      <c r="G11" s="3" t="s">
        <v>12</v>
      </c>
      <c r="H11" s="3" t="s">
        <v>13</v>
      </c>
      <c r="I11" s="3" t="s">
        <v>9</v>
      </c>
      <c r="J11" s="3" t="s">
        <v>37</v>
      </c>
      <c r="K11" s="3" t="s">
        <v>9</v>
      </c>
      <c r="L11" s="3" t="s">
        <v>4</v>
      </c>
      <c r="M11" s="3" t="s">
        <v>0</v>
      </c>
      <c r="N11" s="3" t="s">
        <v>7</v>
      </c>
      <c r="O11" s="3" t="s">
        <v>5</v>
      </c>
    </row>
    <row r="12" spans="1:15" x14ac:dyDescent="0.25">
      <c r="A12" s="3" t="s">
        <v>6</v>
      </c>
      <c r="B12" s="4">
        <v>1.0926</v>
      </c>
      <c r="C12" s="4">
        <v>0.129</v>
      </c>
      <c r="D12" s="4">
        <v>0.10879999999999999</v>
      </c>
      <c r="E12" s="4">
        <v>4.82E-2</v>
      </c>
      <c r="F12" s="3">
        <v>600</v>
      </c>
      <c r="G12" s="3">
        <f>F12*B12</f>
        <v>655.56000000000006</v>
      </c>
      <c r="H12" s="3">
        <f>G12/D12</f>
        <v>6025.3676470588243</v>
      </c>
      <c r="I12" s="4">
        <v>2762.5</v>
      </c>
      <c r="J12" s="3">
        <f>H12*27.74/10000/10000</f>
        <v>1.6714369852941179E-3</v>
      </c>
      <c r="K12" s="3">
        <v>7.6599999999999997E-4</v>
      </c>
      <c r="L12" s="3">
        <v>40</v>
      </c>
      <c r="M12" s="3">
        <v>1370</v>
      </c>
      <c r="N12" s="3">
        <v>2.73</v>
      </c>
      <c r="O12" s="3">
        <v>0.25</v>
      </c>
    </row>
    <row r="15" spans="1:15" ht="16.8" x14ac:dyDescent="0.25">
      <c r="A15" s="1" t="s">
        <v>38</v>
      </c>
    </row>
    <row r="16" spans="1:15" ht="18" x14ac:dyDescent="0.35">
      <c r="A16" s="1" t="s">
        <v>29</v>
      </c>
    </row>
    <row r="18" spans="1:1" x14ac:dyDescent="0.25">
      <c r="A18" s="1" t="s">
        <v>16</v>
      </c>
    </row>
    <row r="19" spans="1:1" ht="16.8" x14ac:dyDescent="0.25">
      <c r="A19" s="1" t="s">
        <v>25</v>
      </c>
    </row>
    <row r="20" spans="1:1" ht="16.8" x14ac:dyDescent="0.25">
      <c r="A20" s="1" t="s">
        <v>26</v>
      </c>
    </row>
    <row r="21" spans="1:1" ht="15.6" customHeight="1" x14ac:dyDescent="0.25">
      <c r="A21" s="1" t="s">
        <v>27</v>
      </c>
    </row>
    <row r="22" spans="1:1" ht="16.8" x14ac:dyDescent="0.25">
      <c r="A22" s="1" t="s">
        <v>28</v>
      </c>
    </row>
    <row r="23" spans="1:1" ht="16.8" x14ac:dyDescent="0.25">
      <c r="A23" s="1" t="s">
        <v>30</v>
      </c>
    </row>
    <row r="24" spans="1:1" ht="16.8" x14ac:dyDescent="0.25">
      <c r="A24" s="1" t="s">
        <v>31</v>
      </c>
    </row>
    <row r="25" spans="1:1" ht="16.8" x14ac:dyDescent="0.25">
      <c r="A25" s="1" t="s">
        <v>32</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Xiaohan Huang</dc:creator>
  <cp:lastModifiedBy>晓函 黄</cp:lastModifiedBy>
  <dcterms:created xsi:type="dcterms:W3CDTF">2015-06-05T18:19:34Z</dcterms:created>
  <dcterms:modified xsi:type="dcterms:W3CDTF">2025-05-14T02:37:49Z</dcterms:modified>
</cp:coreProperties>
</file>