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phil\Documents\Villarrica\Publication Process\Villarrica Data Treatment\Figures\Cerro Pabellon\Geothermal Energy\SubmissionFebruary2025\"/>
    </mc:Choice>
  </mc:AlternateContent>
  <xr:revisionPtr revIDLastSave="0" documentId="13_ncr:1_{8C54D05B-AAC1-476B-99E5-4DF48B3D5D80}" xr6:coauthVersionLast="47" xr6:coauthVersionMax="47" xr10:uidLastSave="{00000000-0000-0000-0000-000000000000}"/>
  <bookViews>
    <workbookView xWindow="-120" yWindow="-120" windowWidth="29040" windowHeight="15720" xr2:uid="{DEC93121-7946-4F74-9F1C-0C66DE389F4D}"/>
  </bookViews>
  <sheets>
    <sheet name="Tab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3" i="1" l="1"/>
  <c r="Z93" i="1"/>
  <c r="Y93" i="1"/>
  <c r="X93" i="1"/>
  <c r="W93" i="1"/>
  <c r="V93" i="1"/>
  <c r="U93" i="1"/>
  <c r="AA92" i="1"/>
  <c r="Z92" i="1"/>
  <c r="Y92" i="1"/>
  <c r="X92" i="1"/>
  <c r="W92" i="1"/>
  <c r="V92" i="1"/>
  <c r="U92" i="1"/>
  <c r="AA91" i="1"/>
  <c r="Z91" i="1"/>
  <c r="Y91" i="1"/>
  <c r="X91" i="1"/>
  <c r="W91" i="1"/>
  <c r="V91" i="1"/>
  <c r="U91" i="1"/>
  <c r="AA90" i="1"/>
  <c r="Z90" i="1"/>
  <c r="Y90" i="1"/>
  <c r="X90" i="1"/>
  <c r="W90" i="1"/>
  <c r="V90" i="1"/>
  <c r="U90" i="1"/>
  <c r="J90" i="1"/>
  <c r="X89" i="1"/>
  <c r="U89" i="1"/>
  <c r="X88" i="1"/>
  <c r="W88" i="1"/>
  <c r="U88" i="1"/>
  <c r="X87" i="1"/>
  <c r="W87" i="1"/>
  <c r="X86" i="1"/>
  <c r="W86" i="1"/>
  <c r="U86" i="1"/>
  <c r="X85" i="1"/>
  <c r="U85" i="1"/>
  <c r="X84" i="1"/>
  <c r="W84" i="1"/>
  <c r="V84" i="1"/>
  <c r="AA83" i="1"/>
  <c r="Z83" i="1"/>
  <c r="Y83" i="1"/>
  <c r="X83" i="1"/>
  <c r="W83" i="1"/>
  <c r="V83" i="1"/>
  <c r="U83" i="1"/>
  <c r="J83" i="1"/>
  <c r="AA82" i="1"/>
  <c r="Z82" i="1"/>
  <c r="Y82" i="1"/>
  <c r="X82" i="1"/>
  <c r="W82" i="1"/>
  <c r="V82" i="1"/>
  <c r="U82" i="1"/>
  <c r="AA81" i="1"/>
  <c r="Z81" i="1"/>
  <c r="Y81" i="1"/>
  <c r="X81" i="1"/>
  <c r="W81" i="1"/>
  <c r="V81" i="1"/>
  <c r="U81" i="1"/>
  <c r="J81" i="1"/>
  <c r="AA80" i="1"/>
  <c r="Z80" i="1"/>
  <c r="Y80" i="1"/>
  <c r="X80" i="1"/>
  <c r="W80" i="1"/>
  <c r="V80" i="1"/>
  <c r="U80" i="1"/>
  <c r="J80" i="1"/>
  <c r="AA79" i="1"/>
  <c r="Z79" i="1"/>
  <c r="Y79" i="1"/>
  <c r="X79" i="1"/>
  <c r="W79" i="1"/>
  <c r="V79" i="1"/>
  <c r="U79" i="1"/>
  <c r="J79" i="1"/>
  <c r="AA78" i="1"/>
  <c r="Z78" i="1"/>
  <c r="Y78" i="1"/>
  <c r="X78" i="1"/>
  <c r="W78" i="1"/>
  <c r="V78" i="1"/>
  <c r="U78" i="1"/>
  <c r="J78" i="1"/>
  <c r="AA77" i="1"/>
  <c r="Z77" i="1"/>
  <c r="Y77" i="1"/>
  <c r="X77" i="1"/>
  <c r="W77" i="1"/>
  <c r="V77" i="1"/>
  <c r="U77" i="1"/>
  <c r="J77" i="1"/>
  <c r="AA76" i="1"/>
  <c r="Z76" i="1"/>
  <c r="Y76" i="1"/>
  <c r="X76" i="1"/>
  <c r="W76" i="1"/>
  <c r="V76" i="1"/>
  <c r="U76" i="1"/>
  <c r="J76" i="1"/>
  <c r="AA75" i="1"/>
  <c r="Z75" i="1"/>
  <c r="Y75" i="1"/>
  <c r="X75" i="1"/>
  <c r="W75" i="1"/>
  <c r="V75" i="1"/>
  <c r="U75" i="1"/>
  <c r="AA74" i="1"/>
  <c r="Z74" i="1"/>
  <c r="Y74" i="1"/>
  <c r="X74" i="1"/>
  <c r="W74" i="1"/>
  <c r="V74" i="1"/>
  <c r="U74" i="1"/>
  <c r="AA73" i="1"/>
  <c r="Z73" i="1"/>
  <c r="Y73" i="1"/>
  <c r="X73" i="1"/>
  <c r="W73" i="1"/>
  <c r="V73" i="1"/>
  <c r="U73" i="1"/>
  <c r="J73" i="1"/>
  <c r="AA72" i="1"/>
  <c r="Z72" i="1"/>
  <c r="Y72" i="1"/>
  <c r="X72" i="1"/>
  <c r="W72" i="1"/>
  <c r="V72" i="1"/>
  <c r="U72" i="1"/>
  <c r="J72" i="1"/>
  <c r="AA71" i="1"/>
  <c r="Z71" i="1"/>
  <c r="Y71" i="1"/>
  <c r="X71" i="1"/>
  <c r="W71" i="1"/>
  <c r="V71" i="1"/>
  <c r="U71" i="1"/>
  <c r="J71" i="1"/>
  <c r="AA70" i="1"/>
  <c r="Z70" i="1"/>
  <c r="Y70" i="1"/>
  <c r="X70" i="1"/>
  <c r="W70" i="1"/>
  <c r="V70" i="1"/>
  <c r="U70" i="1"/>
  <c r="J70" i="1"/>
  <c r="AA69" i="1"/>
  <c r="Z69" i="1"/>
  <c r="Y69" i="1"/>
  <c r="X69" i="1"/>
  <c r="W69" i="1"/>
  <c r="V69" i="1"/>
  <c r="U69" i="1"/>
  <c r="AA68" i="1"/>
  <c r="Z68" i="1"/>
  <c r="Y68" i="1"/>
  <c r="X68" i="1"/>
  <c r="W68" i="1"/>
  <c r="V68" i="1"/>
  <c r="U68" i="1"/>
  <c r="AA67" i="1"/>
  <c r="Z67" i="1"/>
  <c r="Y67" i="1"/>
  <c r="X67" i="1"/>
  <c r="W67" i="1"/>
  <c r="V67" i="1"/>
  <c r="U67" i="1"/>
  <c r="AA66" i="1"/>
  <c r="Z66" i="1"/>
  <c r="Y66" i="1"/>
  <c r="X66" i="1"/>
  <c r="W66" i="1"/>
  <c r="V66" i="1"/>
  <c r="U66" i="1"/>
  <c r="AA65" i="1"/>
  <c r="Z65" i="1"/>
  <c r="Y65" i="1"/>
  <c r="X65" i="1"/>
  <c r="W65" i="1"/>
  <c r="V65" i="1"/>
  <c r="U65" i="1"/>
  <c r="AA64" i="1"/>
  <c r="Z64" i="1"/>
  <c r="Y64" i="1"/>
  <c r="X64" i="1"/>
  <c r="W64" i="1"/>
  <c r="V64" i="1"/>
  <c r="U64" i="1"/>
  <c r="AA63" i="1"/>
  <c r="Z63" i="1"/>
  <c r="Y63" i="1"/>
  <c r="X63" i="1"/>
  <c r="W63" i="1"/>
  <c r="V63" i="1"/>
  <c r="U63" i="1"/>
  <c r="J63" i="1"/>
  <c r="AA62" i="1"/>
  <c r="Z62" i="1"/>
  <c r="Y62" i="1"/>
  <c r="X62" i="1"/>
  <c r="W62" i="1"/>
  <c r="V62" i="1"/>
  <c r="U62" i="1"/>
  <c r="AA61" i="1"/>
  <c r="Z61" i="1"/>
  <c r="Y61" i="1"/>
  <c r="X61" i="1"/>
  <c r="W61" i="1"/>
  <c r="V61" i="1"/>
  <c r="U61" i="1"/>
  <c r="J61" i="1"/>
  <c r="AA60" i="1"/>
  <c r="Z60" i="1"/>
  <c r="Y60" i="1"/>
  <c r="X60" i="1"/>
  <c r="W60" i="1"/>
  <c r="V60" i="1"/>
  <c r="U60" i="1"/>
  <c r="J60" i="1"/>
  <c r="AA59" i="1"/>
  <c r="Z59" i="1"/>
  <c r="Y59" i="1"/>
  <c r="X59" i="1"/>
  <c r="W59" i="1"/>
  <c r="V59" i="1"/>
  <c r="U59" i="1"/>
  <c r="J59" i="1"/>
  <c r="AA58" i="1"/>
  <c r="Z58" i="1"/>
  <c r="Y58" i="1"/>
  <c r="X58" i="1"/>
  <c r="W58" i="1"/>
  <c r="V58" i="1"/>
  <c r="U58" i="1"/>
  <c r="J58" i="1"/>
  <c r="AA57" i="1"/>
  <c r="Z57" i="1"/>
  <c r="Y57" i="1"/>
  <c r="X57" i="1"/>
  <c r="W57" i="1"/>
  <c r="V57" i="1"/>
  <c r="U57" i="1"/>
  <c r="AA56" i="1"/>
  <c r="Z56" i="1"/>
  <c r="Y56" i="1"/>
  <c r="X56" i="1"/>
  <c r="W56" i="1"/>
  <c r="V56" i="1"/>
  <c r="U56" i="1"/>
  <c r="AA55" i="1"/>
  <c r="Z55" i="1"/>
  <c r="Y55" i="1"/>
  <c r="X55" i="1"/>
  <c r="W55" i="1"/>
  <c r="V55" i="1"/>
  <c r="U55" i="1"/>
  <c r="AA54" i="1"/>
  <c r="Z54" i="1"/>
  <c r="Y54" i="1"/>
  <c r="X54" i="1"/>
  <c r="W54" i="1"/>
  <c r="V54" i="1"/>
  <c r="U54" i="1"/>
  <c r="AA53" i="1"/>
  <c r="Z53" i="1"/>
  <c r="Y53" i="1"/>
  <c r="X53" i="1"/>
  <c r="W53" i="1"/>
  <c r="V53" i="1"/>
  <c r="U53" i="1"/>
  <c r="AA52" i="1"/>
  <c r="Z52" i="1"/>
  <c r="Y52" i="1"/>
  <c r="X52" i="1"/>
  <c r="W52" i="1"/>
  <c r="V52" i="1"/>
  <c r="U52" i="1"/>
  <c r="AA51" i="1"/>
  <c r="Z51" i="1"/>
  <c r="Y51" i="1"/>
  <c r="X51" i="1"/>
  <c r="W51" i="1"/>
  <c r="V51" i="1"/>
  <c r="U51" i="1"/>
  <c r="AA50" i="1"/>
  <c r="Z50" i="1"/>
  <c r="Y50" i="1"/>
  <c r="X50" i="1"/>
  <c r="W50" i="1"/>
  <c r="V50" i="1"/>
  <c r="U50" i="1"/>
  <c r="AA49" i="1"/>
  <c r="Z49" i="1"/>
  <c r="Y49" i="1"/>
  <c r="X49" i="1"/>
  <c r="W49" i="1"/>
  <c r="V49" i="1"/>
  <c r="U49" i="1"/>
  <c r="AA48" i="1"/>
  <c r="Z48" i="1"/>
  <c r="Y48" i="1"/>
  <c r="X48" i="1"/>
  <c r="W48" i="1"/>
  <c r="V48" i="1"/>
  <c r="U48" i="1"/>
  <c r="AA47" i="1"/>
  <c r="Z47" i="1"/>
  <c r="Y47" i="1"/>
  <c r="X47" i="1"/>
  <c r="W47" i="1"/>
  <c r="V47" i="1"/>
  <c r="U47" i="1"/>
  <c r="AA46" i="1"/>
  <c r="Z46" i="1"/>
  <c r="Y46" i="1"/>
  <c r="X46" i="1"/>
  <c r="W46" i="1"/>
  <c r="V46" i="1"/>
  <c r="U46" i="1"/>
  <c r="AA45" i="1"/>
  <c r="Z45" i="1"/>
  <c r="Y45" i="1"/>
  <c r="X45" i="1"/>
  <c r="W45" i="1"/>
  <c r="V45" i="1"/>
  <c r="U45" i="1"/>
  <c r="AA44" i="1"/>
  <c r="Z44" i="1"/>
  <c r="Y44" i="1"/>
  <c r="X44" i="1"/>
  <c r="W44" i="1"/>
  <c r="V44" i="1"/>
  <c r="U44" i="1"/>
  <c r="AA43" i="1"/>
  <c r="Z43" i="1"/>
  <c r="Y43" i="1"/>
  <c r="X43" i="1"/>
  <c r="W43" i="1"/>
  <c r="V43" i="1"/>
  <c r="U43" i="1"/>
  <c r="AA42" i="1"/>
  <c r="Z42" i="1"/>
  <c r="Y42" i="1"/>
  <c r="X42" i="1"/>
  <c r="W42" i="1"/>
  <c r="V42" i="1"/>
  <c r="U42" i="1"/>
  <c r="AA41" i="1"/>
  <c r="Z41" i="1"/>
  <c r="Y41" i="1"/>
  <c r="X41" i="1"/>
  <c r="W41" i="1"/>
  <c r="V41" i="1"/>
  <c r="U41" i="1"/>
  <c r="AA40" i="1"/>
  <c r="Z40" i="1"/>
  <c r="Y40" i="1"/>
  <c r="X40" i="1"/>
  <c r="W40" i="1"/>
  <c r="V40" i="1"/>
  <c r="U40" i="1"/>
  <c r="AA39" i="1"/>
  <c r="Z39" i="1"/>
  <c r="Y39" i="1"/>
  <c r="X39" i="1"/>
  <c r="W39" i="1"/>
  <c r="V39" i="1"/>
  <c r="U39" i="1"/>
  <c r="AA38" i="1"/>
  <c r="Z38" i="1"/>
  <c r="Y38" i="1"/>
  <c r="X38" i="1"/>
  <c r="W38" i="1"/>
  <c r="V38" i="1"/>
  <c r="U38" i="1"/>
  <c r="AA37" i="1"/>
  <c r="Z37" i="1"/>
  <c r="Y37" i="1"/>
  <c r="X37" i="1"/>
  <c r="W37" i="1"/>
  <c r="V37" i="1"/>
  <c r="U37" i="1"/>
  <c r="AA36" i="1"/>
  <c r="Z36" i="1"/>
  <c r="Y36" i="1"/>
  <c r="X36" i="1"/>
  <c r="W36" i="1"/>
  <c r="V36" i="1"/>
  <c r="U36" i="1"/>
  <c r="AA35" i="1"/>
  <c r="Z35" i="1"/>
  <c r="Y35" i="1"/>
  <c r="X35" i="1"/>
  <c r="W35" i="1"/>
  <c r="V35" i="1"/>
  <c r="U35" i="1"/>
  <c r="AA34" i="1"/>
  <c r="Z34" i="1"/>
  <c r="Y34" i="1"/>
  <c r="X34" i="1"/>
  <c r="W34" i="1"/>
  <c r="V34" i="1"/>
  <c r="U34" i="1"/>
  <c r="AA33" i="1"/>
  <c r="Z33" i="1"/>
  <c r="Y33" i="1"/>
  <c r="X33" i="1"/>
  <c r="W33" i="1"/>
  <c r="V33" i="1"/>
  <c r="U33" i="1"/>
  <c r="AA32" i="1"/>
  <c r="Z32" i="1"/>
  <c r="Y32" i="1"/>
  <c r="X32" i="1"/>
  <c r="W32" i="1"/>
  <c r="V32" i="1"/>
  <c r="U32" i="1"/>
  <c r="AA31" i="1"/>
  <c r="Z31" i="1"/>
  <c r="Y31" i="1"/>
  <c r="X31" i="1"/>
  <c r="W31" i="1"/>
  <c r="V31" i="1"/>
  <c r="U31" i="1"/>
  <c r="AA30" i="1"/>
  <c r="Z30" i="1"/>
  <c r="Y30" i="1"/>
  <c r="X30" i="1"/>
  <c r="W30" i="1"/>
  <c r="V30" i="1"/>
  <c r="U30" i="1"/>
  <c r="AA29" i="1"/>
  <c r="Z29" i="1"/>
  <c r="Y29" i="1"/>
  <c r="X29" i="1"/>
  <c r="W29" i="1"/>
  <c r="V29" i="1"/>
  <c r="U29" i="1"/>
  <c r="AA28" i="1"/>
  <c r="Z28" i="1"/>
  <c r="Y28" i="1"/>
  <c r="X28" i="1"/>
  <c r="W28" i="1"/>
  <c r="V28" i="1"/>
  <c r="U28" i="1"/>
  <c r="AA27" i="1"/>
  <c r="Z27" i="1"/>
  <c r="Y27" i="1"/>
  <c r="X27" i="1"/>
  <c r="W27" i="1"/>
  <c r="V27" i="1"/>
  <c r="U27" i="1"/>
  <c r="AA26" i="1"/>
  <c r="Z26" i="1"/>
  <c r="Y26" i="1"/>
  <c r="X26" i="1"/>
  <c r="W26" i="1"/>
  <c r="V26" i="1"/>
  <c r="U26" i="1"/>
  <c r="AA25" i="1"/>
  <c r="Z25" i="1"/>
  <c r="Y25" i="1"/>
  <c r="X25" i="1"/>
  <c r="W25" i="1"/>
  <c r="V25" i="1"/>
  <c r="U25" i="1"/>
  <c r="AA24" i="1"/>
  <c r="Z24" i="1"/>
  <c r="Y24" i="1"/>
  <c r="W24" i="1"/>
  <c r="V24" i="1"/>
  <c r="U24" i="1"/>
  <c r="AA23" i="1"/>
  <c r="Z23" i="1"/>
  <c r="Y23" i="1"/>
  <c r="X23" i="1"/>
  <c r="W23" i="1"/>
  <c r="V23" i="1"/>
  <c r="U23" i="1"/>
  <c r="AA22" i="1"/>
  <c r="Z22" i="1"/>
  <c r="Y22" i="1"/>
  <c r="X22" i="1"/>
  <c r="W22" i="1"/>
  <c r="V22" i="1"/>
  <c r="U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AA19" i="1"/>
  <c r="Z19" i="1"/>
  <c r="Y19" i="1"/>
  <c r="X19" i="1"/>
  <c r="W19" i="1"/>
  <c r="V19" i="1"/>
  <c r="U19" i="1"/>
  <c r="AA18" i="1"/>
  <c r="Z18" i="1"/>
  <c r="Y18" i="1"/>
  <c r="X18" i="1"/>
  <c r="W18" i="1"/>
  <c r="V18" i="1"/>
  <c r="U18" i="1"/>
  <c r="AA17" i="1"/>
  <c r="Z17" i="1"/>
  <c r="Y17" i="1"/>
  <c r="X17" i="1"/>
  <c r="W17" i="1"/>
  <c r="V17" i="1"/>
  <c r="U17" i="1"/>
  <c r="AA16" i="1"/>
  <c r="Z16" i="1"/>
  <c r="Y16" i="1"/>
  <c r="X16" i="1"/>
  <c r="W16" i="1"/>
  <c r="V16" i="1"/>
  <c r="U16" i="1"/>
  <c r="AA15" i="1"/>
  <c r="Z15" i="1"/>
  <c r="Y15" i="1"/>
  <c r="X15" i="1"/>
  <c r="W15" i="1"/>
  <c r="V15" i="1"/>
  <c r="U15" i="1"/>
  <c r="AA14" i="1"/>
  <c r="Z14" i="1"/>
  <c r="Y14" i="1"/>
  <c r="X14" i="1"/>
  <c r="W14" i="1"/>
  <c r="V14" i="1"/>
  <c r="U14" i="1"/>
  <c r="AA13" i="1"/>
  <c r="Z13" i="1"/>
  <c r="Y13" i="1"/>
  <c r="X13" i="1"/>
  <c r="W13" i="1"/>
  <c r="V13" i="1"/>
  <c r="U13" i="1"/>
  <c r="AA12" i="1"/>
  <c r="Z12" i="1"/>
  <c r="Y12" i="1"/>
  <c r="X12" i="1"/>
  <c r="W12" i="1"/>
  <c r="V12" i="1"/>
  <c r="U12" i="1"/>
  <c r="AA11" i="1"/>
  <c r="Z11" i="1"/>
  <c r="Y11" i="1"/>
  <c r="X11" i="1"/>
  <c r="W11" i="1"/>
  <c r="V11" i="1"/>
  <c r="U11" i="1"/>
  <c r="AA10" i="1"/>
  <c r="Z10" i="1"/>
  <c r="Y10" i="1"/>
  <c r="X10" i="1"/>
  <c r="W10" i="1"/>
  <c r="V10" i="1"/>
  <c r="U10" i="1"/>
  <c r="AA9" i="1"/>
  <c r="Z9" i="1"/>
  <c r="Y9" i="1"/>
  <c r="X9" i="1"/>
  <c r="W9" i="1"/>
  <c r="V9" i="1"/>
  <c r="U9" i="1"/>
  <c r="AA8" i="1"/>
  <c r="Z8" i="1"/>
  <c r="Y8" i="1"/>
  <c r="X8" i="1"/>
  <c r="W8" i="1"/>
  <c r="V8" i="1"/>
  <c r="U8" i="1"/>
  <c r="AA7" i="1"/>
  <c r="Z7" i="1"/>
  <c r="Y7" i="1"/>
  <c r="X7" i="1"/>
  <c r="W7" i="1"/>
  <c r="V7" i="1"/>
  <c r="U7" i="1"/>
  <c r="AA6" i="1"/>
  <c r="Z6" i="1"/>
  <c r="Y6" i="1"/>
  <c r="X6" i="1"/>
  <c r="W6" i="1"/>
  <c r="V6" i="1"/>
  <c r="U6" i="1"/>
  <c r="AA5" i="1"/>
  <c r="Z5" i="1"/>
  <c r="Y5" i="1"/>
  <c r="X5" i="1"/>
  <c r="W5" i="1"/>
  <c r="V5" i="1"/>
  <c r="U5" i="1"/>
  <c r="AA4" i="1"/>
  <c r="Z4" i="1"/>
  <c r="Y4" i="1"/>
  <c r="X4" i="1"/>
  <c r="W4" i="1"/>
  <c r="V4" i="1"/>
  <c r="U4" i="1"/>
</calcChain>
</file>

<file path=xl/sharedStrings.xml><?xml version="1.0" encoding="utf-8"?>
<sst xmlns="http://schemas.openxmlformats.org/spreadsheetml/2006/main" count="564" uniqueCount="88">
  <si>
    <t>Pozo</t>
  </si>
  <si>
    <t>CO2/H2S</t>
  </si>
  <si>
    <t>N2/O2</t>
  </si>
  <si>
    <t>N2/Ar</t>
  </si>
  <si>
    <t>CEGA</t>
  </si>
  <si>
    <t>Línea C/CP-1</t>
  </si>
  <si>
    <t>Línea C/CP-1 + 1A</t>
  </si>
  <si>
    <t>Línea F/CP-5</t>
  </si>
  <si>
    <t>Línea F/CP-5 + 5A</t>
  </si>
  <si>
    <t>Línea J/CP-6</t>
  </si>
  <si>
    <t>Línea J/CP-6 + 6A</t>
  </si>
  <si>
    <t>Nmuestra</t>
  </si>
  <si>
    <t>H2/Ar</t>
  </si>
  <si>
    <t>CO2/Ar</t>
  </si>
  <si>
    <t>CO/CO2</t>
  </si>
  <si>
    <t>CH4/CO2</t>
  </si>
  <si>
    <t>Line</t>
  </si>
  <si>
    <t>C</t>
  </si>
  <si>
    <t>F</t>
  </si>
  <si>
    <t>J</t>
  </si>
  <si>
    <t>Psep</t>
  </si>
  <si>
    <t>Qsal</t>
  </si>
  <si>
    <t>Qvap</t>
  </si>
  <si>
    <t>Vap Fraction</t>
  </si>
  <si>
    <t>GV</t>
  </si>
  <si>
    <t>-</t>
  </si>
  <si>
    <t>9.10-2024</t>
  </si>
  <si>
    <t>M</t>
  </si>
  <si>
    <t>Línea C/CP-2 + 2A</t>
  </si>
  <si>
    <t>CP6</t>
  </si>
  <si>
    <t>Pozo C/CP-6+6A</t>
  </si>
  <si>
    <t>Pozo C/CP-6</t>
  </si>
  <si>
    <t>Pozo C/CP-5</t>
  </si>
  <si>
    <t>Pozo C/CP-5A</t>
  </si>
  <si>
    <t>Type</t>
  </si>
  <si>
    <t>CO2_pct</t>
  </si>
  <si>
    <t>H2S_pct</t>
  </si>
  <si>
    <t>Ar_pct</t>
  </si>
  <si>
    <t>O2_pct</t>
  </si>
  <si>
    <t>N2_pct</t>
  </si>
  <si>
    <t>H2_pct</t>
  </si>
  <si>
    <t>He_ppm</t>
  </si>
  <si>
    <t>CH4_ppm</t>
  </si>
  <si>
    <t>CO_ppm</t>
  </si>
  <si>
    <t>RH</t>
  </si>
  <si>
    <t>TK6</t>
  </si>
  <si>
    <t>Hole</t>
  </si>
  <si>
    <t>CP5A</t>
  </si>
  <si>
    <t>CP5</t>
  </si>
  <si>
    <t>Línea J contamin./CP-6 + 6A</t>
  </si>
  <si>
    <t>Duplicate ID80</t>
  </si>
  <si>
    <t>INGVPalermo</t>
  </si>
  <si>
    <t>Duplicate ID79</t>
  </si>
  <si>
    <t>Laboratory</t>
  </si>
  <si>
    <t>Date</t>
  </si>
  <si>
    <t>Separation pressure</t>
  </si>
  <si>
    <t>(Bar)</t>
  </si>
  <si>
    <t>Brine flux</t>
  </si>
  <si>
    <t>t/h</t>
  </si>
  <si>
    <t>Vapor flux</t>
  </si>
  <si>
    <t>(%)</t>
  </si>
  <si>
    <t>Vapor Fraction</t>
  </si>
  <si>
    <t>(weight%)</t>
  </si>
  <si>
    <t>Gas Steam ratio</t>
  </si>
  <si>
    <t>(mol%)</t>
  </si>
  <si>
    <t>[Ar]</t>
  </si>
  <si>
    <r>
      <t>[CO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]</t>
    </r>
  </si>
  <si>
    <r>
      <t>[H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S]</t>
    </r>
  </si>
  <si>
    <r>
      <t>[O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]</t>
    </r>
  </si>
  <si>
    <r>
      <t>[N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]</t>
    </r>
  </si>
  <si>
    <r>
      <t>[H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]</t>
    </r>
  </si>
  <si>
    <t>[ppm]</t>
  </si>
  <si>
    <t>[He]</t>
  </si>
  <si>
    <t>[CO]</t>
  </si>
  <si>
    <r>
      <t>[CH</t>
    </r>
    <r>
      <rPr>
        <b/>
        <vertAlign val="sub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]</t>
    </r>
  </si>
  <si>
    <r>
      <t>CH</t>
    </r>
    <r>
      <rPr>
        <b/>
        <vertAlign val="sub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>/CO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</si>
  <si>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>CO/CO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</si>
  <si>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>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S</t>
    </r>
  </si>
  <si>
    <r>
      <t>N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/O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</si>
  <si>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>N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/Ar</t>
    </r>
  </si>
  <si>
    <r>
      <t>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/Ar</t>
    </r>
  </si>
  <si>
    <r>
      <t>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/Ar</t>
    </r>
  </si>
  <si>
    <t>(°C)</t>
  </si>
  <si>
    <t>nd</t>
  </si>
  <si>
    <t xml:space="preserve">*Equation (1) from this article explained in Giggenbach (1987) </t>
  </si>
  <si>
    <r>
      <t>RH* (Log 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O)</t>
    </r>
  </si>
  <si>
    <t>Temperature**</t>
  </si>
  <si>
    <t>**Equation 6 from Chiodini et al.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</si>
</sst>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1"/>
      <color rgb="FF231F2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3" fillId="3" borderId="0" xfId="1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2" fontId="3" fillId="3" borderId="0" xfId="1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2" fontId="3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26E0-6179-4180-8BF7-3C016159432B}">
  <dimension ref="A1:AC95"/>
  <sheetViews>
    <sheetView tabSelected="1" topLeftCell="A60" zoomScale="60" zoomScaleNormal="60" workbookViewId="0">
      <selection activeCell="A94" sqref="A94"/>
    </sheetView>
  </sheetViews>
  <sheetFormatPr baseColWidth="10" defaultRowHeight="15" x14ac:dyDescent="0.25"/>
  <cols>
    <col min="1" max="1" width="13.7109375" style="2" bestFit="1" customWidth="1"/>
    <col min="2" max="2" width="20.140625" style="2" bestFit="1" customWidth="1"/>
    <col min="3" max="3" width="17" style="2" customWidth="1"/>
    <col min="4" max="4" width="16.28515625" style="2" bestFit="1" customWidth="1"/>
    <col min="5" max="5" width="15.42578125" style="3" customWidth="1"/>
    <col min="6" max="6" width="12.5703125" style="2" bestFit="1" customWidth="1"/>
    <col min="7" max="7" width="26.85546875" style="2" bestFit="1" customWidth="1"/>
    <col min="8" max="8" width="14.5703125" style="2" bestFit="1" customWidth="1"/>
    <col min="9" max="9" width="20.7109375" style="2" bestFit="1" customWidth="1"/>
    <col min="10" max="10" width="21.85546875" style="2" customWidth="1"/>
    <col min="11" max="11" width="13.5703125" style="2" bestFit="1" customWidth="1"/>
    <col min="12" max="14" width="12.5703125" style="2" bestFit="1" customWidth="1"/>
    <col min="15" max="15" width="13.5703125" style="2" bestFit="1" customWidth="1"/>
    <col min="16" max="16" width="12.5703125" style="2" bestFit="1" customWidth="1"/>
    <col min="17" max="17" width="13.5703125" style="2" bestFit="1" customWidth="1"/>
    <col min="18" max="19" width="14.5703125" style="2" bestFit="1" customWidth="1"/>
    <col min="20" max="20" width="13.28515625" style="2" bestFit="1" customWidth="1"/>
    <col min="21" max="21" width="16.140625" style="2" customWidth="1"/>
    <col min="22" max="22" width="17" style="2" customWidth="1"/>
    <col min="23" max="23" width="15.5703125" style="2" bestFit="1" customWidth="1"/>
    <col min="24" max="24" width="16.7109375" style="2" bestFit="1" customWidth="1"/>
    <col min="25" max="26" width="12.5703125" style="2" bestFit="1" customWidth="1"/>
    <col min="28" max="28" width="15.5703125" bestFit="1" customWidth="1"/>
    <col min="29" max="29" width="17.28515625" bestFit="1" customWidth="1"/>
  </cols>
  <sheetData>
    <row r="1" spans="1:29" s="13" customFormat="1" ht="50.25" customHeight="1" x14ac:dyDescent="0.25">
      <c r="A1" s="28" t="s">
        <v>11</v>
      </c>
      <c r="B1" s="28" t="s">
        <v>0</v>
      </c>
      <c r="C1" s="28" t="s">
        <v>16</v>
      </c>
      <c r="D1" s="28" t="s">
        <v>34</v>
      </c>
      <c r="E1" s="28" t="s">
        <v>53</v>
      </c>
      <c r="F1" s="30" t="s">
        <v>54</v>
      </c>
      <c r="G1" s="5" t="s">
        <v>55</v>
      </c>
      <c r="H1" s="4" t="s">
        <v>57</v>
      </c>
      <c r="I1" s="4" t="s">
        <v>59</v>
      </c>
      <c r="J1" s="4" t="s">
        <v>61</v>
      </c>
      <c r="K1" s="4" t="s">
        <v>63</v>
      </c>
      <c r="L1" s="14" t="s">
        <v>66</v>
      </c>
      <c r="M1" s="15" t="s">
        <v>67</v>
      </c>
      <c r="N1" s="15" t="s">
        <v>65</v>
      </c>
      <c r="O1" s="15" t="s">
        <v>68</v>
      </c>
      <c r="P1" s="15" t="s">
        <v>69</v>
      </c>
      <c r="Q1" s="15" t="s">
        <v>70</v>
      </c>
      <c r="R1" s="15" t="s">
        <v>72</v>
      </c>
      <c r="S1" s="15" t="s">
        <v>74</v>
      </c>
      <c r="T1" s="15" t="s">
        <v>73</v>
      </c>
      <c r="U1" s="32" t="s">
        <v>75</v>
      </c>
      <c r="V1" s="28" t="s">
        <v>76</v>
      </c>
      <c r="W1" s="28" t="s">
        <v>77</v>
      </c>
      <c r="X1" s="28" t="s">
        <v>78</v>
      </c>
      <c r="Y1" s="28" t="s">
        <v>79</v>
      </c>
      <c r="Z1" s="28" t="s">
        <v>80</v>
      </c>
      <c r="AA1" s="28" t="s">
        <v>81</v>
      </c>
      <c r="AB1" s="28" t="s">
        <v>85</v>
      </c>
      <c r="AC1" s="4" t="s">
        <v>86</v>
      </c>
    </row>
    <row r="2" spans="1:29" s="13" customFormat="1" ht="21" customHeight="1" x14ac:dyDescent="0.25">
      <c r="A2" s="28"/>
      <c r="B2" s="28"/>
      <c r="C2" s="28"/>
      <c r="D2" s="28"/>
      <c r="E2" s="28"/>
      <c r="F2" s="30"/>
      <c r="G2" s="14" t="s">
        <v>56</v>
      </c>
      <c r="H2" s="15" t="s">
        <v>58</v>
      </c>
      <c r="I2" s="15" t="s">
        <v>58</v>
      </c>
      <c r="J2" s="15" t="s">
        <v>60</v>
      </c>
      <c r="K2" s="15" t="s">
        <v>62</v>
      </c>
      <c r="L2" s="14" t="s">
        <v>64</v>
      </c>
      <c r="M2" s="15" t="s">
        <v>64</v>
      </c>
      <c r="N2" s="15" t="s">
        <v>64</v>
      </c>
      <c r="O2" s="15" t="s">
        <v>64</v>
      </c>
      <c r="P2" s="15" t="s">
        <v>64</v>
      </c>
      <c r="Q2" s="15" t="s">
        <v>64</v>
      </c>
      <c r="R2" s="15" t="s">
        <v>71</v>
      </c>
      <c r="S2" s="15" t="s">
        <v>71</v>
      </c>
      <c r="T2" s="15" t="s">
        <v>71</v>
      </c>
      <c r="U2" s="32"/>
      <c r="V2" s="28"/>
      <c r="W2" s="28"/>
      <c r="X2" s="28"/>
      <c r="Y2" s="28"/>
      <c r="Z2" s="28"/>
      <c r="AA2" s="28"/>
      <c r="AB2" s="28"/>
      <c r="AC2" s="15" t="s">
        <v>82</v>
      </c>
    </row>
    <row r="3" spans="1:29" s="13" customFormat="1" ht="21" customHeight="1" x14ac:dyDescent="0.25">
      <c r="A3" s="29"/>
      <c r="B3" s="29"/>
      <c r="C3" s="29"/>
      <c r="D3" s="29"/>
      <c r="E3" s="29"/>
      <c r="F3" s="31"/>
      <c r="G3" s="11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1" t="s">
        <v>35</v>
      </c>
      <c r="M3" s="12" t="s">
        <v>36</v>
      </c>
      <c r="N3" s="12" t="s">
        <v>37</v>
      </c>
      <c r="O3" s="12" t="s">
        <v>38</v>
      </c>
      <c r="P3" s="12" t="s">
        <v>39</v>
      </c>
      <c r="Q3" s="12" t="s">
        <v>40</v>
      </c>
      <c r="R3" s="12" t="s">
        <v>41</v>
      </c>
      <c r="S3" s="12" t="s">
        <v>42</v>
      </c>
      <c r="T3" s="12" t="s">
        <v>43</v>
      </c>
      <c r="U3" s="11" t="s">
        <v>15</v>
      </c>
      <c r="V3" s="12" t="s">
        <v>14</v>
      </c>
      <c r="W3" s="12" t="s">
        <v>1</v>
      </c>
      <c r="X3" s="12" t="s">
        <v>2</v>
      </c>
      <c r="Y3" s="12" t="s">
        <v>3</v>
      </c>
      <c r="Z3" s="12" t="s">
        <v>13</v>
      </c>
      <c r="AA3" s="12" t="s">
        <v>12</v>
      </c>
      <c r="AB3" s="12" t="s">
        <v>44</v>
      </c>
      <c r="AC3" s="12" t="s">
        <v>45</v>
      </c>
    </row>
    <row r="4" spans="1:29" x14ac:dyDescent="0.25">
      <c r="A4" s="6">
        <v>1</v>
      </c>
      <c r="B4" s="6" t="s">
        <v>5</v>
      </c>
      <c r="C4" s="6" t="s">
        <v>17</v>
      </c>
      <c r="D4" s="6" t="s">
        <v>16</v>
      </c>
      <c r="E4" s="6" t="s">
        <v>4</v>
      </c>
      <c r="F4" s="7">
        <v>43683</v>
      </c>
      <c r="G4" s="8">
        <v>5.1618960077598421</v>
      </c>
      <c r="H4" s="17">
        <v>230.29998340647813</v>
      </c>
      <c r="I4" s="17">
        <v>68.793484552836645</v>
      </c>
      <c r="J4" s="9">
        <v>0.23000664314806937</v>
      </c>
      <c r="K4" s="9"/>
      <c r="L4" s="23">
        <v>98.51</v>
      </c>
      <c r="M4" s="9">
        <v>0.45</v>
      </c>
      <c r="N4" s="9">
        <v>6.0000000000000001E-3</v>
      </c>
      <c r="O4" s="9">
        <v>0.03</v>
      </c>
      <c r="P4" s="9">
        <v>0.94</v>
      </c>
      <c r="Q4" s="9">
        <v>6.9000000000000006E-2</v>
      </c>
      <c r="R4" s="16">
        <v>12</v>
      </c>
      <c r="S4" s="16">
        <v>16.8</v>
      </c>
      <c r="T4" s="16">
        <v>5.7</v>
      </c>
      <c r="U4" s="19">
        <f>S4/(L4*10000)</f>
        <v>1.7054106182113493E-5</v>
      </c>
      <c r="V4" s="20">
        <f>T4/(L4*10000)</f>
        <v>5.7862145975027921E-6</v>
      </c>
      <c r="W4" s="16">
        <f>L4/M4</f>
        <v>218.91111111111113</v>
      </c>
      <c r="X4" s="16">
        <f>P4/O4</f>
        <v>31.333333333333332</v>
      </c>
      <c r="Y4" s="16">
        <f>P4/N4</f>
        <v>156.66666666666666</v>
      </c>
      <c r="Z4" s="18">
        <f>L4/N4</f>
        <v>16418.333333333332</v>
      </c>
      <c r="AA4" s="16">
        <f>Q4/N4</f>
        <v>11.5</v>
      </c>
      <c r="AB4" s="9">
        <v>-3.6859342042183205</v>
      </c>
      <c r="AC4" s="17">
        <v>283.89449441496197</v>
      </c>
    </row>
    <row r="5" spans="1:29" x14ac:dyDescent="0.25">
      <c r="A5" s="6">
        <v>2</v>
      </c>
      <c r="B5" s="6" t="s">
        <v>7</v>
      </c>
      <c r="C5" s="6" t="s">
        <v>18</v>
      </c>
      <c r="D5" s="6" t="s">
        <v>16</v>
      </c>
      <c r="E5" s="6" t="s">
        <v>4</v>
      </c>
      <c r="F5" s="7">
        <v>43683</v>
      </c>
      <c r="G5" s="8">
        <v>5.141036866013966</v>
      </c>
      <c r="H5" s="17">
        <v>208.31381114186615</v>
      </c>
      <c r="I5" s="17">
        <v>118.58613291504703</v>
      </c>
      <c r="J5" s="9">
        <v>0.36275972226658204</v>
      </c>
      <c r="K5" s="9"/>
      <c r="L5" s="23">
        <v>97.79</v>
      </c>
      <c r="M5" s="9">
        <v>0.61</v>
      </c>
      <c r="N5" s="9">
        <v>1.2999999999999999E-2</v>
      </c>
      <c r="O5" s="9">
        <v>3.2000000000000001E-2</v>
      </c>
      <c r="P5" s="9">
        <v>1.46</v>
      </c>
      <c r="Q5" s="9">
        <v>8.8999999999999996E-2</v>
      </c>
      <c r="R5" s="16">
        <v>13</v>
      </c>
      <c r="S5" s="16">
        <v>14.2</v>
      </c>
      <c r="T5" s="16">
        <v>6.9</v>
      </c>
      <c r="U5" s="19">
        <f t="shared" ref="U5:U68" si="0">S5/(L5*10000)</f>
        <v>1.4520912158707431E-5</v>
      </c>
      <c r="V5" s="20">
        <f t="shared" ref="V5:V68" si="1">T5/(L5*10000)</f>
        <v>7.0559361897944571E-6</v>
      </c>
      <c r="W5" s="16">
        <f t="shared" ref="W5:W68" si="2">L5/M5</f>
        <v>160.31147540983608</v>
      </c>
      <c r="X5" s="16">
        <f t="shared" ref="X5:X68" si="3">P5/O5</f>
        <v>45.625</v>
      </c>
      <c r="Y5" s="16">
        <f t="shared" ref="Y5:Y68" si="4">P5/N5</f>
        <v>112.30769230769231</v>
      </c>
      <c r="Z5" s="18">
        <f t="shared" ref="Z5:Z68" si="5">L5/N5</f>
        <v>7522.3076923076933</v>
      </c>
      <c r="AA5" s="16">
        <f t="shared" ref="AA5:AA68" si="6">Q5/N5</f>
        <v>6.8461538461538458</v>
      </c>
      <c r="AB5" s="9">
        <v>-3.2952829024928745</v>
      </c>
      <c r="AC5" s="17">
        <v>244.83365040835054</v>
      </c>
    </row>
    <row r="6" spans="1:29" x14ac:dyDescent="0.25">
      <c r="A6" s="6">
        <v>3</v>
      </c>
      <c r="B6" s="6" t="s">
        <v>9</v>
      </c>
      <c r="C6" s="6" t="s">
        <v>19</v>
      </c>
      <c r="D6" s="6" t="s">
        <v>16</v>
      </c>
      <c r="E6" s="6" t="s">
        <v>4</v>
      </c>
      <c r="F6" s="7">
        <v>43740</v>
      </c>
      <c r="G6" s="8">
        <v>6.3244321000210553</v>
      </c>
      <c r="H6" s="17">
        <v>264.73018966609737</v>
      </c>
      <c r="I6" s="17">
        <v>74.104150270806258</v>
      </c>
      <c r="J6" s="9">
        <v>0.21870318777195261</v>
      </c>
      <c r="K6" s="9">
        <v>0.54</v>
      </c>
      <c r="L6" s="23">
        <v>96.87</v>
      </c>
      <c r="M6" s="9">
        <v>0.33</v>
      </c>
      <c r="N6" s="9">
        <v>6.0000000000000001E-3</v>
      </c>
      <c r="O6" s="9">
        <v>3.0000000000000001E-3</v>
      </c>
      <c r="P6" s="9">
        <v>2.7</v>
      </c>
      <c r="Q6" s="9">
        <v>9.4E-2</v>
      </c>
      <c r="R6" s="16">
        <v>23</v>
      </c>
      <c r="S6" s="16">
        <v>26.1</v>
      </c>
      <c r="T6" s="16">
        <v>25.9</v>
      </c>
      <c r="U6" s="19">
        <f t="shared" si="0"/>
        <v>2.6943326107153918E-5</v>
      </c>
      <c r="V6" s="20">
        <f t="shared" si="1"/>
        <v>2.6736863838133579E-5</v>
      </c>
      <c r="W6" s="16">
        <f t="shared" si="2"/>
        <v>293.54545454545456</v>
      </c>
      <c r="X6" s="16">
        <f t="shared" si="3"/>
        <v>900</v>
      </c>
      <c r="Y6" s="16">
        <f t="shared" si="4"/>
        <v>450</v>
      </c>
      <c r="Z6" s="18">
        <f t="shared" si="5"/>
        <v>16145</v>
      </c>
      <c r="AA6" s="16">
        <f t="shared" si="6"/>
        <v>15.666666666666666</v>
      </c>
      <c r="AB6" s="9">
        <v>-3.5798786840043584</v>
      </c>
      <c r="AC6" s="17">
        <v>373.3464594806378</v>
      </c>
    </row>
    <row r="7" spans="1:29" x14ac:dyDescent="0.25">
      <c r="A7" s="6">
        <v>4</v>
      </c>
      <c r="B7" s="6" t="s">
        <v>9</v>
      </c>
      <c r="C7" s="6" t="s">
        <v>19</v>
      </c>
      <c r="D7" s="6" t="s">
        <v>16</v>
      </c>
      <c r="E7" s="6" t="s">
        <v>4</v>
      </c>
      <c r="F7" s="7">
        <v>43796</v>
      </c>
      <c r="G7" s="8">
        <v>5.42</v>
      </c>
      <c r="H7" s="17">
        <v>305</v>
      </c>
      <c r="I7" s="17">
        <v>95.4</v>
      </c>
      <c r="J7" s="9">
        <v>0.2382617382617383</v>
      </c>
      <c r="K7" s="9">
        <v>0.51700000000000002</v>
      </c>
      <c r="L7" s="23">
        <v>97.36</v>
      </c>
      <c r="M7" s="9">
        <v>1.18</v>
      </c>
      <c r="N7" s="9">
        <v>1.0999999999999999E-2</v>
      </c>
      <c r="O7" s="9">
        <v>3.0000000000000001E-3</v>
      </c>
      <c r="P7" s="9">
        <v>1.41</v>
      </c>
      <c r="Q7" s="9">
        <v>4.2999999999999997E-2</v>
      </c>
      <c r="R7" s="16">
        <v>20</v>
      </c>
      <c r="S7" s="16">
        <v>15.7</v>
      </c>
      <c r="T7" s="16">
        <v>4.2</v>
      </c>
      <c r="U7" s="19">
        <f t="shared" si="0"/>
        <v>1.6125718981101068E-5</v>
      </c>
      <c r="V7" s="20">
        <f t="shared" si="1"/>
        <v>4.3138866064092035E-6</v>
      </c>
      <c r="W7" s="16">
        <f t="shared" si="2"/>
        <v>82.508474576271183</v>
      </c>
      <c r="X7" s="16">
        <f t="shared" si="3"/>
        <v>469.99999999999994</v>
      </c>
      <c r="Y7" s="16">
        <f t="shared" si="4"/>
        <v>128.18181818181819</v>
      </c>
      <c r="Z7" s="18">
        <f t="shared" si="5"/>
        <v>8850.9090909090919</v>
      </c>
      <c r="AA7" s="16">
        <f t="shared" si="6"/>
        <v>3.9090909090909092</v>
      </c>
      <c r="AB7" s="9">
        <v>-3.8713307354041508</v>
      </c>
      <c r="AC7" s="17">
        <v>291.99439409639797</v>
      </c>
    </row>
    <row r="8" spans="1:29" x14ac:dyDescent="0.25">
      <c r="A8" s="6">
        <v>5</v>
      </c>
      <c r="B8" s="6" t="s">
        <v>7</v>
      </c>
      <c r="C8" s="6" t="s">
        <v>18</v>
      </c>
      <c r="D8" s="6" t="s">
        <v>16</v>
      </c>
      <c r="E8" s="6" t="s">
        <v>4</v>
      </c>
      <c r="F8" s="7">
        <v>43797</v>
      </c>
      <c r="G8" s="8">
        <v>5.33</v>
      </c>
      <c r="H8" s="17">
        <v>159</v>
      </c>
      <c r="I8" s="17">
        <v>98</v>
      </c>
      <c r="J8" s="9">
        <v>0.38132295719844356</v>
      </c>
      <c r="K8" s="9">
        <v>0.89300000000000002</v>
      </c>
      <c r="L8" s="23">
        <v>98.24</v>
      </c>
      <c r="M8" s="9">
        <v>0.31</v>
      </c>
      <c r="N8" s="9">
        <v>1.2E-2</v>
      </c>
      <c r="O8" s="9">
        <v>2.1000000000000001E-2</v>
      </c>
      <c r="P8" s="9">
        <v>1.3</v>
      </c>
      <c r="Q8" s="9">
        <v>0.109</v>
      </c>
      <c r="R8" s="16">
        <v>11</v>
      </c>
      <c r="S8" s="16">
        <v>11.1</v>
      </c>
      <c r="T8" s="16">
        <v>3.3</v>
      </c>
      <c r="U8" s="19">
        <f t="shared" si="0"/>
        <v>1.129885993485342E-5</v>
      </c>
      <c r="V8" s="20">
        <f t="shared" si="1"/>
        <v>3.3591205211726384E-6</v>
      </c>
      <c r="W8" s="16">
        <f t="shared" si="2"/>
        <v>316.90322580645159</v>
      </c>
      <c r="X8" s="16">
        <f t="shared" si="3"/>
        <v>61.904761904761905</v>
      </c>
      <c r="Y8" s="16">
        <f t="shared" si="4"/>
        <v>108.33333333333333</v>
      </c>
      <c r="Z8" s="18">
        <f t="shared" si="5"/>
        <v>8186.6666666666661</v>
      </c>
      <c r="AA8" s="16">
        <f t="shared" si="6"/>
        <v>9.0833333333333339</v>
      </c>
      <c r="AB8" s="9">
        <v>-3.172720837561247</v>
      </c>
      <c r="AC8" s="17">
        <v>196.698043311638</v>
      </c>
    </row>
    <row r="9" spans="1:29" x14ac:dyDescent="0.25">
      <c r="A9" s="6">
        <v>6</v>
      </c>
      <c r="B9" s="6" t="s">
        <v>6</v>
      </c>
      <c r="C9" s="6" t="s">
        <v>17</v>
      </c>
      <c r="D9" s="6" t="s">
        <v>16</v>
      </c>
      <c r="E9" s="6" t="s">
        <v>4</v>
      </c>
      <c r="F9" s="7">
        <v>43819</v>
      </c>
      <c r="G9" s="8">
        <v>5.78</v>
      </c>
      <c r="H9" s="17">
        <v>65</v>
      </c>
      <c r="I9" s="17">
        <v>74</v>
      </c>
      <c r="J9" s="9">
        <v>0.53237410071942448</v>
      </c>
      <c r="K9" s="9">
        <v>0.68600000000000005</v>
      </c>
      <c r="L9" s="23">
        <v>96.52</v>
      </c>
      <c r="M9" s="9">
        <v>0.83</v>
      </c>
      <c r="N9" s="9">
        <v>1.7000000000000001E-2</v>
      </c>
      <c r="O9" s="9">
        <v>3.0000000000000001E-3</v>
      </c>
      <c r="P9" s="9">
        <v>2.5</v>
      </c>
      <c r="Q9" s="9">
        <v>0.129</v>
      </c>
      <c r="R9" s="16">
        <v>15</v>
      </c>
      <c r="S9" s="16">
        <v>15.5</v>
      </c>
      <c r="T9" s="16">
        <v>3</v>
      </c>
      <c r="U9" s="19">
        <f t="shared" si="0"/>
        <v>1.6058847907169499E-5</v>
      </c>
      <c r="V9" s="20">
        <f t="shared" si="1"/>
        <v>3.1081641110650641E-6</v>
      </c>
      <c r="W9" s="16">
        <f t="shared" si="2"/>
        <v>116.28915662650603</v>
      </c>
      <c r="X9" s="16">
        <f t="shared" si="3"/>
        <v>833.33333333333337</v>
      </c>
      <c r="Y9" s="16">
        <f t="shared" si="4"/>
        <v>147.05882352941177</v>
      </c>
      <c r="Z9" s="18">
        <f t="shared" si="5"/>
        <v>5677.6470588235288</v>
      </c>
      <c r="AA9" s="16">
        <f t="shared" si="6"/>
        <v>7.5882352941176467</v>
      </c>
      <c r="AB9" s="9">
        <v>-2.8331021324130372</v>
      </c>
      <c r="AC9" s="17">
        <v>162.7100915722296</v>
      </c>
    </row>
    <row r="10" spans="1:29" x14ac:dyDescent="0.25">
      <c r="A10" s="6">
        <v>7</v>
      </c>
      <c r="B10" s="6" t="s">
        <v>6</v>
      </c>
      <c r="C10" s="6" t="s">
        <v>17</v>
      </c>
      <c r="D10" s="6" t="s">
        <v>16</v>
      </c>
      <c r="E10" s="6" t="s">
        <v>4</v>
      </c>
      <c r="F10" s="7">
        <v>43844</v>
      </c>
      <c r="G10" s="8">
        <v>4.6912810773003972</v>
      </c>
      <c r="H10" s="17">
        <v>218.43492688022445</v>
      </c>
      <c r="I10" s="17">
        <v>74.792704363451421</v>
      </c>
      <c r="J10" s="9">
        <v>0.25506704141840486</v>
      </c>
      <c r="K10" s="9">
        <v>0.628</v>
      </c>
      <c r="L10" s="23">
        <v>96.45</v>
      </c>
      <c r="M10" s="9">
        <v>0.98</v>
      </c>
      <c r="N10" s="9">
        <v>2.1000000000000001E-2</v>
      </c>
      <c r="O10" s="9">
        <v>0.29099999999999998</v>
      </c>
      <c r="P10" s="9">
        <v>2.23</v>
      </c>
      <c r="Q10" s="9">
        <v>2.7E-2</v>
      </c>
      <c r="R10" s="16">
        <v>14</v>
      </c>
      <c r="S10" s="16">
        <v>16.5</v>
      </c>
      <c r="T10" s="16">
        <v>2.9</v>
      </c>
      <c r="U10" s="19">
        <f t="shared" si="0"/>
        <v>1.7107309486780717E-5</v>
      </c>
      <c r="V10" s="20">
        <f t="shared" si="1"/>
        <v>3.006739243131156E-6</v>
      </c>
      <c r="W10" s="16">
        <f t="shared" si="2"/>
        <v>98.41836734693878</v>
      </c>
      <c r="X10" s="16">
        <f t="shared" si="3"/>
        <v>7.6632302405498285</v>
      </c>
      <c r="Y10" s="16">
        <f t="shared" si="4"/>
        <v>106.19047619047619</v>
      </c>
      <c r="Z10" s="18">
        <f t="shared" si="5"/>
        <v>4592.8571428571431</v>
      </c>
      <c r="AA10" s="16">
        <f t="shared" si="6"/>
        <v>1.2857142857142856</v>
      </c>
      <c r="AB10" s="9">
        <v>-4.0341092429881202</v>
      </c>
      <c r="AC10" s="17">
        <v>292.84847822253857</v>
      </c>
    </row>
    <row r="11" spans="1:29" x14ac:dyDescent="0.25">
      <c r="A11" s="6">
        <v>8</v>
      </c>
      <c r="B11" s="6" t="s">
        <v>7</v>
      </c>
      <c r="C11" s="6" t="s">
        <v>18</v>
      </c>
      <c r="D11" s="6" t="s">
        <v>16</v>
      </c>
      <c r="E11" s="6" t="s">
        <v>4</v>
      </c>
      <c r="F11" s="7">
        <v>43845</v>
      </c>
      <c r="G11" s="8">
        <v>4.7149228659261562</v>
      </c>
      <c r="H11" s="17">
        <v>86.13769764523569</v>
      </c>
      <c r="I11" s="17">
        <v>90.0918355914053</v>
      </c>
      <c r="J11" s="9">
        <v>0.51121871536951757</v>
      </c>
      <c r="K11" s="9">
        <v>0.51400000000000001</v>
      </c>
      <c r="L11" s="23">
        <v>97.75</v>
      </c>
      <c r="M11" s="9">
        <v>0.64</v>
      </c>
      <c r="N11" s="9">
        <v>1.0999999999999999E-2</v>
      </c>
      <c r="O11" s="9">
        <v>0.109</v>
      </c>
      <c r="P11" s="9">
        <v>1.37</v>
      </c>
      <c r="Q11" s="9">
        <v>0.121</v>
      </c>
      <c r="R11" s="16">
        <v>12</v>
      </c>
      <c r="S11" s="16">
        <v>11.1</v>
      </c>
      <c r="T11" s="16">
        <v>3.9</v>
      </c>
      <c r="U11" s="19">
        <f t="shared" si="0"/>
        <v>1.135549872122762E-5</v>
      </c>
      <c r="V11" s="20">
        <f t="shared" si="1"/>
        <v>3.9897698209718667E-6</v>
      </c>
      <c r="W11" s="16">
        <f t="shared" si="2"/>
        <v>152.734375</v>
      </c>
      <c r="X11" s="16">
        <f t="shared" si="3"/>
        <v>12.568807339449542</v>
      </c>
      <c r="Y11" s="16">
        <f t="shared" si="4"/>
        <v>124.54545454545456</v>
      </c>
      <c r="Z11" s="18">
        <f t="shared" si="5"/>
        <v>8886.363636363636</v>
      </c>
      <c r="AA11" s="16">
        <f t="shared" si="6"/>
        <v>11</v>
      </c>
      <c r="AB11" s="9">
        <v>-2.8977385220907581</v>
      </c>
      <c r="AC11" s="17">
        <v>177.83405571229815</v>
      </c>
    </row>
    <row r="12" spans="1:29" x14ac:dyDescent="0.25">
      <c r="A12" s="6">
        <v>9</v>
      </c>
      <c r="B12" s="6" t="s">
        <v>9</v>
      </c>
      <c r="C12" s="6" t="s">
        <v>19</v>
      </c>
      <c r="D12" s="6" t="s">
        <v>16</v>
      </c>
      <c r="E12" s="6" t="s">
        <v>4</v>
      </c>
      <c r="F12" s="7">
        <v>43845</v>
      </c>
      <c r="G12" s="8">
        <v>4.9235600071557233</v>
      </c>
      <c r="H12" s="17">
        <v>241.0979135067943</v>
      </c>
      <c r="I12" s="17">
        <v>77.06140432106487</v>
      </c>
      <c r="J12" s="9">
        <v>0.24221011299363898</v>
      </c>
      <c r="K12" s="9">
        <v>0.48499999999999999</v>
      </c>
      <c r="L12" s="23">
        <v>96.91</v>
      </c>
      <c r="M12" s="9">
        <v>0.9</v>
      </c>
      <c r="N12" s="9">
        <v>1.7000000000000001E-2</v>
      </c>
      <c r="O12" s="9">
        <v>0.14199999999999999</v>
      </c>
      <c r="P12" s="9">
        <v>1.99</v>
      </c>
      <c r="Q12" s="9">
        <v>3.5999999999999997E-2</v>
      </c>
      <c r="R12" s="16">
        <v>15</v>
      </c>
      <c r="S12" s="16">
        <v>13.5</v>
      </c>
      <c r="T12" s="16">
        <v>5.3</v>
      </c>
      <c r="U12" s="19">
        <f t="shared" si="0"/>
        <v>1.3930450933856155E-5</v>
      </c>
      <c r="V12" s="20">
        <f t="shared" si="1"/>
        <v>5.4689918481064904E-6</v>
      </c>
      <c r="W12" s="16">
        <f t="shared" si="2"/>
        <v>107.67777777777778</v>
      </c>
      <c r="X12" s="16">
        <f t="shared" si="3"/>
        <v>14.014084507042254</v>
      </c>
      <c r="Y12" s="16">
        <f t="shared" si="4"/>
        <v>117.05882352941175</v>
      </c>
      <c r="Z12" s="18">
        <f t="shared" si="5"/>
        <v>5700.5882352941171</v>
      </c>
      <c r="AA12" s="16">
        <f t="shared" si="6"/>
        <v>2.117647058823529</v>
      </c>
      <c r="AB12" s="9">
        <v>-3.939046996484318</v>
      </c>
      <c r="AC12" s="17">
        <v>317.32904562429701</v>
      </c>
    </row>
    <row r="13" spans="1:29" x14ac:dyDescent="0.25">
      <c r="A13" s="6">
        <v>10</v>
      </c>
      <c r="B13" s="6" t="s">
        <v>6</v>
      </c>
      <c r="C13" s="6" t="s">
        <v>17</v>
      </c>
      <c r="D13" s="6" t="s">
        <v>16</v>
      </c>
      <c r="E13" s="6" t="s">
        <v>4</v>
      </c>
      <c r="F13" s="7">
        <v>44181</v>
      </c>
      <c r="G13" s="8">
        <v>5.35</v>
      </c>
      <c r="H13" s="17">
        <v>297</v>
      </c>
      <c r="I13" s="17">
        <v>72</v>
      </c>
      <c r="J13" s="9">
        <v>0.1951219512195122</v>
      </c>
      <c r="K13" s="9">
        <v>0.58599999999999997</v>
      </c>
      <c r="L13" s="23">
        <v>98.16</v>
      </c>
      <c r="M13" s="9">
        <v>0.84</v>
      </c>
      <c r="N13" s="9">
        <v>5.0000000000000001E-3</v>
      </c>
      <c r="O13" s="9">
        <v>3.0000000000000001E-3</v>
      </c>
      <c r="P13" s="9">
        <v>0.96</v>
      </c>
      <c r="Q13" s="9">
        <v>0.03</v>
      </c>
      <c r="R13" s="16">
        <v>14</v>
      </c>
      <c r="S13" s="16">
        <v>16.899999999999999</v>
      </c>
      <c r="T13" s="16">
        <v>5.7</v>
      </c>
      <c r="U13" s="19">
        <f t="shared" si="0"/>
        <v>1.7216788916055417E-5</v>
      </c>
      <c r="V13" s="20">
        <f t="shared" si="1"/>
        <v>5.8068459657701713E-6</v>
      </c>
      <c r="W13" s="16">
        <f t="shared" si="2"/>
        <v>116.85714285714286</v>
      </c>
      <c r="X13" s="16">
        <f t="shared" si="3"/>
        <v>320</v>
      </c>
      <c r="Y13" s="16">
        <f t="shared" si="4"/>
        <v>192</v>
      </c>
      <c r="Z13" s="18">
        <f t="shared" si="5"/>
        <v>19632</v>
      </c>
      <c r="AA13" s="16">
        <f t="shared" si="6"/>
        <v>6</v>
      </c>
      <c r="AB13" s="9">
        <v>-4.1383099073948451</v>
      </c>
      <c r="AC13" s="17">
        <v>354.45101775609896</v>
      </c>
    </row>
    <row r="14" spans="1:29" x14ac:dyDescent="0.25">
      <c r="A14" s="6">
        <v>11</v>
      </c>
      <c r="B14" s="6" t="s">
        <v>7</v>
      </c>
      <c r="C14" s="6" t="s">
        <v>18</v>
      </c>
      <c r="D14" s="6" t="s">
        <v>16</v>
      </c>
      <c r="E14" s="6" t="s">
        <v>4</v>
      </c>
      <c r="F14" s="7">
        <v>44181</v>
      </c>
      <c r="G14" s="8">
        <v>5.05</v>
      </c>
      <c r="H14" s="17">
        <v>163</v>
      </c>
      <c r="I14" s="17">
        <v>88</v>
      </c>
      <c r="J14" s="9">
        <v>0.35059760956175301</v>
      </c>
      <c r="K14" s="9">
        <v>0.82399999999999995</v>
      </c>
      <c r="L14" s="23">
        <v>98.36</v>
      </c>
      <c r="M14" s="9">
        <v>0.73</v>
      </c>
      <c r="N14" s="9">
        <v>4.0000000000000001E-3</v>
      </c>
      <c r="O14" s="9">
        <v>7.0000000000000001E-3</v>
      </c>
      <c r="P14" s="9">
        <v>0.81</v>
      </c>
      <c r="Q14" s="9">
        <v>8.2000000000000003E-2</v>
      </c>
      <c r="R14" s="16">
        <v>11</v>
      </c>
      <c r="S14" s="16">
        <v>11</v>
      </c>
      <c r="T14" s="16">
        <v>4.2</v>
      </c>
      <c r="U14" s="19">
        <f t="shared" si="0"/>
        <v>1.1183407889385929E-5</v>
      </c>
      <c r="V14" s="20">
        <f t="shared" si="1"/>
        <v>4.2700284668564455E-6</v>
      </c>
      <c r="W14" s="16">
        <f t="shared" si="2"/>
        <v>134.73972602739727</v>
      </c>
      <c r="X14" s="16">
        <f t="shared" si="3"/>
        <v>115.71428571428572</v>
      </c>
      <c r="Y14" s="16">
        <f t="shared" si="4"/>
        <v>202.5</v>
      </c>
      <c r="Z14" s="18">
        <f t="shared" si="5"/>
        <v>24590</v>
      </c>
      <c r="AA14" s="16">
        <f t="shared" si="6"/>
        <v>20.5</v>
      </c>
      <c r="AB14" s="9">
        <v>-3.353872057355169</v>
      </c>
      <c r="AC14" s="17">
        <v>226.47817281036976</v>
      </c>
    </row>
    <row r="15" spans="1:29" x14ac:dyDescent="0.25">
      <c r="A15" s="6">
        <v>12</v>
      </c>
      <c r="B15" s="6" t="s">
        <v>10</v>
      </c>
      <c r="C15" s="6" t="s">
        <v>19</v>
      </c>
      <c r="D15" s="6" t="s">
        <v>16</v>
      </c>
      <c r="E15" s="6" t="s">
        <v>4</v>
      </c>
      <c r="F15" s="7">
        <v>44181</v>
      </c>
      <c r="G15" s="8">
        <v>5.71</v>
      </c>
      <c r="H15" s="17">
        <v>689</v>
      </c>
      <c r="I15" s="17">
        <v>165</v>
      </c>
      <c r="J15" s="9">
        <v>0.19320843091334894</v>
      </c>
      <c r="K15" s="9">
        <v>0.54700000000000004</v>
      </c>
      <c r="L15" s="23">
        <v>97.28</v>
      </c>
      <c r="M15" s="9">
        <v>0.86</v>
      </c>
      <c r="N15" s="9">
        <v>0.01</v>
      </c>
      <c r="O15" s="9">
        <v>6.9000000000000006E-2</v>
      </c>
      <c r="P15" s="9">
        <v>1.45</v>
      </c>
      <c r="Q15" s="9">
        <v>0.33300000000000002</v>
      </c>
      <c r="R15" s="16">
        <v>21</v>
      </c>
      <c r="S15" s="16">
        <v>16.5</v>
      </c>
      <c r="T15" s="16">
        <v>3.9</v>
      </c>
      <c r="U15" s="19">
        <f t="shared" si="0"/>
        <v>1.6961348684210526E-5</v>
      </c>
      <c r="V15" s="20">
        <f t="shared" si="1"/>
        <v>4.0090460526315789E-6</v>
      </c>
      <c r="W15" s="16">
        <f t="shared" si="2"/>
        <v>113.11627906976744</v>
      </c>
      <c r="X15" s="16">
        <f t="shared" si="3"/>
        <v>21.014492753623188</v>
      </c>
      <c r="Y15" s="16">
        <f t="shared" si="4"/>
        <v>145</v>
      </c>
      <c r="Z15" s="18">
        <f t="shared" si="5"/>
        <v>9728</v>
      </c>
      <c r="AA15" s="16">
        <f t="shared" si="6"/>
        <v>33.300000000000004</v>
      </c>
      <c r="AB15" s="9">
        <v>-3.0983177090499856</v>
      </c>
      <c r="AC15" s="17">
        <v>196.9349061657179</v>
      </c>
    </row>
    <row r="16" spans="1:29" x14ac:dyDescent="0.25">
      <c r="A16" s="6">
        <v>13</v>
      </c>
      <c r="B16" s="6" t="s">
        <v>7</v>
      </c>
      <c r="C16" s="6" t="s">
        <v>18</v>
      </c>
      <c r="D16" s="6" t="s">
        <v>16</v>
      </c>
      <c r="E16" s="6" t="s">
        <v>4</v>
      </c>
      <c r="F16" s="7">
        <v>44208</v>
      </c>
      <c r="G16" s="8">
        <v>6.22</v>
      </c>
      <c r="H16" s="17">
        <v>130</v>
      </c>
      <c r="I16" s="17">
        <v>137</v>
      </c>
      <c r="J16" s="9">
        <v>0.51310861423220977</v>
      </c>
      <c r="K16" s="9">
        <v>0.747</v>
      </c>
      <c r="L16" s="23">
        <v>98.02</v>
      </c>
      <c r="M16" s="9">
        <v>0.73</v>
      </c>
      <c r="N16" s="9">
        <v>6.0000000000000001E-3</v>
      </c>
      <c r="O16" s="9">
        <v>7.0000000000000001E-3</v>
      </c>
      <c r="P16" s="9">
        <v>1.1599999999999999</v>
      </c>
      <c r="Q16" s="9">
        <v>0.08</v>
      </c>
      <c r="R16" s="16">
        <v>15</v>
      </c>
      <c r="S16" s="16">
        <v>13.2</v>
      </c>
      <c r="T16" s="16">
        <v>3.2</v>
      </c>
      <c r="U16" s="19">
        <f t="shared" si="0"/>
        <v>1.346663946133442E-5</v>
      </c>
      <c r="V16" s="20">
        <f t="shared" si="1"/>
        <v>3.2646398694144055E-6</v>
      </c>
      <c r="W16" s="16">
        <f t="shared" si="2"/>
        <v>134.27397260273972</v>
      </c>
      <c r="X16" s="16">
        <f t="shared" si="3"/>
        <v>165.71428571428569</v>
      </c>
      <c r="Y16" s="16">
        <f t="shared" si="4"/>
        <v>193.33333333333331</v>
      </c>
      <c r="Z16" s="18">
        <f t="shared" si="5"/>
        <v>16336.666666666666</v>
      </c>
      <c r="AA16" s="16">
        <f t="shared" si="6"/>
        <v>13.333333333333334</v>
      </c>
      <c r="AB16" s="9">
        <v>-3.0741594630210725</v>
      </c>
      <c r="AC16" s="17">
        <v>186.0560724561326</v>
      </c>
    </row>
    <row r="17" spans="1:29" x14ac:dyDescent="0.25">
      <c r="A17" s="6">
        <v>14</v>
      </c>
      <c r="B17" s="6" t="s">
        <v>6</v>
      </c>
      <c r="C17" s="6" t="s">
        <v>17</v>
      </c>
      <c r="D17" s="6" t="s">
        <v>16</v>
      </c>
      <c r="E17" s="6" t="s">
        <v>4</v>
      </c>
      <c r="F17" s="7">
        <v>44209</v>
      </c>
      <c r="G17" s="8">
        <v>6.26</v>
      </c>
      <c r="H17" s="17">
        <v>256</v>
      </c>
      <c r="I17" s="17">
        <v>44.5</v>
      </c>
      <c r="J17" s="9">
        <v>0.1480865224625624</v>
      </c>
      <c r="K17" s="9">
        <v>0.88800000000000001</v>
      </c>
      <c r="L17" s="23">
        <v>98.34</v>
      </c>
      <c r="M17" s="9">
        <v>0.61</v>
      </c>
      <c r="N17" s="9">
        <v>5.0000000000000001E-3</v>
      </c>
      <c r="O17" s="9">
        <v>3.0000000000000001E-3</v>
      </c>
      <c r="P17" s="9">
        <v>0.99</v>
      </c>
      <c r="Q17" s="9">
        <v>5.2999999999999999E-2</v>
      </c>
      <c r="R17" s="16">
        <v>14</v>
      </c>
      <c r="S17" s="16">
        <v>16.399999999999999</v>
      </c>
      <c r="T17" s="16">
        <v>4.8</v>
      </c>
      <c r="U17" s="19">
        <f t="shared" si="0"/>
        <v>1.6676835468781777E-5</v>
      </c>
      <c r="V17" s="20">
        <f t="shared" si="1"/>
        <v>4.8810250152532029E-6</v>
      </c>
      <c r="W17" s="16">
        <f t="shared" si="2"/>
        <v>161.21311475409837</v>
      </c>
      <c r="X17" s="16">
        <f t="shared" si="3"/>
        <v>330</v>
      </c>
      <c r="Y17" s="16">
        <f t="shared" si="4"/>
        <v>198</v>
      </c>
      <c r="Z17" s="18">
        <f t="shared" si="5"/>
        <v>19668</v>
      </c>
      <c r="AA17" s="16">
        <f t="shared" si="6"/>
        <v>10.6</v>
      </c>
      <c r="AB17" s="9">
        <v>-4.0356237143970839</v>
      </c>
      <c r="AC17" s="17">
        <v>324.73478953973654</v>
      </c>
    </row>
    <row r="18" spans="1:29" x14ac:dyDescent="0.25">
      <c r="A18" s="6">
        <v>15</v>
      </c>
      <c r="B18" s="6" t="s">
        <v>10</v>
      </c>
      <c r="C18" s="6" t="s">
        <v>19</v>
      </c>
      <c r="D18" s="6" t="s">
        <v>16</v>
      </c>
      <c r="E18" s="6" t="s">
        <v>4</v>
      </c>
      <c r="F18" s="7">
        <v>44209</v>
      </c>
      <c r="G18" s="8">
        <v>6.5</v>
      </c>
      <c r="H18" s="17">
        <v>415</v>
      </c>
      <c r="I18" s="17">
        <v>115.52759163254774</v>
      </c>
      <c r="J18" s="9">
        <v>0.21775981768835898</v>
      </c>
      <c r="K18" s="9">
        <v>0.65900000000000003</v>
      </c>
      <c r="L18" s="23">
        <v>97.06</v>
      </c>
      <c r="M18" s="9">
        <v>1.0900000000000001</v>
      </c>
      <c r="N18" s="9">
        <v>1.2999999999999999E-2</v>
      </c>
      <c r="O18" s="9">
        <v>9.8000000000000004E-2</v>
      </c>
      <c r="P18" s="9">
        <v>1.7</v>
      </c>
      <c r="Q18" s="9">
        <v>3.3000000000000002E-2</v>
      </c>
      <c r="R18" s="16">
        <v>16</v>
      </c>
      <c r="S18" s="16">
        <v>12.3</v>
      </c>
      <c r="T18" s="16">
        <v>2.4</v>
      </c>
      <c r="U18" s="19">
        <f t="shared" si="0"/>
        <v>1.2672573665773749E-5</v>
      </c>
      <c r="V18" s="20">
        <f t="shared" si="1"/>
        <v>2.4726973006387802E-6</v>
      </c>
      <c r="W18" s="16">
        <f t="shared" si="2"/>
        <v>89.045871559633028</v>
      </c>
      <c r="X18" s="16">
        <f t="shared" si="3"/>
        <v>17.346938775510203</v>
      </c>
      <c r="Y18" s="16">
        <f t="shared" si="4"/>
        <v>130.76923076923077</v>
      </c>
      <c r="Z18" s="18">
        <f t="shared" si="5"/>
        <v>7466.1538461538466</v>
      </c>
      <c r="AA18" s="16">
        <f t="shared" si="6"/>
        <v>2.5384615384615388</v>
      </c>
      <c r="AB18" s="9">
        <v>-4.0368357119834926</v>
      </c>
      <c r="AC18" s="17">
        <v>281.37822339878642</v>
      </c>
    </row>
    <row r="19" spans="1:29" x14ac:dyDescent="0.25">
      <c r="A19" s="6">
        <v>16</v>
      </c>
      <c r="B19" s="6" t="s">
        <v>6</v>
      </c>
      <c r="C19" s="6" t="s">
        <v>17</v>
      </c>
      <c r="D19" s="6" t="s">
        <v>16</v>
      </c>
      <c r="E19" s="6" t="s">
        <v>4</v>
      </c>
      <c r="F19" s="7">
        <v>44363</v>
      </c>
      <c r="G19" s="8">
        <v>4.96</v>
      </c>
      <c r="H19" s="17">
        <v>339.8</v>
      </c>
      <c r="I19" s="17">
        <v>85.6</v>
      </c>
      <c r="J19" s="9">
        <v>0.20122237893747061</v>
      </c>
      <c r="K19" s="9">
        <v>1.1950000000000001</v>
      </c>
      <c r="L19" s="23">
        <v>98.3</v>
      </c>
      <c r="M19" s="9">
        <v>0.63</v>
      </c>
      <c r="N19" s="9">
        <v>5.0000000000000001E-3</v>
      </c>
      <c r="O19" s="9">
        <v>3.0000000000000001E-3</v>
      </c>
      <c r="P19" s="9">
        <v>1</v>
      </c>
      <c r="Q19" s="9">
        <v>5.8999999999999997E-2</v>
      </c>
      <c r="R19" s="16">
        <v>14</v>
      </c>
      <c r="S19" s="16">
        <v>15.9</v>
      </c>
      <c r="T19" s="16">
        <v>4.5999999999999996</v>
      </c>
      <c r="U19" s="19">
        <f t="shared" si="0"/>
        <v>1.6174974567650052E-5</v>
      </c>
      <c r="V19" s="20">
        <f t="shared" si="1"/>
        <v>4.6795523906408951E-6</v>
      </c>
      <c r="W19" s="16">
        <f t="shared" si="2"/>
        <v>156.03174603174602</v>
      </c>
      <c r="X19" s="16">
        <f t="shared" si="3"/>
        <v>333.33333333333331</v>
      </c>
      <c r="Y19" s="16">
        <f t="shared" si="4"/>
        <v>200</v>
      </c>
      <c r="Z19" s="18">
        <f t="shared" si="5"/>
        <v>19660</v>
      </c>
      <c r="AA19" s="16">
        <f t="shared" si="6"/>
        <v>11.799999999999999</v>
      </c>
      <c r="AB19" s="9">
        <v>-3.8278995525345008</v>
      </c>
      <c r="AC19" s="17">
        <v>290.84714441032963</v>
      </c>
    </row>
    <row r="20" spans="1:29" s="1" customFormat="1" x14ac:dyDescent="0.25">
      <c r="A20" s="6">
        <v>17</v>
      </c>
      <c r="B20" s="6" t="s">
        <v>7</v>
      </c>
      <c r="C20" s="6" t="s">
        <v>18</v>
      </c>
      <c r="D20" s="6" t="s">
        <v>16</v>
      </c>
      <c r="E20" s="6" t="s">
        <v>4</v>
      </c>
      <c r="F20" s="7">
        <v>44363</v>
      </c>
      <c r="G20" s="8">
        <v>4.67</v>
      </c>
      <c r="H20" s="17">
        <v>210</v>
      </c>
      <c r="I20" s="17">
        <v>108.2</v>
      </c>
      <c r="J20" s="9">
        <v>0.34003771213073541</v>
      </c>
      <c r="K20" s="9">
        <v>0.752</v>
      </c>
      <c r="L20" s="23">
        <v>98.3</v>
      </c>
      <c r="M20" s="9">
        <v>0.47</v>
      </c>
      <c r="N20" s="9">
        <v>5.0000000000000001E-3</v>
      </c>
      <c r="O20" s="9">
        <v>8.0000000000000002E-3</v>
      </c>
      <c r="P20" s="9">
        <v>1.1299999999999999</v>
      </c>
      <c r="Q20" s="9">
        <v>7.2999999999999995E-2</v>
      </c>
      <c r="R20" s="16">
        <v>16</v>
      </c>
      <c r="S20" s="16">
        <v>13.8</v>
      </c>
      <c r="T20" s="16">
        <v>4.8</v>
      </c>
      <c r="U20" s="19">
        <f t="shared" si="0"/>
        <v>1.4038657171922686E-5</v>
      </c>
      <c r="V20" s="20">
        <f t="shared" si="1"/>
        <v>4.8830111902339774E-6</v>
      </c>
      <c r="W20" s="16">
        <f t="shared" si="2"/>
        <v>209.14893617021278</v>
      </c>
      <c r="X20" s="16">
        <f t="shared" si="3"/>
        <v>141.24999999999997</v>
      </c>
      <c r="Y20" s="16">
        <f t="shared" si="4"/>
        <v>225.99999999999997</v>
      </c>
      <c r="Z20" s="18">
        <f t="shared" si="5"/>
        <v>19660</v>
      </c>
      <c r="AA20" s="16">
        <f t="shared" si="6"/>
        <v>14.6</v>
      </c>
      <c r="AB20" s="9">
        <v>-3.4246233967920272</v>
      </c>
      <c r="AC20" s="17">
        <v>241.21774509160355</v>
      </c>
    </row>
    <row r="21" spans="1:29" s="1" customFormat="1" x14ac:dyDescent="0.25">
      <c r="A21" s="6">
        <v>18</v>
      </c>
      <c r="B21" s="6" t="s">
        <v>10</v>
      </c>
      <c r="C21" s="6" t="s">
        <v>19</v>
      </c>
      <c r="D21" s="6" t="s">
        <v>16</v>
      </c>
      <c r="E21" s="6" t="s">
        <v>4</v>
      </c>
      <c r="F21" s="7">
        <v>44363</v>
      </c>
      <c r="G21" s="8">
        <v>5</v>
      </c>
      <c r="H21" s="17">
        <v>572</v>
      </c>
      <c r="I21" s="17">
        <v>120</v>
      </c>
      <c r="J21" s="9">
        <v>0.17341040462427745</v>
      </c>
      <c r="K21" s="9">
        <v>0.60099999999999998</v>
      </c>
      <c r="L21" s="23">
        <v>98.05</v>
      </c>
      <c r="M21" s="9">
        <v>0.71</v>
      </c>
      <c r="N21" s="9">
        <v>6.0000000000000001E-3</v>
      </c>
      <c r="O21" s="9">
        <v>3.0000000000000001E-3</v>
      </c>
      <c r="P21" s="9">
        <v>1.18</v>
      </c>
      <c r="Q21" s="9">
        <v>5.1999999999999998E-2</v>
      </c>
      <c r="R21" s="16">
        <v>18</v>
      </c>
      <c r="S21" s="16">
        <v>12.9</v>
      </c>
      <c r="T21" s="16">
        <v>3.8</v>
      </c>
      <c r="U21" s="19">
        <f t="shared" si="0"/>
        <v>1.3156552779194289E-5</v>
      </c>
      <c r="V21" s="20">
        <f t="shared" si="1"/>
        <v>3.8755736868944416E-6</v>
      </c>
      <c r="W21" s="16">
        <f t="shared" si="2"/>
        <v>138.09859154929578</v>
      </c>
      <c r="X21" s="16">
        <f t="shared" si="3"/>
        <v>393.33333333333331</v>
      </c>
      <c r="Y21" s="16">
        <f t="shared" si="4"/>
        <v>196.66666666666666</v>
      </c>
      <c r="Z21" s="18">
        <f t="shared" si="5"/>
        <v>16341.666666666666</v>
      </c>
      <c r="AA21" s="16">
        <f t="shared" si="6"/>
        <v>8.6666666666666661</v>
      </c>
      <c r="AB21" s="9">
        <v>-3.9622308516400744</v>
      </c>
      <c r="AC21" s="17">
        <v>298.36566169502771</v>
      </c>
    </row>
    <row r="22" spans="1:29" s="1" customFormat="1" x14ac:dyDescent="0.25">
      <c r="A22" s="6">
        <v>19</v>
      </c>
      <c r="B22" s="6" t="s">
        <v>7</v>
      </c>
      <c r="C22" s="6" t="s">
        <v>18</v>
      </c>
      <c r="D22" s="6" t="s">
        <v>16</v>
      </c>
      <c r="E22" s="6" t="s">
        <v>4</v>
      </c>
      <c r="F22" s="7">
        <v>44418</v>
      </c>
      <c r="G22" s="8">
        <v>4.8600000000000003</v>
      </c>
      <c r="H22" s="17">
        <v>165.10923745176453</v>
      </c>
      <c r="I22" s="17">
        <v>96.6</v>
      </c>
      <c r="J22" s="9">
        <v>0.36911192337184617</v>
      </c>
      <c r="K22" s="9">
        <v>0.61</v>
      </c>
      <c r="L22" s="23">
        <v>98.05</v>
      </c>
      <c r="M22" s="9">
        <v>0.91</v>
      </c>
      <c r="N22" s="9">
        <v>5.0000000000000001E-3</v>
      </c>
      <c r="O22" s="9">
        <v>1.9E-2</v>
      </c>
      <c r="P22" s="9">
        <v>0.95</v>
      </c>
      <c r="Q22" s="9">
        <v>6.2E-2</v>
      </c>
      <c r="R22" s="16">
        <v>14</v>
      </c>
      <c r="S22" s="16">
        <v>11.1</v>
      </c>
      <c r="T22" s="16">
        <v>3.3</v>
      </c>
      <c r="U22" s="19">
        <f t="shared" si="0"/>
        <v>1.1320754716981132E-5</v>
      </c>
      <c r="V22" s="20">
        <f t="shared" si="1"/>
        <v>3.36562978072412E-6</v>
      </c>
      <c r="W22" s="16">
        <f t="shared" si="2"/>
        <v>107.74725274725274</v>
      </c>
      <c r="X22" s="16">
        <f t="shared" si="3"/>
        <v>50</v>
      </c>
      <c r="Y22" s="16">
        <f t="shared" si="4"/>
        <v>190</v>
      </c>
      <c r="Z22" s="18">
        <f t="shared" si="5"/>
        <v>19610</v>
      </c>
      <c r="AA22" s="16">
        <f t="shared" si="6"/>
        <v>12.4</v>
      </c>
      <c r="AB22" s="9">
        <v>-3.4403975178811939</v>
      </c>
      <c r="AC22" s="17">
        <v>224.61638428823329</v>
      </c>
    </row>
    <row r="23" spans="1:29" s="1" customFormat="1" x14ac:dyDescent="0.25">
      <c r="A23" s="6">
        <v>20</v>
      </c>
      <c r="B23" s="6" t="s">
        <v>6</v>
      </c>
      <c r="C23" s="6" t="s">
        <v>17</v>
      </c>
      <c r="D23" s="6" t="s">
        <v>16</v>
      </c>
      <c r="E23" s="6" t="s">
        <v>4</v>
      </c>
      <c r="F23" s="7">
        <v>44419</v>
      </c>
      <c r="G23" s="8">
        <v>4.74</v>
      </c>
      <c r="H23" s="17">
        <v>359.4</v>
      </c>
      <c r="I23" s="17">
        <v>89.315034990462053</v>
      </c>
      <c r="J23" s="9">
        <v>0.19904622761829355</v>
      </c>
      <c r="K23" s="9">
        <v>0.95</v>
      </c>
      <c r="L23" s="23">
        <v>97.62</v>
      </c>
      <c r="M23" s="9">
        <v>1.44</v>
      </c>
      <c r="N23" s="9">
        <v>5.0000000000000001E-3</v>
      </c>
      <c r="O23" s="9">
        <v>2.1000000000000001E-2</v>
      </c>
      <c r="P23" s="9">
        <v>0.85</v>
      </c>
      <c r="Q23" s="9">
        <v>6.0999999999999999E-2</v>
      </c>
      <c r="R23" s="16">
        <v>13</v>
      </c>
      <c r="S23" s="16">
        <v>13.4</v>
      </c>
      <c r="T23" s="16">
        <v>3</v>
      </c>
      <c r="U23" s="19">
        <f t="shared" si="0"/>
        <v>1.3726695349313665E-5</v>
      </c>
      <c r="V23" s="20">
        <f t="shared" si="1"/>
        <v>3.0731407498463428E-6</v>
      </c>
      <c r="W23" s="16">
        <f t="shared" si="2"/>
        <v>67.791666666666671</v>
      </c>
      <c r="X23" s="16">
        <f t="shared" si="3"/>
        <v>40.476190476190474</v>
      </c>
      <c r="Y23" s="16">
        <f t="shared" si="4"/>
        <v>170</v>
      </c>
      <c r="Z23" s="18">
        <f t="shared" si="5"/>
        <v>19524</v>
      </c>
      <c r="AA23" s="16">
        <f t="shared" si="6"/>
        <v>12.2</v>
      </c>
      <c r="AB23" s="9">
        <v>-3.8193234044807958</v>
      </c>
      <c r="AC23" s="17">
        <v>265.04436244302372</v>
      </c>
    </row>
    <row r="24" spans="1:29" s="1" customFormat="1" x14ac:dyDescent="0.25">
      <c r="A24" s="6">
        <v>21</v>
      </c>
      <c r="B24" s="6" t="s">
        <v>10</v>
      </c>
      <c r="C24" s="6" t="s">
        <v>19</v>
      </c>
      <c r="D24" s="6" t="s">
        <v>16</v>
      </c>
      <c r="E24" s="6" t="s">
        <v>4</v>
      </c>
      <c r="F24" s="7">
        <v>44419</v>
      </c>
      <c r="G24" s="8">
        <v>4.7</v>
      </c>
      <c r="H24" s="17">
        <v>582.99799438555817</v>
      </c>
      <c r="I24" s="17">
        <v>91</v>
      </c>
      <c r="J24" s="9">
        <v>0.13501523855862363</v>
      </c>
      <c r="K24" s="9">
        <v>0.55000000000000004</v>
      </c>
      <c r="L24" s="23">
        <v>96.764112596999766</v>
      </c>
      <c r="M24" s="9">
        <v>1.8820665055126407</v>
      </c>
      <c r="N24" s="9">
        <v>8.1710434360252032E-3</v>
      </c>
      <c r="O24" s="9">
        <v>0</v>
      </c>
      <c r="P24" s="9">
        <v>1.2209870440744623</v>
      </c>
      <c r="Q24" s="9">
        <v>0.12142299456384956</v>
      </c>
      <c r="R24" s="16">
        <v>17.139665038213302</v>
      </c>
      <c r="S24" s="16">
        <v>12.121711585316799</v>
      </c>
      <c r="T24" s="16">
        <v>3.1367775091877301</v>
      </c>
      <c r="U24" s="19">
        <f t="shared" si="0"/>
        <v>1.2527073581298612E-5</v>
      </c>
      <c r="V24" s="20">
        <f t="shared" si="1"/>
        <v>3.2416744441730025E-6</v>
      </c>
      <c r="W24" s="16">
        <f t="shared" si="2"/>
        <v>51.413758394601992</v>
      </c>
      <c r="X24" s="16" t="s">
        <v>25</v>
      </c>
      <c r="Y24" s="16">
        <f t="shared" si="4"/>
        <v>149.42853426666036</v>
      </c>
      <c r="Z24" s="18">
        <f t="shared" si="5"/>
        <v>11842.32018280282</v>
      </c>
      <c r="AA24" s="16">
        <f t="shared" si="6"/>
        <v>14.860157764981318</v>
      </c>
      <c r="AB24" s="9">
        <v>-3.7223247290453112</v>
      </c>
      <c r="AC24" s="17">
        <v>255.70408395025345</v>
      </c>
    </row>
    <row r="25" spans="1:29" s="1" customFormat="1" x14ac:dyDescent="0.25">
      <c r="A25" s="6">
        <v>22</v>
      </c>
      <c r="B25" s="6" t="s">
        <v>6</v>
      </c>
      <c r="C25" s="6" t="s">
        <v>17</v>
      </c>
      <c r="D25" s="6" t="s">
        <v>16</v>
      </c>
      <c r="E25" s="6" t="s">
        <v>4</v>
      </c>
      <c r="F25" s="7">
        <v>44488</v>
      </c>
      <c r="G25" s="8">
        <v>5.5</v>
      </c>
      <c r="H25" s="17">
        <v>300</v>
      </c>
      <c r="I25" s="17">
        <v>88</v>
      </c>
      <c r="J25" s="9">
        <v>0.22680412371134021</v>
      </c>
      <c r="K25" s="9">
        <v>0.69</v>
      </c>
      <c r="L25" s="23">
        <v>98.38</v>
      </c>
      <c r="M25" s="9">
        <v>0.56000000000000005</v>
      </c>
      <c r="N25" s="9">
        <v>5.0000000000000001E-3</v>
      </c>
      <c r="O25" s="9">
        <v>3.0000000000000001E-3</v>
      </c>
      <c r="P25" s="9">
        <v>0.98</v>
      </c>
      <c r="Q25" s="9">
        <v>6.6000000000000003E-2</v>
      </c>
      <c r="R25" s="16">
        <v>14</v>
      </c>
      <c r="S25" s="16">
        <v>13.7</v>
      </c>
      <c r="T25" s="16">
        <v>4.2</v>
      </c>
      <c r="U25" s="19">
        <f t="shared" si="0"/>
        <v>1.3925594633055499E-5</v>
      </c>
      <c r="V25" s="20">
        <f t="shared" si="1"/>
        <v>4.2691603984549705E-6</v>
      </c>
      <c r="W25" s="16">
        <f t="shared" si="2"/>
        <v>175.67857142857142</v>
      </c>
      <c r="X25" s="16">
        <f t="shared" si="3"/>
        <v>326.66666666666663</v>
      </c>
      <c r="Y25" s="16">
        <f t="shared" si="4"/>
        <v>196</v>
      </c>
      <c r="Z25" s="18">
        <f t="shared" si="5"/>
        <v>19676</v>
      </c>
      <c r="AA25" s="16">
        <f t="shared" si="6"/>
        <v>13.200000000000001</v>
      </c>
      <c r="AB25" s="9">
        <v>-3.7130824431812188</v>
      </c>
      <c r="AC25" s="17">
        <v>269.78866229781943</v>
      </c>
    </row>
    <row r="26" spans="1:29" x14ac:dyDescent="0.25">
      <c r="A26" s="6">
        <v>23</v>
      </c>
      <c r="B26" s="6" t="s">
        <v>8</v>
      </c>
      <c r="C26" s="6" t="s">
        <v>18</v>
      </c>
      <c r="D26" s="6" t="s">
        <v>16</v>
      </c>
      <c r="E26" s="6" t="s">
        <v>4</v>
      </c>
      <c r="F26" s="7">
        <v>44489</v>
      </c>
      <c r="G26" s="8">
        <v>5.55</v>
      </c>
      <c r="H26" s="17">
        <v>183</v>
      </c>
      <c r="I26" s="17">
        <v>114</v>
      </c>
      <c r="J26" s="9">
        <v>0.38383838383838381</v>
      </c>
      <c r="K26" s="9">
        <v>0.56499999999999995</v>
      </c>
      <c r="L26" s="23">
        <v>98.33</v>
      </c>
      <c r="M26" s="9">
        <v>0.79</v>
      </c>
      <c r="N26" s="9">
        <v>4.0000000000000001E-3</v>
      </c>
      <c r="O26" s="9">
        <v>3.0000000000000001E-3</v>
      </c>
      <c r="P26" s="9">
        <v>0.81</v>
      </c>
      <c r="Q26" s="9">
        <v>6.6000000000000003E-2</v>
      </c>
      <c r="R26" s="16">
        <v>12</v>
      </c>
      <c r="S26" s="16">
        <v>10.1</v>
      </c>
      <c r="T26" s="16">
        <v>2.8</v>
      </c>
      <c r="U26" s="19">
        <f t="shared" si="0"/>
        <v>1.0271534628292484E-5</v>
      </c>
      <c r="V26" s="20">
        <f t="shared" si="1"/>
        <v>2.8475541543781142E-6</v>
      </c>
      <c r="W26" s="16">
        <f t="shared" si="2"/>
        <v>124.46835443037973</v>
      </c>
      <c r="X26" s="16">
        <f t="shared" si="3"/>
        <v>270</v>
      </c>
      <c r="Y26" s="16">
        <f t="shared" si="4"/>
        <v>202.5</v>
      </c>
      <c r="Z26" s="18">
        <f t="shared" si="5"/>
        <v>24582.5</v>
      </c>
      <c r="AA26" s="16">
        <f t="shared" si="6"/>
        <v>16.5</v>
      </c>
      <c r="AB26" s="9">
        <v>-3.3860261449646849</v>
      </c>
      <c r="AC26" s="17">
        <v>211.01315499054061</v>
      </c>
    </row>
    <row r="27" spans="1:29" s="1" customFormat="1" x14ac:dyDescent="0.25">
      <c r="A27" s="6">
        <v>24</v>
      </c>
      <c r="B27" s="6" t="s">
        <v>10</v>
      </c>
      <c r="C27" s="6" t="s">
        <v>19</v>
      </c>
      <c r="D27" s="6" t="s">
        <v>16</v>
      </c>
      <c r="E27" s="6" t="s">
        <v>4</v>
      </c>
      <c r="F27" s="7">
        <v>44489</v>
      </c>
      <c r="G27" s="8">
        <v>5.4</v>
      </c>
      <c r="H27" s="17">
        <v>558</v>
      </c>
      <c r="I27" s="17">
        <v>86.2</v>
      </c>
      <c r="J27" s="9">
        <v>0.1338093759701956</v>
      </c>
      <c r="K27" s="9">
        <v>0.76</v>
      </c>
      <c r="L27" s="23">
        <v>91.97</v>
      </c>
      <c r="M27" s="9">
        <v>0.99</v>
      </c>
      <c r="N27" s="9">
        <v>5.2999999999999999E-2</v>
      </c>
      <c r="O27" s="9">
        <v>0.92</v>
      </c>
      <c r="P27" s="9">
        <v>5.67</v>
      </c>
      <c r="Q27" s="9">
        <v>0.38900000000000001</v>
      </c>
      <c r="R27" s="16">
        <v>18</v>
      </c>
      <c r="S27" s="16">
        <v>14.1</v>
      </c>
      <c r="T27" s="16">
        <v>7.9</v>
      </c>
      <c r="U27" s="19">
        <f t="shared" si="0"/>
        <v>1.533108622376862E-5</v>
      </c>
      <c r="V27" s="20">
        <f t="shared" si="1"/>
        <v>8.5897575296292268E-6</v>
      </c>
      <c r="W27" s="16">
        <f t="shared" si="2"/>
        <v>92.898989898989896</v>
      </c>
      <c r="X27" s="16">
        <f t="shared" si="3"/>
        <v>6.1630434782608692</v>
      </c>
      <c r="Y27" s="16">
        <f t="shared" si="4"/>
        <v>106.98113207547171</v>
      </c>
      <c r="Z27" s="18">
        <f t="shared" si="5"/>
        <v>1735.2830188679245</v>
      </c>
      <c r="AA27" s="16">
        <f t="shared" si="6"/>
        <v>7.3396226415094343</v>
      </c>
      <c r="AB27" s="9">
        <v>-3.2211599596604374</v>
      </c>
      <c r="AC27" s="17">
        <v>246.1854814747395</v>
      </c>
    </row>
    <row r="28" spans="1:29" s="1" customFormat="1" x14ac:dyDescent="0.25">
      <c r="A28" s="6">
        <v>25</v>
      </c>
      <c r="B28" s="6" t="s">
        <v>6</v>
      </c>
      <c r="C28" s="6" t="s">
        <v>17</v>
      </c>
      <c r="D28" s="6" t="s">
        <v>16</v>
      </c>
      <c r="E28" s="6" t="s">
        <v>4</v>
      </c>
      <c r="F28" s="7">
        <v>44517</v>
      </c>
      <c r="G28" s="8">
        <v>5.2</v>
      </c>
      <c r="H28" s="17">
        <v>315</v>
      </c>
      <c r="I28" s="17">
        <v>82</v>
      </c>
      <c r="J28" s="9">
        <v>0.20654911838790932</v>
      </c>
      <c r="K28" s="9">
        <v>0.81499999999999995</v>
      </c>
      <c r="L28" s="23">
        <v>97.78</v>
      </c>
      <c r="M28" s="9">
        <v>1.07</v>
      </c>
      <c r="N28" s="9">
        <v>7.0000000000000001E-3</v>
      </c>
      <c r="O28" s="9">
        <v>1.2E-2</v>
      </c>
      <c r="P28" s="9">
        <v>1.08</v>
      </c>
      <c r="Q28" s="9">
        <v>4.8000000000000001E-2</v>
      </c>
      <c r="R28" s="16">
        <v>15</v>
      </c>
      <c r="S28" s="16">
        <v>15.2</v>
      </c>
      <c r="T28" s="16">
        <v>11.4</v>
      </c>
      <c r="U28" s="19">
        <f t="shared" si="0"/>
        <v>1.5545101247698916E-5</v>
      </c>
      <c r="V28" s="20">
        <f t="shared" si="1"/>
        <v>1.1658825935774188E-5</v>
      </c>
      <c r="W28" s="16">
        <f t="shared" si="2"/>
        <v>91.383177570093451</v>
      </c>
      <c r="X28" s="16">
        <f t="shared" si="3"/>
        <v>90</v>
      </c>
      <c r="Y28" s="16">
        <f t="shared" si="4"/>
        <v>154.28571428571431</v>
      </c>
      <c r="Z28" s="18">
        <f t="shared" si="5"/>
        <v>13968.571428571429</v>
      </c>
      <c r="AA28" s="16">
        <f t="shared" si="6"/>
        <v>6.8571428571428568</v>
      </c>
      <c r="AB28" s="9">
        <v>-3.9032605018170674</v>
      </c>
      <c r="AC28" s="17">
        <v>366.52940107956567</v>
      </c>
    </row>
    <row r="29" spans="1:29" s="1" customFormat="1" x14ac:dyDescent="0.25">
      <c r="A29" s="6">
        <v>26</v>
      </c>
      <c r="B29" s="6" t="s">
        <v>8</v>
      </c>
      <c r="C29" s="6" t="s">
        <v>18</v>
      </c>
      <c r="D29" s="6" t="s">
        <v>16</v>
      </c>
      <c r="E29" s="6" t="s">
        <v>4</v>
      </c>
      <c r="F29" s="7">
        <v>44517</v>
      </c>
      <c r="G29" s="8">
        <v>5.47</v>
      </c>
      <c r="H29" s="17">
        <v>200.7</v>
      </c>
      <c r="I29" s="17">
        <v>103.2</v>
      </c>
      <c r="J29" s="9">
        <v>0.33958538993089837</v>
      </c>
      <c r="K29" s="9">
        <v>0.69199999999999995</v>
      </c>
      <c r="L29" s="23">
        <v>97.6</v>
      </c>
      <c r="M29" s="9">
        <v>0.82</v>
      </c>
      <c r="N29" s="9">
        <v>0.01</v>
      </c>
      <c r="O29" s="9">
        <v>9.9000000000000005E-2</v>
      </c>
      <c r="P29" s="9">
        <v>1.25</v>
      </c>
      <c r="Q29" s="9">
        <v>0.216</v>
      </c>
      <c r="R29" s="16">
        <v>12</v>
      </c>
      <c r="S29" s="16">
        <v>12.4</v>
      </c>
      <c r="T29" s="16">
        <v>17.5</v>
      </c>
      <c r="U29" s="19">
        <f t="shared" si="0"/>
        <v>1.2704918032786885E-5</v>
      </c>
      <c r="V29" s="20">
        <f t="shared" si="1"/>
        <v>1.7930327868852459E-5</v>
      </c>
      <c r="W29" s="16">
        <f t="shared" si="2"/>
        <v>119.02439024390245</v>
      </c>
      <c r="X29" s="16">
        <f t="shared" si="3"/>
        <v>12.626262626262626</v>
      </c>
      <c r="Y29" s="16">
        <f t="shared" si="4"/>
        <v>125</v>
      </c>
      <c r="Z29" s="18">
        <f t="shared" si="5"/>
        <v>9760</v>
      </c>
      <c r="AA29" s="16">
        <f t="shared" si="6"/>
        <v>21.599999999999998</v>
      </c>
      <c r="AB29" s="9">
        <v>-2.9544104062458114</v>
      </c>
      <c r="AC29" s="17">
        <v>252.60189005006453</v>
      </c>
    </row>
    <row r="30" spans="1:29" s="1" customFormat="1" x14ac:dyDescent="0.25">
      <c r="A30" s="6">
        <v>27</v>
      </c>
      <c r="B30" s="6" t="s">
        <v>10</v>
      </c>
      <c r="C30" s="6" t="s">
        <v>19</v>
      </c>
      <c r="D30" s="6" t="s">
        <v>16</v>
      </c>
      <c r="E30" s="6" t="s">
        <v>4</v>
      </c>
      <c r="F30" s="7">
        <v>44517</v>
      </c>
      <c r="G30" s="8">
        <v>5.28</v>
      </c>
      <c r="H30" s="17">
        <v>482</v>
      </c>
      <c r="I30" s="17">
        <v>83</v>
      </c>
      <c r="J30" s="9">
        <v>0.14690265486725665</v>
      </c>
      <c r="K30" s="9">
        <v>0.41</v>
      </c>
      <c r="L30" s="23">
        <v>96.47</v>
      </c>
      <c r="M30" s="9">
        <v>1.51</v>
      </c>
      <c r="N30" s="9">
        <v>1.6E-2</v>
      </c>
      <c r="O30" s="9">
        <v>3.5999999999999997E-2</v>
      </c>
      <c r="P30" s="9">
        <v>1.91</v>
      </c>
      <c r="Q30" s="9">
        <v>5.5E-2</v>
      </c>
      <c r="R30" s="16">
        <v>19</v>
      </c>
      <c r="S30" s="16">
        <v>15.7</v>
      </c>
      <c r="T30" s="16">
        <v>19.100000000000001</v>
      </c>
      <c r="U30" s="19">
        <f t="shared" si="0"/>
        <v>1.6274489478594382E-5</v>
      </c>
      <c r="V30" s="20">
        <f t="shared" si="1"/>
        <v>1.9798901212812275E-5</v>
      </c>
      <c r="W30" s="16">
        <f t="shared" si="2"/>
        <v>63.887417218543042</v>
      </c>
      <c r="X30" s="16">
        <f t="shared" si="3"/>
        <v>53.055555555555557</v>
      </c>
      <c r="Y30" s="16">
        <f t="shared" si="4"/>
        <v>119.37499999999999</v>
      </c>
      <c r="Z30" s="18">
        <f t="shared" si="5"/>
        <v>6029.375</v>
      </c>
      <c r="AA30" s="16">
        <f t="shared" si="6"/>
        <v>3.4375</v>
      </c>
      <c r="AB30" s="9">
        <v>-4.0236165924542018</v>
      </c>
      <c r="AC30" s="17">
        <v>437.32639423121395</v>
      </c>
    </row>
    <row r="31" spans="1:29" s="1" customFormat="1" x14ac:dyDescent="0.25">
      <c r="A31" s="6">
        <v>28</v>
      </c>
      <c r="B31" s="6" t="s">
        <v>8</v>
      </c>
      <c r="C31" s="6" t="s">
        <v>18</v>
      </c>
      <c r="D31" s="6" t="s">
        <v>16</v>
      </c>
      <c r="E31" s="6" t="s">
        <v>4</v>
      </c>
      <c r="F31" s="7">
        <v>44573</v>
      </c>
      <c r="G31" s="8">
        <v>5.94</v>
      </c>
      <c r="H31" s="17">
        <v>294.39999999999998</v>
      </c>
      <c r="I31" s="17">
        <v>137.1</v>
      </c>
      <c r="J31" s="9">
        <v>0.31772885283893393</v>
      </c>
      <c r="K31" s="9">
        <v>0.71699999999999997</v>
      </c>
      <c r="L31" s="23">
        <v>97.93</v>
      </c>
      <c r="M31" s="9">
        <v>0.65</v>
      </c>
      <c r="N31" s="9">
        <v>6.0000000000000001E-3</v>
      </c>
      <c r="O31" s="9">
        <v>3.0000000000000001E-3</v>
      </c>
      <c r="P31" s="9">
        <v>1.36</v>
      </c>
      <c r="Q31" s="9">
        <v>4.8000000000000001E-2</v>
      </c>
      <c r="R31" s="16">
        <v>12</v>
      </c>
      <c r="S31" s="16">
        <v>18.2</v>
      </c>
      <c r="T31" s="16">
        <v>0.5</v>
      </c>
      <c r="U31" s="19">
        <f t="shared" si="0"/>
        <v>1.8584703359542528E-5</v>
      </c>
      <c r="V31" s="20">
        <f t="shared" si="1"/>
        <v>5.1056877361380575E-7</v>
      </c>
      <c r="W31" s="16">
        <f t="shared" si="2"/>
        <v>150.66153846153847</v>
      </c>
      <c r="X31" s="16">
        <f t="shared" si="3"/>
        <v>453.33333333333337</v>
      </c>
      <c r="Y31" s="16">
        <f t="shared" si="4"/>
        <v>226.66666666666669</v>
      </c>
      <c r="Z31" s="18">
        <f t="shared" si="5"/>
        <v>16321.666666666668</v>
      </c>
      <c r="AA31" s="16">
        <f t="shared" si="6"/>
        <v>8</v>
      </c>
      <c r="AB31" s="9">
        <v>-3.6506594175063922</v>
      </c>
      <c r="AC31" s="17">
        <v>165.52408041981442</v>
      </c>
    </row>
    <row r="32" spans="1:29" s="1" customFormat="1" x14ac:dyDescent="0.25">
      <c r="A32" s="6">
        <v>29</v>
      </c>
      <c r="B32" s="6" t="s">
        <v>10</v>
      </c>
      <c r="C32" s="6" t="s">
        <v>19</v>
      </c>
      <c r="D32" s="6" t="s">
        <v>16</v>
      </c>
      <c r="E32" s="6" t="s">
        <v>4</v>
      </c>
      <c r="F32" s="7">
        <v>44573</v>
      </c>
      <c r="G32" s="8">
        <v>6.11</v>
      </c>
      <c r="H32" s="17">
        <v>496.9</v>
      </c>
      <c r="I32" s="17">
        <v>115.8</v>
      </c>
      <c r="J32" s="9">
        <v>0.18899951036396281</v>
      </c>
      <c r="K32" s="9">
        <v>0.45800000000000002</v>
      </c>
      <c r="L32" s="23">
        <v>95.94</v>
      </c>
      <c r="M32" s="9">
        <v>0.36</v>
      </c>
      <c r="N32" s="9">
        <v>1.1000000000000001E-3</v>
      </c>
      <c r="O32" s="9">
        <v>3.0000000000000001E-3</v>
      </c>
      <c r="P32" s="9">
        <v>3.56</v>
      </c>
      <c r="Q32" s="9">
        <v>0.15</v>
      </c>
      <c r="R32" s="16">
        <v>20</v>
      </c>
      <c r="S32" s="16">
        <v>12.8</v>
      </c>
      <c r="T32" s="16">
        <v>0.9</v>
      </c>
      <c r="U32" s="19">
        <f t="shared" si="0"/>
        <v>1.3341671878257245E-5</v>
      </c>
      <c r="V32" s="20">
        <f t="shared" si="1"/>
        <v>9.3808630393996245E-7</v>
      </c>
      <c r="W32" s="16">
        <f t="shared" si="2"/>
        <v>266.5</v>
      </c>
      <c r="X32" s="16">
        <f t="shared" si="3"/>
        <v>1186.6666666666667</v>
      </c>
      <c r="Y32" s="16">
        <f t="shared" si="4"/>
        <v>3236.363636363636</v>
      </c>
      <c r="Z32" s="18">
        <f t="shared" si="5"/>
        <v>87218.181818181809</v>
      </c>
      <c r="AA32" s="16">
        <f t="shared" si="6"/>
        <v>136.36363636363635</v>
      </c>
      <c r="AB32" s="9">
        <v>-3.456545042917841</v>
      </c>
      <c r="AC32" s="17">
        <v>171.60159662521932</v>
      </c>
    </row>
    <row r="33" spans="1:29" s="1" customFormat="1" x14ac:dyDescent="0.25">
      <c r="A33" s="6">
        <v>30</v>
      </c>
      <c r="B33" s="6" t="s">
        <v>6</v>
      </c>
      <c r="C33" s="6" t="s">
        <v>17</v>
      </c>
      <c r="D33" s="6" t="s">
        <v>16</v>
      </c>
      <c r="E33" s="6" t="s">
        <v>4</v>
      </c>
      <c r="F33" s="7">
        <v>44574</v>
      </c>
      <c r="G33" s="8">
        <v>6.1</v>
      </c>
      <c r="H33" s="17">
        <v>375</v>
      </c>
      <c r="I33" s="17">
        <v>89</v>
      </c>
      <c r="J33" s="9">
        <v>0.19181034482758622</v>
      </c>
      <c r="K33" s="9">
        <v>0.80400000000000005</v>
      </c>
      <c r="L33" s="23">
        <v>97.54</v>
      </c>
      <c r="M33" s="9">
        <v>0.47</v>
      </c>
      <c r="N33" s="9">
        <v>4.0000000000000001E-3</v>
      </c>
      <c r="O33" s="9">
        <v>3.0000000000000001E-3</v>
      </c>
      <c r="P33" s="9">
        <v>1.68</v>
      </c>
      <c r="Q33" s="9">
        <v>0.29099999999999998</v>
      </c>
      <c r="R33" s="16">
        <v>15</v>
      </c>
      <c r="S33" s="16">
        <v>16.899999999999999</v>
      </c>
      <c r="T33" s="16">
        <v>6.3</v>
      </c>
      <c r="U33" s="19">
        <f t="shared" si="0"/>
        <v>1.7326225138404752E-5</v>
      </c>
      <c r="V33" s="20">
        <f t="shared" si="1"/>
        <v>6.4588886610621277E-6</v>
      </c>
      <c r="W33" s="16">
        <f t="shared" si="2"/>
        <v>207.53191489361706</v>
      </c>
      <c r="X33" s="16">
        <f t="shared" si="3"/>
        <v>560</v>
      </c>
      <c r="Y33" s="16">
        <f t="shared" si="4"/>
        <v>420</v>
      </c>
      <c r="Z33" s="18">
        <f t="shared" si="5"/>
        <v>24385</v>
      </c>
      <c r="AA33" s="16">
        <f t="shared" si="6"/>
        <v>72.75</v>
      </c>
      <c r="AB33" s="9">
        <v>-3.1607127453552155</v>
      </c>
      <c r="AC33" s="17">
        <v>224.99192107562851</v>
      </c>
    </row>
    <row r="34" spans="1:29" s="1" customFormat="1" x14ac:dyDescent="0.25">
      <c r="A34" s="6">
        <v>31</v>
      </c>
      <c r="B34" s="6" t="s">
        <v>8</v>
      </c>
      <c r="C34" s="6" t="s">
        <v>18</v>
      </c>
      <c r="D34" s="6" t="s">
        <v>16</v>
      </c>
      <c r="E34" s="6" t="s">
        <v>4</v>
      </c>
      <c r="F34" s="7">
        <v>44642</v>
      </c>
      <c r="G34" s="8">
        <v>4.74</v>
      </c>
      <c r="H34" s="17">
        <v>576</v>
      </c>
      <c r="I34" s="17">
        <v>176.2</v>
      </c>
      <c r="J34" s="9">
        <v>0.23424621111406538</v>
      </c>
      <c r="K34" s="9">
        <v>0.51300000000000001</v>
      </c>
      <c r="L34" s="23">
        <v>86.28</v>
      </c>
      <c r="M34" s="9">
        <v>1.24</v>
      </c>
      <c r="N34" s="9">
        <v>1.1000000000000001E-3</v>
      </c>
      <c r="O34" s="9">
        <v>3.0000000000000001E-3</v>
      </c>
      <c r="P34" s="9">
        <v>12.47</v>
      </c>
      <c r="Q34" s="9">
        <v>0.36</v>
      </c>
      <c r="R34" s="16">
        <v>28</v>
      </c>
      <c r="S34" s="16">
        <v>369.9</v>
      </c>
      <c r="T34" s="16">
        <v>204.7</v>
      </c>
      <c r="U34" s="19">
        <f t="shared" si="0"/>
        <v>4.2872044506258688E-4</v>
      </c>
      <c r="V34" s="20">
        <f t="shared" si="1"/>
        <v>2.372508113120074E-4</v>
      </c>
      <c r="W34" s="16">
        <f t="shared" si="2"/>
        <v>69.58064516129032</v>
      </c>
      <c r="X34" s="16">
        <f t="shared" si="3"/>
        <v>4156.666666666667</v>
      </c>
      <c r="Y34" s="16">
        <f t="shared" si="4"/>
        <v>11336.363636363636</v>
      </c>
      <c r="Z34" s="18">
        <f t="shared" si="5"/>
        <v>78436.363636363632</v>
      </c>
      <c r="AA34" s="16">
        <f t="shared" si="6"/>
        <v>327.27272727272725</v>
      </c>
      <c r="AB34" s="9">
        <v>-2.9599099031698541</v>
      </c>
      <c r="AC34" s="17">
        <v>440.67743973866777</v>
      </c>
    </row>
    <row r="35" spans="1:29" s="1" customFormat="1" x14ac:dyDescent="0.25">
      <c r="A35" s="6">
        <v>32</v>
      </c>
      <c r="B35" s="6" t="s">
        <v>6</v>
      </c>
      <c r="C35" s="6" t="s">
        <v>17</v>
      </c>
      <c r="D35" s="6" t="s">
        <v>16</v>
      </c>
      <c r="E35" s="6" t="s">
        <v>4</v>
      </c>
      <c r="F35" s="7">
        <v>44643</v>
      </c>
      <c r="G35" s="8">
        <v>5</v>
      </c>
      <c r="H35" s="17">
        <v>577.6</v>
      </c>
      <c r="I35" s="17">
        <v>143</v>
      </c>
      <c r="J35" s="9">
        <v>0.19844573966139328</v>
      </c>
      <c r="K35" s="9">
        <v>1.071</v>
      </c>
      <c r="L35" s="23">
        <v>97.1</v>
      </c>
      <c r="M35" s="9">
        <v>1</v>
      </c>
      <c r="N35" s="9">
        <v>1.2999999999999999E-2</v>
      </c>
      <c r="O35" s="9">
        <v>5.8000000000000003E-2</v>
      </c>
      <c r="P35" s="9">
        <v>1.74</v>
      </c>
      <c r="Q35" s="9">
        <v>8.5000000000000006E-2</v>
      </c>
      <c r="R35" s="16">
        <v>15</v>
      </c>
      <c r="S35" s="16">
        <v>19.2</v>
      </c>
      <c r="T35" s="16">
        <v>7.1</v>
      </c>
      <c r="U35" s="19">
        <f t="shared" si="0"/>
        <v>1.9773429454170957E-5</v>
      </c>
      <c r="V35" s="20">
        <f t="shared" si="1"/>
        <v>7.312049433573635E-6</v>
      </c>
      <c r="W35" s="16">
        <f t="shared" si="2"/>
        <v>97.1</v>
      </c>
      <c r="X35" s="16">
        <f t="shared" si="3"/>
        <v>30</v>
      </c>
      <c r="Y35" s="16">
        <f t="shared" si="4"/>
        <v>133.84615384615384</v>
      </c>
      <c r="Z35" s="18">
        <f t="shared" si="5"/>
        <v>7469.2307692307695</v>
      </c>
      <c r="AA35" s="16">
        <f t="shared" si="6"/>
        <v>6.5384615384615392</v>
      </c>
      <c r="AB35" s="9">
        <v>-3.6768727859646875</v>
      </c>
      <c r="AC35" s="17">
        <v>296.96698494691952</v>
      </c>
    </row>
    <row r="36" spans="1:29" x14ac:dyDescent="0.25">
      <c r="A36" s="6">
        <v>33</v>
      </c>
      <c r="B36" s="6" t="s">
        <v>10</v>
      </c>
      <c r="C36" s="6" t="s">
        <v>19</v>
      </c>
      <c r="D36" s="6" t="s">
        <v>16</v>
      </c>
      <c r="E36" s="6" t="s">
        <v>4</v>
      </c>
      <c r="F36" s="7">
        <v>44643</v>
      </c>
      <c r="G36" s="8">
        <v>5.61</v>
      </c>
      <c r="H36" s="17">
        <v>690</v>
      </c>
      <c r="I36" s="17">
        <v>138.4</v>
      </c>
      <c r="J36" s="9">
        <v>0.16706904876871079</v>
      </c>
      <c r="K36" s="9">
        <v>0.46700000000000003</v>
      </c>
      <c r="L36" s="23">
        <v>95.69</v>
      </c>
      <c r="M36" s="9">
        <v>0.78</v>
      </c>
      <c r="N36" s="9">
        <v>1.1000000000000001E-3</v>
      </c>
      <c r="O36" s="9">
        <v>3.0000000000000001E-3</v>
      </c>
      <c r="P36" s="9">
        <v>3.41</v>
      </c>
      <c r="Q36" s="9">
        <v>0.1</v>
      </c>
      <c r="R36" s="16">
        <v>19</v>
      </c>
      <c r="S36" s="16">
        <v>36.6</v>
      </c>
      <c r="T36" s="16">
        <v>23.3</v>
      </c>
      <c r="U36" s="19">
        <f t="shared" si="0"/>
        <v>3.8248510816177243E-5</v>
      </c>
      <c r="V36" s="20">
        <f t="shared" si="1"/>
        <v>2.4349461803741247E-5</v>
      </c>
      <c r="W36" s="16">
        <f t="shared" si="2"/>
        <v>122.67948717948717</v>
      </c>
      <c r="X36" s="16">
        <f t="shared" si="3"/>
        <v>1136.6666666666667</v>
      </c>
      <c r="Y36" s="16">
        <f t="shared" si="4"/>
        <v>3100</v>
      </c>
      <c r="Z36" s="18">
        <f t="shared" si="5"/>
        <v>86990.909090909088</v>
      </c>
      <c r="AA36" s="16">
        <f t="shared" si="6"/>
        <v>90.909090909090907</v>
      </c>
      <c r="AB36" s="9">
        <v>-3.6976782122352225</v>
      </c>
      <c r="AC36" s="17">
        <v>388.01463450730898</v>
      </c>
    </row>
    <row r="37" spans="1:29" x14ac:dyDescent="0.25">
      <c r="A37" s="6">
        <v>34</v>
      </c>
      <c r="B37" s="6" t="s">
        <v>6</v>
      </c>
      <c r="C37" s="6" t="s">
        <v>17</v>
      </c>
      <c r="D37" s="6" t="s">
        <v>16</v>
      </c>
      <c r="E37" s="6" t="s">
        <v>4</v>
      </c>
      <c r="F37" s="7">
        <v>44714</v>
      </c>
      <c r="G37" s="8">
        <v>5.4</v>
      </c>
      <c r="H37" s="17">
        <v>588.29999999999995</v>
      </c>
      <c r="I37" s="17">
        <v>120.6</v>
      </c>
      <c r="J37" s="9">
        <v>0.17012272534913245</v>
      </c>
      <c r="K37" s="9">
        <v>0.83399999999999996</v>
      </c>
      <c r="L37" s="23">
        <v>97.42</v>
      </c>
      <c r="M37" s="9">
        <v>1.28</v>
      </c>
      <c r="N37" s="9">
        <v>6.0000000000000001E-3</v>
      </c>
      <c r="O37" s="9">
        <v>5.5E-2</v>
      </c>
      <c r="P37" s="9">
        <v>1.1299999999999999</v>
      </c>
      <c r="Q37" s="9">
        <v>9.7000000000000003E-2</v>
      </c>
      <c r="R37" s="16">
        <v>15</v>
      </c>
      <c r="S37" s="16">
        <v>20.2</v>
      </c>
      <c r="T37" s="16">
        <v>8.6999999999999993</v>
      </c>
      <c r="U37" s="19">
        <f t="shared" si="0"/>
        <v>2.0734962020119072E-5</v>
      </c>
      <c r="V37" s="20">
        <f t="shared" si="1"/>
        <v>8.9304044344077192E-6</v>
      </c>
      <c r="W37" s="16">
        <f t="shared" si="2"/>
        <v>76.109375</v>
      </c>
      <c r="X37" s="16">
        <f t="shared" si="3"/>
        <v>20.545454545454543</v>
      </c>
      <c r="Y37" s="16">
        <f t="shared" si="4"/>
        <v>188.33333333333331</v>
      </c>
      <c r="Z37" s="18">
        <f t="shared" si="5"/>
        <v>16236.666666666666</v>
      </c>
      <c r="AA37" s="16">
        <f t="shared" si="6"/>
        <v>16.166666666666668</v>
      </c>
      <c r="AB37" s="9">
        <v>-3.7014467552493873</v>
      </c>
      <c r="AC37" s="17">
        <v>313.53442449954809</v>
      </c>
    </row>
    <row r="38" spans="1:29" x14ac:dyDescent="0.25">
      <c r="A38" s="6">
        <v>35</v>
      </c>
      <c r="B38" s="6" t="s">
        <v>8</v>
      </c>
      <c r="C38" s="6" t="s">
        <v>18</v>
      </c>
      <c r="D38" s="6" t="s">
        <v>16</v>
      </c>
      <c r="E38" s="6" t="s">
        <v>4</v>
      </c>
      <c r="F38" s="7">
        <v>44714</v>
      </c>
      <c r="G38" s="8">
        <v>4.71</v>
      </c>
      <c r="H38" s="17">
        <v>487</v>
      </c>
      <c r="I38" s="17">
        <v>145.80000000000001</v>
      </c>
      <c r="J38" s="9">
        <v>0.23040455120101141</v>
      </c>
      <c r="K38" s="9">
        <v>0.54600000000000004</v>
      </c>
      <c r="L38" s="23">
        <v>98.21</v>
      </c>
      <c r="M38" s="9">
        <v>0.76</v>
      </c>
      <c r="N38" s="9">
        <v>5.0000000000000001E-3</v>
      </c>
      <c r="O38" s="9">
        <v>2.8000000000000001E-2</v>
      </c>
      <c r="P38" s="9">
        <v>0.95</v>
      </c>
      <c r="Q38" s="9">
        <v>4.8000000000000001E-2</v>
      </c>
      <c r="R38" s="16">
        <v>13</v>
      </c>
      <c r="S38" s="16">
        <v>15</v>
      </c>
      <c r="T38" s="16">
        <v>3.7</v>
      </c>
      <c r="U38" s="19">
        <f t="shared" si="0"/>
        <v>1.5273393748090828E-5</v>
      </c>
      <c r="V38" s="20">
        <f t="shared" si="1"/>
        <v>3.7674371245290709E-6</v>
      </c>
      <c r="W38" s="16">
        <f t="shared" si="2"/>
        <v>129.2236842105263</v>
      </c>
      <c r="X38" s="16">
        <f t="shared" si="3"/>
        <v>33.928571428571423</v>
      </c>
      <c r="Y38" s="16">
        <f t="shared" si="4"/>
        <v>190</v>
      </c>
      <c r="Z38" s="18">
        <f t="shared" si="5"/>
        <v>19642</v>
      </c>
      <c r="AA38" s="16">
        <f t="shared" si="6"/>
        <v>9.6</v>
      </c>
      <c r="AB38" s="9">
        <v>-3.842548309559402</v>
      </c>
      <c r="AC38" s="17">
        <v>279.82236410518965</v>
      </c>
    </row>
    <row r="39" spans="1:29" x14ac:dyDescent="0.25">
      <c r="A39" s="6">
        <v>36</v>
      </c>
      <c r="B39" s="6" t="s">
        <v>10</v>
      </c>
      <c r="C39" s="6" t="s">
        <v>19</v>
      </c>
      <c r="D39" s="6" t="s">
        <v>16</v>
      </c>
      <c r="E39" s="6" t="s">
        <v>4</v>
      </c>
      <c r="F39" s="7">
        <v>44714</v>
      </c>
      <c r="G39" s="8">
        <v>4.8</v>
      </c>
      <c r="H39" s="17">
        <v>553.20000000000005</v>
      </c>
      <c r="I39" s="17">
        <v>142.19999999999999</v>
      </c>
      <c r="J39" s="9">
        <v>0.20448662640207071</v>
      </c>
      <c r="K39" s="9">
        <v>0.44600000000000001</v>
      </c>
      <c r="L39" s="23">
        <v>96.85</v>
      </c>
      <c r="M39" s="9">
        <v>1.83</v>
      </c>
      <c r="N39" s="9">
        <v>6.0000000000000001E-3</v>
      </c>
      <c r="O39" s="9">
        <v>0.02</v>
      </c>
      <c r="P39" s="9">
        <v>1.1299999999999999</v>
      </c>
      <c r="Q39" s="9">
        <v>0.16700000000000001</v>
      </c>
      <c r="R39" s="16">
        <v>17</v>
      </c>
      <c r="S39" s="16">
        <v>29.2</v>
      </c>
      <c r="T39" s="16">
        <v>14</v>
      </c>
      <c r="U39" s="19">
        <f t="shared" si="0"/>
        <v>3.0149716055756324E-5</v>
      </c>
      <c r="V39" s="20">
        <f t="shared" si="1"/>
        <v>1.4455343314403717E-5</v>
      </c>
      <c r="W39" s="16">
        <f t="shared" si="2"/>
        <v>52.923497267759558</v>
      </c>
      <c r="X39" s="16">
        <f t="shared" si="3"/>
        <v>56.499999999999993</v>
      </c>
      <c r="Y39" s="16">
        <f t="shared" si="4"/>
        <v>188.33333333333331</v>
      </c>
      <c r="Z39" s="18">
        <f t="shared" si="5"/>
        <v>16141.666666666666</v>
      </c>
      <c r="AA39" s="16">
        <f t="shared" si="6"/>
        <v>27.833333333333336</v>
      </c>
      <c r="AB39" s="9">
        <v>-3.3673052754915975</v>
      </c>
      <c r="AC39" s="17">
        <v>295.01150519259124</v>
      </c>
    </row>
    <row r="40" spans="1:29" x14ac:dyDescent="0.25">
      <c r="A40" s="6">
        <v>37</v>
      </c>
      <c r="B40" s="6" t="s">
        <v>8</v>
      </c>
      <c r="C40" s="6" t="s">
        <v>18</v>
      </c>
      <c r="D40" s="6" t="s">
        <v>16</v>
      </c>
      <c r="E40" s="6" t="s">
        <v>4</v>
      </c>
      <c r="F40" s="7">
        <v>44782</v>
      </c>
      <c r="G40" s="8">
        <v>4.2</v>
      </c>
      <c r="H40" s="17">
        <v>230</v>
      </c>
      <c r="I40" s="17">
        <v>104</v>
      </c>
      <c r="J40" s="9">
        <v>0.31137724550898205</v>
      </c>
      <c r="K40" s="9">
        <v>0.499</v>
      </c>
      <c r="L40" s="23">
        <v>98.63</v>
      </c>
      <c r="M40" s="9">
        <v>0.26</v>
      </c>
      <c r="N40" s="9">
        <v>7.0000000000000001E-3</v>
      </c>
      <c r="O40" s="9">
        <v>3.0000000000000001E-3</v>
      </c>
      <c r="P40" s="9">
        <v>0.97</v>
      </c>
      <c r="Q40" s="9">
        <v>0.13700000000000001</v>
      </c>
      <c r="R40" s="16">
        <v>11</v>
      </c>
      <c r="S40" s="16">
        <v>12</v>
      </c>
      <c r="T40" s="16">
        <v>12.7</v>
      </c>
      <c r="U40" s="19">
        <f t="shared" si="0"/>
        <v>1.2166683564838285E-5</v>
      </c>
      <c r="V40" s="20">
        <f t="shared" si="1"/>
        <v>1.2876406772787183E-5</v>
      </c>
      <c r="W40" s="16">
        <f t="shared" si="2"/>
        <v>379.34615384615381</v>
      </c>
      <c r="X40" s="16">
        <f t="shared" si="3"/>
        <v>323.33333333333331</v>
      </c>
      <c r="Y40" s="16">
        <f t="shared" si="4"/>
        <v>138.57142857142856</v>
      </c>
      <c r="Z40" s="18">
        <f t="shared" si="5"/>
        <v>14089.999999999998</v>
      </c>
      <c r="AA40" s="16">
        <f t="shared" si="6"/>
        <v>19.571428571428573</v>
      </c>
      <c r="AB40" s="9">
        <v>-3.2080198320632385</v>
      </c>
      <c r="AC40" s="17">
        <v>266.45282990947442</v>
      </c>
    </row>
    <row r="41" spans="1:29" x14ac:dyDescent="0.25">
      <c r="A41" s="6">
        <v>38</v>
      </c>
      <c r="B41" s="6" t="s">
        <v>10</v>
      </c>
      <c r="C41" s="6" t="s">
        <v>19</v>
      </c>
      <c r="D41" s="6" t="s">
        <v>16</v>
      </c>
      <c r="E41" s="6" t="s">
        <v>4</v>
      </c>
      <c r="F41" s="7">
        <v>44782</v>
      </c>
      <c r="G41" s="8">
        <v>4.5</v>
      </c>
      <c r="H41" s="17">
        <v>491</v>
      </c>
      <c r="I41" s="17">
        <v>121</v>
      </c>
      <c r="J41" s="9">
        <v>0.19771241830065359</v>
      </c>
      <c r="K41" s="9">
        <v>0.45100000000000001</v>
      </c>
      <c r="L41" s="23">
        <v>96.55</v>
      </c>
      <c r="M41" s="9">
        <v>0.34</v>
      </c>
      <c r="N41" s="9">
        <v>1.7000000000000001E-2</v>
      </c>
      <c r="O41" s="9">
        <v>3.0000000000000001E-3</v>
      </c>
      <c r="P41" s="9">
        <v>3.04</v>
      </c>
      <c r="Q41" s="9">
        <v>5.1999999999999998E-2</v>
      </c>
      <c r="R41" s="16">
        <v>19</v>
      </c>
      <c r="S41" s="16">
        <v>19</v>
      </c>
      <c r="T41" s="16">
        <v>21</v>
      </c>
      <c r="U41" s="19">
        <f t="shared" si="0"/>
        <v>1.967892283790782E-5</v>
      </c>
      <c r="V41" s="20">
        <f t="shared" si="1"/>
        <v>2.1750388399792854E-5</v>
      </c>
      <c r="W41" s="16">
        <f t="shared" si="2"/>
        <v>283.97058823529409</v>
      </c>
      <c r="X41" s="16">
        <f t="shared" si="3"/>
        <v>1013.3333333333334</v>
      </c>
      <c r="Y41" s="16">
        <f t="shared" si="4"/>
        <v>178.8235294117647</v>
      </c>
      <c r="Z41" s="18">
        <f t="shared" si="5"/>
        <v>5679.411764705882</v>
      </c>
      <c r="AA41" s="16">
        <f t="shared" si="6"/>
        <v>3.0588235294117645</v>
      </c>
      <c r="AB41" s="9">
        <v>-3.8923270860806451</v>
      </c>
      <c r="AC41" s="17">
        <v>417.58611679955368</v>
      </c>
    </row>
    <row r="42" spans="1:29" x14ac:dyDescent="0.25">
      <c r="A42" s="6">
        <v>39</v>
      </c>
      <c r="B42" s="6" t="s">
        <v>6</v>
      </c>
      <c r="C42" s="6" t="s">
        <v>17</v>
      </c>
      <c r="D42" s="6" t="s">
        <v>16</v>
      </c>
      <c r="E42" s="6" t="s">
        <v>4</v>
      </c>
      <c r="F42" s="7">
        <v>44783</v>
      </c>
      <c r="G42" s="8">
        <v>5.6</v>
      </c>
      <c r="H42" s="17">
        <v>237</v>
      </c>
      <c r="I42" s="17">
        <v>63</v>
      </c>
      <c r="J42" s="9">
        <v>0.21</v>
      </c>
      <c r="K42" s="9">
        <v>1.0509999999999999</v>
      </c>
      <c r="L42" s="23">
        <v>98.42</v>
      </c>
      <c r="M42" s="9">
        <v>0.3</v>
      </c>
      <c r="N42" s="9">
        <v>3.0000000000000001E-3</v>
      </c>
      <c r="O42" s="9">
        <v>3.0000000000000001E-3</v>
      </c>
      <c r="P42" s="9">
        <v>1.1599999999999999</v>
      </c>
      <c r="Q42" s="9">
        <v>0.12</v>
      </c>
      <c r="R42" s="16">
        <v>18</v>
      </c>
      <c r="S42" s="16">
        <v>15.9</v>
      </c>
      <c r="T42" s="16">
        <v>7.5</v>
      </c>
      <c r="U42" s="19">
        <f t="shared" si="0"/>
        <v>1.6155252997358263E-5</v>
      </c>
      <c r="V42" s="20">
        <f t="shared" si="1"/>
        <v>7.6204023572444629E-6</v>
      </c>
      <c r="W42" s="16">
        <f t="shared" si="2"/>
        <v>328.06666666666666</v>
      </c>
      <c r="X42" s="16">
        <f t="shared" si="3"/>
        <v>386.66666666666663</v>
      </c>
      <c r="Y42" s="16">
        <f t="shared" si="4"/>
        <v>386.66666666666663</v>
      </c>
      <c r="Z42" s="18">
        <f t="shared" si="5"/>
        <v>32806.666666666664</v>
      </c>
      <c r="AA42" s="16">
        <f t="shared" si="6"/>
        <v>40</v>
      </c>
      <c r="AB42" s="9">
        <v>-3.4962705857368142</v>
      </c>
      <c r="AC42" s="17">
        <v>274.39128814269145</v>
      </c>
    </row>
    <row r="43" spans="1:29" x14ac:dyDescent="0.25">
      <c r="A43" s="6">
        <v>40</v>
      </c>
      <c r="B43" s="6" t="s">
        <v>8</v>
      </c>
      <c r="C43" s="6" t="s">
        <v>18</v>
      </c>
      <c r="D43" s="6" t="s">
        <v>16</v>
      </c>
      <c r="E43" s="6" t="s">
        <v>4</v>
      </c>
      <c r="F43" s="7">
        <v>44843</v>
      </c>
      <c r="G43" s="8">
        <v>4.2</v>
      </c>
      <c r="H43" s="17">
        <v>230</v>
      </c>
      <c r="I43" s="17">
        <v>104</v>
      </c>
      <c r="J43" s="9">
        <v>0.31137724550898205</v>
      </c>
      <c r="K43" s="9">
        <v>0.499</v>
      </c>
      <c r="L43" s="23">
        <v>98.55</v>
      </c>
      <c r="M43" s="9">
        <v>0.23</v>
      </c>
      <c r="N43" s="9">
        <v>5.0000000000000001E-3</v>
      </c>
      <c r="O43" s="9">
        <v>3.0000000000000001E-3</v>
      </c>
      <c r="P43" s="9">
        <v>1.1100000000000001</v>
      </c>
      <c r="Q43" s="9">
        <v>0.106</v>
      </c>
      <c r="R43" s="16">
        <v>9</v>
      </c>
      <c r="S43" s="16">
        <v>10.6</v>
      </c>
      <c r="T43" s="16">
        <v>11.3</v>
      </c>
      <c r="U43" s="19">
        <f t="shared" si="0"/>
        <v>1.0755961440892948E-5</v>
      </c>
      <c r="V43" s="20">
        <f t="shared" si="1"/>
        <v>1.1466260781329275E-5</v>
      </c>
      <c r="W43" s="16">
        <f t="shared" si="2"/>
        <v>428.47826086956519</v>
      </c>
      <c r="X43" s="16">
        <f t="shared" si="3"/>
        <v>370</v>
      </c>
      <c r="Y43" s="16">
        <f t="shared" si="4"/>
        <v>222.00000000000003</v>
      </c>
      <c r="Z43" s="18">
        <f t="shared" si="5"/>
        <v>19710</v>
      </c>
      <c r="AA43" s="16">
        <f t="shared" si="6"/>
        <v>21.2</v>
      </c>
      <c r="AB43" s="9">
        <v>-3.3194194218413031</v>
      </c>
      <c r="AC43" s="17">
        <v>274.47030730940799</v>
      </c>
    </row>
    <row r="44" spans="1:29" x14ac:dyDescent="0.25">
      <c r="A44" s="6">
        <v>41</v>
      </c>
      <c r="B44" s="6" t="s">
        <v>10</v>
      </c>
      <c r="C44" s="6" t="s">
        <v>19</v>
      </c>
      <c r="D44" s="6" t="s">
        <v>16</v>
      </c>
      <c r="E44" s="6" t="s">
        <v>4</v>
      </c>
      <c r="F44" s="7">
        <v>44843</v>
      </c>
      <c r="G44" s="8">
        <v>4.5</v>
      </c>
      <c r="H44" s="17">
        <v>491</v>
      </c>
      <c r="I44" s="17">
        <v>121</v>
      </c>
      <c r="J44" s="9">
        <v>0.19771241830065359</v>
      </c>
      <c r="K44" s="9">
        <v>0.45100000000000001</v>
      </c>
      <c r="L44" s="23">
        <v>96.14</v>
      </c>
      <c r="M44" s="9">
        <v>0.21</v>
      </c>
      <c r="N44" s="9">
        <v>7.0000000000000001E-3</v>
      </c>
      <c r="O44" s="9">
        <v>3.0000000000000001E-3</v>
      </c>
      <c r="P44" s="9">
        <v>3.59</v>
      </c>
      <c r="Q44" s="9">
        <v>4.9000000000000002E-2</v>
      </c>
      <c r="R44" s="16">
        <v>19</v>
      </c>
      <c r="S44" s="16">
        <v>17.8</v>
      </c>
      <c r="T44" s="16">
        <v>19.5</v>
      </c>
      <c r="U44" s="19">
        <f t="shared" si="0"/>
        <v>1.8514666111920118E-5</v>
      </c>
      <c r="V44" s="20">
        <f t="shared" si="1"/>
        <v>2.0282920740586645E-5</v>
      </c>
      <c r="W44" s="16">
        <f t="shared" si="2"/>
        <v>457.80952380952385</v>
      </c>
      <c r="X44" s="16">
        <f t="shared" si="3"/>
        <v>1196.6666666666665</v>
      </c>
      <c r="Y44" s="16">
        <f t="shared" si="4"/>
        <v>512.85714285714278</v>
      </c>
      <c r="Z44" s="18">
        <f t="shared" si="5"/>
        <v>13734.285714285714</v>
      </c>
      <c r="AA44" s="16">
        <f t="shared" si="6"/>
        <v>7</v>
      </c>
      <c r="AB44" s="9">
        <v>-3.9181201491470348</v>
      </c>
      <c r="AC44" s="17">
        <v>416.62357335155832</v>
      </c>
    </row>
    <row r="45" spans="1:29" x14ac:dyDescent="0.25">
      <c r="A45" s="6">
        <v>42</v>
      </c>
      <c r="B45" s="6" t="s">
        <v>6</v>
      </c>
      <c r="C45" s="6" t="s">
        <v>17</v>
      </c>
      <c r="D45" s="6" t="s">
        <v>16</v>
      </c>
      <c r="E45" s="6" t="s">
        <v>4</v>
      </c>
      <c r="F45" s="7">
        <v>44844</v>
      </c>
      <c r="G45" s="8">
        <v>5.6</v>
      </c>
      <c r="H45" s="17">
        <v>237</v>
      </c>
      <c r="I45" s="17">
        <v>63</v>
      </c>
      <c r="J45" s="9">
        <v>0.21</v>
      </c>
      <c r="K45" s="9">
        <v>1.0509999999999999</v>
      </c>
      <c r="L45" s="23">
        <v>98.28</v>
      </c>
      <c r="M45" s="9">
        <v>0.32</v>
      </c>
      <c r="N45" s="9">
        <v>7.0000000000000001E-3</v>
      </c>
      <c r="O45" s="9">
        <v>0.01</v>
      </c>
      <c r="P45" s="9">
        <v>1.28</v>
      </c>
      <c r="Q45" s="9">
        <v>9.9000000000000005E-2</v>
      </c>
      <c r="R45" s="16">
        <v>18</v>
      </c>
      <c r="S45" s="16">
        <v>18.3</v>
      </c>
      <c r="T45" s="16">
        <v>10.199999999999999</v>
      </c>
      <c r="U45" s="19">
        <f t="shared" si="0"/>
        <v>1.8620268620268622E-5</v>
      </c>
      <c r="V45" s="20">
        <f t="shared" si="1"/>
        <v>1.0378510378510377E-5</v>
      </c>
      <c r="W45" s="16">
        <f t="shared" si="2"/>
        <v>307.125</v>
      </c>
      <c r="X45" s="16">
        <f t="shared" si="3"/>
        <v>128</v>
      </c>
      <c r="Y45" s="16">
        <f t="shared" si="4"/>
        <v>182.85714285714286</v>
      </c>
      <c r="Z45" s="18">
        <f t="shared" si="5"/>
        <v>14040</v>
      </c>
      <c r="AA45" s="16">
        <f t="shared" si="6"/>
        <v>14.142857142857142</v>
      </c>
      <c r="AB45" s="9">
        <v>-3.5797754248639304</v>
      </c>
      <c r="AC45" s="17">
        <v>305.0273172976074</v>
      </c>
    </row>
    <row r="46" spans="1:29" x14ac:dyDescent="0.25">
      <c r="A46" s="6">
        <v>43</v>
      </c>
      <c r="B46" s="6" t="s">
        <v>6</v>
      </c>
      <c r="C46" s="6" t="s">
        <v>17</v>
      </c>
      <c r="D46" s="6" t="s">
        <v>16</v>
      </c>
      <c r="E46" s="6" t="s">
        <v>4</v>
      </c>
      <c r="F46" s="7">
        <v>44918</v>
      </c>
      <c r="G46" s="8">
        <v>5.65</v>
      </c>
      <c r="H46" s="17">
        <v>237</v>
      </c>
      <c r="I46" s="17">
        <v>63</v>
      </c>
      <c r="J46" s="9">
        <v>0.21</v>
      </c>
      <c r="K46" s="9">
        <v>1.0509999999999999</v>
      </c>
      <c r="L46" s="23">
        <v>98.64</v>
      </c>
      <c r="M46" s="9">
        <v>0.36</v>
      </c>
      <c r="N46" s="9">
        <v>5.0000000000000001E-3</v>
      </c>
      <c r="O46" s="9">
        <v>3.0000000000000001E-3</v>
      </c>
      <c r="P46" s="9">
        <v>0.91</v>
      </c>
      <c r="Q46" s="9">
        <v>7.6999999999999999E-2</v>
      </c>
      <c r="R46" s="16">
        <v>15</v>
      </c>
      <c r="S46" s="16">
        <v>13</v>
      </c>
      <c r="T46" s="16">
        <v>5</v>
      </c>
      <c r="U46" s="19">
        <f t="shared" si="0"/>
        <v>1.3179237631792377E-5</v>
      </c>
      <c r="V46" s="20">
        <f t="shared" si="1"/>
        <v>5.0689375506893755E-6</v>
      </c>
      <c r="W46" s="16">
        <f t="shared" si="2"/>
        <v>274</v>
      </c>
      <c r="X46" s="16">
        <f t="shared" si="3"/>
        <v>303.33333333333331</v>
      </c>
      <c r="Y46" s="16">
        <f t="shared" si="4"/>
        <v>182</v>
      </c>
      <c r="Z46" s="18">
        <f t="shared" si="5"/>
        <v>19728</v>
      </c>
      <c r="AA46" s="16">
        <f t="shared" si="6"/>
        <v>15.4</v>
      </c>
      <c r="AB46" s="9">
        <v>-3.6889096883150918</v>
      </c>
      <c r="AC46" s="17">
        <v>276.47561400591064</v>
      </c>
    </row>
    <row r="47" spans="1:29" x14ac:dyDescent="0.25">
      <c r="A47" s="6">
        <v>44</v>
      </c>
      <c r="B47" s="6" t="s">
        <v>8</v>
      </c>
      <c r="C47" s="6" t="s">
        <v>18</v>
      </c>
      <c r="D47" s="6" t="s">
        <v>16</v>
      </c>
      <c r="E47" s="6" t="s">
        <v>4</v>
      </c>
      <c r="F47" s="7">
        <v>44918</v>
      </c>
      <c r="G47" s="8">
        <v>6.2</v>
      </c>
      <c r="H47" s="17">
        <v>220</v>
      </c>
      <c r="I47" s="17">
        <v>135</v>
      </c>
      <c r="J47" s="9">
        <v>0.38028169014084506</v>
      </c>
      <c r="K47" s="9">
        <v>0.47199999999999998</v>
      </c>
      <c r="L47" s="23">
        <v>98.49</v>
      </c>
      <c r="M47" s="9">
        <v>0.43</v>
      </c>
      <c r="N47" s="9">
        <v>7.0000000000000001E-3</v>
      </c>
      <c r="O47" s="9">
        <v>0.02</v>
      </c>
      <c r="P47" s="9">
        <v>0.98</v>
      </c>
      <c r="Q47" s="9">
        <v>7.0000000000000007E-2</v>
      </c>
      <c r="R47" s="16">
        <v>11</v>
      </c>
      <c r="S47" s="16">
        <v>9.5</v>
      </c>
      <c r="T47" s="16">
        <v>5.7</v>
      </c>
      <c r="U47" s="19">
        <f t="shared" si="0"/>
        <v>9.6456493044979179E-6</v>
      </c>
      <c r="V47" s="20">
        <f t="shared" si="1"/>
        <v>5.7873895826987517E-6</v>
      </c>
      <c r="W47" s="16">
        <f t="shared" si="2"/>
        <v>229.04651162790697</v>
      </c>
      <c r="X47" s="16">
        <f t="shared" si="3"/>
        <v>49</v>
      </c>
      <c r="Y47" s="16">
        <f t="shared" si="4"/>
        <v>140</v>
      </c>
      <c r="Z47" s="18">
        <f t="shared" si="5"/>
        <v>14069.999999999998</v>
      </c>
      <c r="AA47" s="16">
        <f t="shared" si="6"/>
        <v>10</v>
      </c>
      <c r="AB47" s="9">
        <v>-3.3669892219907767</v>
      </c>
      <c r="AC47" s="17">
        <v>243.12570718017309</v>
      </c>
    </row>
    <row r="48" spans="1:29" x14ac:dyDescent="0.25">
      <c r="A48" s="6">
        <v>45</v>
      </c>
      <c r="B48" s="6" t="s">
        <v>10</v>
      </c>
      <c r="C48" s="6" t="s">
        <v>19</v>
      </c>
      <c r="D48" s="6" t="s">
        <v>16</v>
      </c>
      <c r="E48" s="6" t="s">
        <v>4</v>
      </c>
      <c r="F48" s="7">
        <v>44918</v>
      </c>
      <c r="G48" s="8">
        <v>6.4</v>
      </c>
      <c r="H48" s="17" t="s">
        <v>83</v>
      </c>
      <c r="I48" s="17">
        <v>85</v>
      </c>
      <c r="J48" s="9">
        <v>1</v>
      </c>
      <c r="K48" s="9">
        <v>0.45200000000000001</v>
      </c>
      <c r="L48" s="23">
        <v>97.49</v>
      </c>
      <c r="M48" s="9">
        <v>0.67</v>
      </c>
      <c r="N48" s="9">
        <v>1.4E-2</v>
      </c>
      <c r="O48" s="9">
        <v>1.6E-2</v>
      </c>
      <c r="P48" s="9">
        <v>1.78</v>
      </c>
      <c r="Q48" s="9">
        <v>3.6999999999999998E-2</v>
      </c>
      <c r="R48" s="16">
        <v>17</v>
      </c>
      <c r="S48" s="16">
        <v>12.8</v>
      </c>
      <c r="T48" s="16">
        <v>6.2</v>
      </c>
      <c r="U48" s="19">
        <f t="shared" si="0"/>
        <v>1.3129551748897324E-5</v>
      </c>
      <c r="V48" s="20">
        <f t="shared" si="1"/>
        <v>6.3596266283721411E-6</v>
      </c>
      <c r="W48" s="16">
        <f t="shared" si="2"/>
        <v>145.50746268656715</v>
      </c>
      <c r="X48" s="16">
        <f t="shared" si="3"/>
        <v>111.25</v>
      </c>
      <c r="Y48" s="16">
        <f t="shared" si="4"/>
        <v>127.14285714285714</v>
      </c>
      <c r="Z48" s="18">
        <f t="shared" si="5"/>
        <v>6963.5714285714284</v>
      </c>
      <c r="AA48" s="16">
        <f t="shared" si="6"/>
        <v>2.6428571428571428</v>
      </c>
      <c r="AB48" s="9" t="s">
        <v>25</v>
      </c>
      <c r="AC48" s="17" t="s">
        <v>25</v>
      </c>
    </row>
    <row r="49" spans="1:29" x14ac:dyDescent="0.25">
      <c r="A49" s="6">
        <v>46</v>
      </c>
      <c r="B49" s="6" t="s">
        <v>8</v>
      </c>
      <c r="C49" s="6" t="s">
        <v>18</v>
      </c>
      <c r="D49" s="6" t="s">
        <v>16</v>
      </c>
      <c r="E49" s="6" t="s">
        <v>4</v>
      </c>
      <c r="F49" s="7">
        <v>44945</v>
      </c>
      <c r="G49" s="8">
        <v>4.5</v>
      </c>
      <c r="H49" s="17">
        <v>170</v>
      </c>
      <c r="I49" s="17">
        <v>137</v>
      </c>
      <c r="J49" s="9">
        <v>0.44625407166123776</v>
      </c>
      <c r="K49" s="9">
        <v>0.58199999999999996</v>
      </c>
      <c r="L49" s="23">
        <v>98.53</v>
      </c>
      <c r="M49" s="9">
        <v>0.16</v>
      </c>
      <c r="N49" s="9">
        <v>1.2E-2</v>
      </c>
      <c r="O49" s="9">
        <v>3.0000000000000001E-3</v>
      </c>
      <c r="P49" s="9">
        <v>1.18</v>
      </c>
      <c r="Q49" s="9">
        <v>0.11700000000000001</v>
      </c>
      <c r="R49" s="16">
        <v>10</v>
      </c>
      <c r="S49" s="16">
        <v>10.3</v>
      </c>
      <c r="T49" s="16">
        <v>4.0999999999999996</v>
      </c>
      <c r="U49" s="19">
        <f t="shared" si="0"/>
        <v>1.0453668933319803E-5</v>
      </c>
      <c r="V49" s="20">
        <f t="shared" si="1"/>
        <v>4.1611691870496296E-6</v>
      </c>
      <c r="W49" s="16">
        <f t="shared" si="2"/>
        <v>615.8125</v>
      </c>
      <c r="X49" s="16">
        <f t="shared" si="3"/>
        <v>393.33333333333331</v>
      </c>
      <c r="Y49" s="16">
        <f t="shared" si="4"/>
        <v>98.333333333333329</v>
      </c>
      <c r="Z49" s="18">
        <f t="shared" si="5"/>
        <v>8210.8333333333339</v>
      </c>
      <c r="AA49" s="16">
        <f t="shared" si="6"/>
        <v>9.75</v>
      </c>
      <c r="AB49" s="9">
        <v>-3.0255617747226395</v>
      </c>
      <c r="AC49" s="17">
        <v>191.44142533111545</v>
      </c>
    </row>
    <row r="50" spans="1:29" x14ac:dyDescent="0.25">
      <c r="A50" s="6">
        <v>47</v>
      </c>
      <c r="B50" s="6" t="s">
        <v>6</v>
      </c>
      <c r="C50" s="6" t="s">
        <v>17</v>
      </c>
      <c r="D50" s="6" t="s">
        <v>16</v>
      </c>
      <c r="E50" s="6" t="s">
        <v>4</v>
      </c>
      <c r="F50" s="7">
        <v>44946</v>
      </c>
      <c r="G50" s="8">
        <v>5.65</v>
      </c>
      <c r="H50" s="17">
        <v>220</v>
      </c>
      <c r="I50" s="17">
        <v>66.599999999999994</v>
      </c>
      <c r="J50" s="9">
        <v>0.23237962316817862</v>
      </c>
      <c r="K50" s="9">
        <v>0.46400000000000002</v>
      </c>
      <c r="L50" s="23">
        <v>98.43</v>
      </c>
      <c r="M50" s="9">
        <v>0.32</v>
      </c>
      <c r="N50" s="9">
        <v>6.0000000000000001E-3</v>
      </c>
      <c r="O50" s="9">
        <v>3.0000000000000001E-3</v>
      </c>
      <c r="P50" s="9">
        <v>1.1200000000000001</v>
      </c>
      <c r="Q50" s="9">
        <v>0.11799999999999999</v>
      </c>
      <c r="R50" s="16">
        <v>17</v>
      </c>
      <c r="S50" s="16">
        <v>16.100000000000001</v>
      </c>
      <c r="T50" s="16">
        <v>6.7</v>
      </c>
      <c r="U50" s="19">
        <f t="shared" si="0"/>
        <v>1.6356801788072741E-5</v>
      </c>
      <c r="V50" s="20">
        <f t="shared" si="1"/>
        <v>6.8068678248501468E-6</v>
      </c>
      <c r="W50" s="16">
        <f t="shared" si="2"/>
        <v>307.59375</v>
      </c>
      <c r="X50" s="16">
        <f t="shared" si="3"/>
        <v>373.33333333333337</v>
      </c>
      <c r="Y50" s="16">
        <f t="shared" si="4"/>
        <v>186.66666666666669</v>
      </c>
      <c r="Z50" s="18">
        <f t="shared" si="5"/>
        <v>16405</v>
      </c>
      <c r="AA50" s="16">
        <f t="shared" si="6"/>
        <v>19.666666666666664</v>
      </c>
      <c r="AB50" s="9">
        <v>-3.4470707004108481</v>
      </c>
      <c r="AC50" s="17">
        <v>261.60395540957359</v>
      </c>
    </row>
    <row r="51" spans="1:29" x14ac:dyDescent="0.25">
      <c r="A51" s="6">
        <v>48</v>
      </c>
      <c r="B51" s="6" t="s">
        <v>10</v>
      </c>
      <c r="C51" s="6" t="s">
        <v>19</v>
      </c>
      <c r="D51" s="6" t="s">
        <v>16</v>
      </c>
      <c r="E51" s="6" t="s">
        <v>4</v>
      </c>
      <c r="F51" s="7">
        <v>44946</v>
      </c>
      <c r="G51" s="8">
        <v>4.7</v>
      </c>
      <c r="H51" s="17">
        <v>480</v>
      </c>
      <c r="I51" s="17">
        <v>114</v>
      </c>
      <c r="J51" s="9">
        <v>0.19191919191919191</v>
      </c>
      <c r="K51" s="9">
        <v>0.42899999999999999</v>
      </c>
      <c r="L51" s="23">
        <v>97.11</v>
      </c>
      <c r="M51" s="9">
        <v>1.41</v>
      </c>
      <c r="N51" s="9">
        <v>0.01</v>
      </c>
      <c r="O51" s="9">
        <v>3.0000000000000001E-3</v>
      </c>
      <c r="P51" s="9">
        <v>1.39</v>
      </c>
      <c r="Q51" s="9">
        <v>6.8000000000000005E-2</v>
      </c>
      <c r="R51" s="16">
        <v>20</v>
      </c>
      <c r="S51" s="16">
        <v>15</v>
      </c>
      <c r="T51" s="16">
        <v>4.7</v>
      </c>
      <c r="U51" s="19">
        <f t="shared" si="0"/>
        <v>1.5446400988569664E-5</v>
      </c>
      <c r="V51" s="20">
        <f t="shared" si="1"/>
        <v>4.8398723097518284E-6</v>
      </c>
      <c r="W51" s="16">
        <f t="shared" si="2"/>
        <v>68.872340425531917</v>
      </c>
      <c r="X51" s="16">
        <f t="shared" si="3"/>
        <v>463.33333333333331</v>
      </c>
      <c r="Y51" s="16">
        <f t="shared" si="4"/>
        <v>139</v>
      </c>
      <c r="Z51" s="18">
        <f t="shared" si="5"/>
        <v>9711</v>
      </c>
      <c r="AA51" s="16">
        <f t="shared" si="6"/>
        <v>6.8000000000000007</v>
      </c>
      <c r="AB51" s="9">
        <v>-3.7918056277710179</v>
      </c>
      <c r="AC51" s="17">
        <v>287.82780421408347</v>
      </c>
    </row>
    <row r="52" spans="1:29" x14ac:dyDescent="0.25">
      <c r="A52" s="6">
        <v>49</v>
      </c>
      <c r="B52" s="6" t="s">
        <v>6</v>
      </c>
      <c r="C52" s="6" t="s">
        <v>17</v>
      </c>
      <c r="D52" s="6" t="s">
        <v>16</v>
      </c>
      <c r="E52" s="6" t="s">
        <v>4</v>
      </c>
      <c r="F52" s="7">
        <v>45030</v>
      </c>
      <c r="G52" s="8">
        <v>5.65</v>
      </c>
      <c r="H52" s="17">
        <v>190</v>
      </c>
      <c r="I52" s="17">
        <v>62</v>
      </c>
      <c r="J52" s="9">
        <v>0.24603174603174602</v>
      </c>
      <c r="K52" s="9">
        <v>0.55200000000000005</v>
      </c>
      <c r="L52" s="23">
        <v>98.42</v>
      </c>
      <c r="M52" s="9">
        <v>0.42</v>
      </c>
      <c r="N52" s="9">
        <v>4.0000000000000001E-3</v>
      </c>
      <c r="O52" s="9">
        <v>3.0000000000000001E-3</v>
      </c>
      <c r="P52" s="9">
        <v>1.08</v>
      </c>
      <c r="Q52" s="9">
        <v>7.8E-2</v>
      </c>
      <c r="R52" s="16">
        <v>16</v>
      </c>
      <c r="S52" s="16">
        <v>14.5</v>
      </c>
      <c r="T52" s="16">
        <v>5.9</v>
      </c>
      <c r="U52" s="19">
        <f t="shared" si="0"/>
        <v>1.4732777890672628E-5</v>
      </c>
      <c r="V52" s="20">
        <f t="shared" si="1"/>
        <v>5.9947165210323106E-6</v>
      </c>
      <c r="W52" s="16">
        <f t="shared" si="2"/>
        <v>234.33333333333334</v>
      </c>
      <c r="X52" s="16">
        <f t="shared" si="3"/>
        <v>360</v>
      </c>
      <c r="Y52" s="16">
        <f t="shared" si="4"/>
        <v>270</v>
      </c>
      <c r="Z52" s="18">
        <f t="shared" si="5"/>
        <v>24605</v>
      </c>
      <c r="AA52" s="16">
        <f t="shared" si="6"/>
        <v>19.5</v>
      </c>
      <c r="AB52" s="9">
        <v>-3.5943048301864291</v>
      </c>
      <c r="AC52" s="17">
        <v>273.56945357193092</v>
      </c>
    </row>
    <row r="53" spans="1:29" x14ac:dyDescent="0.25">
      <c r="A53" s="6">
        <v>50</v>
      </c>
      <c r="B53" s="6" t="s">
        <v>10</v>
      </c>
      <c r="C53" s="6" t="s">
        <v>19</v>
      </c>
      <c r="D53" s="6" t="s">
        <v>16</v>
      </c>
      <c r="E53" s="6" t="s">
        <v>4</v>
      </c>
      <c r="F53" s="7">
        <v>45030</v>
      </c>
      <c r="G53" s="8">
        <v>4.54</v>
      </c>
      <c r="H53" s="17">
        <v>520</v>
      </c>
      <c r="I53" s="17">
        <v>91</v>
      </c>
      <c r="J53" s="9">
        <v>0.14893617021276595</v>
      </c>
      <c r="K53" s="9">
        <v>0.48599999999999999</v>
      </c>
      <c r="L53" s="23">
        <v>97.95</v>
      </c>
      <c r="M53" s="9">
        <v>0.59</v>
      </c>
      <c r="N53" s="9">
        <v>8.0000000000000002E-3</v>
      </c>
      <c r="O53" s="9">
        <v>3.0000000000000001E-3</v>
      </c>
      <c r="P53" s="9">
        <v>1.36</v>
      </c>
      <c r="Q53" s="9">
        <v>8.5999999999999993E-2</v>
      </c>
      <c r="R53" s="16">
        <v>19</v>
      </c>
      <c r="S53" s="16">
        <v>14</v>
      </c>
      <c r="T53" s="16">
        <v>4.8</v>
      </c>
      <c r="U53" s="19">
        <f t="shared" si="0"/>
        <v>1.4293006636038795E-5</v>
      </c>
      <c r="V53" s="20">
        <f t="shared" si="1"/>
        <v>4.9004594180704442E-6</v>
      </c>
      <c r="W53" s="16">
        <f t="shared" si="2"/>
        <v>166.0169491525424</v>
      </c>
      <c r="X53" s="16">
        <f t="shared" si="3"/>
        <v>453.33333333333337</v>
      </c>
      <c r="Y53" s="16">
        <f t="shared" si="4"/>
        <v>170</v>
      </c>
      <c r="Z53" s="18">
        <f t="shared" si="5"/>
        <v>12243.75</v>
      </c>
      <c r="AA53" s="16">
        <f t="shared" si="6"/>
        <v>10.749999999999998</v>
      </c>
      <c r="AB53" s="9">
        <v>-3.8224668875538854</v>
      </c>
      <c r="AC53" s="17">
        <v>292.91951393054796</v>
      </c>
    </row>
    <row r="54" spans="1:29" x14ac:dyDescent="0.25">
      <c r="A54" s="6">
        <v>51</v>
      </c>
      <c r="B54" s="6" t="s">
        <v>8</v>
      </c>
      <c r="C54" s="6" t="s">
        <v>18</v>
      </c>
      <c r="D54" s="6" t="s">
        <v>16</v>
      </c>
      <c r="E54" s="6" t="s">
        <v>4</v>
      </c>
      <c r="F54" s="7">
        <v>45031</v>
      </c>
      <c r="G54" s="8">
        <v>4.3899999999999997</v>
      </c>
      <c r="H54" s="17">
        <v>165.5</v>
      </c>
      <c r="I54" s="17">
        <v>140.69999999999999</v>
      </c>
      <c r="J54" s="9">
        <v>0.45950359242325278</v>
      </c>
      <c r="K54" s="9">
        <v>0.9</v>
      </c>
      <c r="L54" s="23">
        <v>99.05</v>
      </c>
      <c r="M54" s="9">
        <v>0.24</v>
      </c>
      <c r="N54" s="9">
        <v>1.1000000000000001E-3</v>
      </c>
      <c r="O54" s="9">
        <v>3.0000000000000001E-3</v>
      </c>
      <c r="P54" s="9">
        <v>0.59</v>
      </c>
      <c r="Q54" s="9">
        <v>0.125</v>
      </c>
      <c r="R54" s="16">
        <v>10</v>
      </c>
      <c r="S54" s="16">
        <v>10.3</v>
      </c>
      <c r="T54" s="16">
        <v>8.1999999999999993</v>
      </c>
      <c r="U54" s="19">
        <f t="shared" si="0"/>
        <v>1.0398788490661284E-5</v>
      </c>
      <c r="V54" s="20">
        <f t="shared" si="1"/>
        <v>8.2786471479050978E-6</v>
      </c>
      <c r="W54" s="16">
        <f t="shared" si="2"/>
        <v>412.70833333333331</v>
      </c>
      <c r="X54" s="16">
        <f t="shared" si="3"/>
        <v>196.66666666666666</v>
      </c>
      <c r="Y54" s="16">
        <f t="shared" si="4"/>
        <v>536.36363636363626</v>
      </c>
      <c r="Z54" s="18">
        <f t="shared" si="5"/>
        <v>90045.454545454544</v>
      </c>
      <c r="AA54" s="16">
        <f t="shared" si="6"/>
        <v>113.63636363636363</v>
      </c>
      <c r="AB54" s="9">
        <v>-2.9736457827588527</v>
      </c>
      <c r="AC54" s="17">
        <v>216.39838093347288</v>
      </c>
    </row>
    <row r="55" spans="1:29" x14ac:dyDescent="0.25">
      <c r="A55" s="6">
        <v>52</v>
      </c>
      <c r="B55" s="6" t="s">
        <v>31</v>
      </c>
      <c r="C55" s="6" t="s">
        <v>29</v>
      </c>
      <c r="D55" s="6" t="s">
        <v>46</v>
      </c>
      <c r="E55" s="6" t="s">
        <v>4</v>
      </c>
      <c r="F55" s="7">
        <v>45176</v>
      </c>
      <c r="G55" s="8">
        <v>18.2</v>
      </c>
      <c r="H55" s="17" t="s">
        <v>83</v>
      </c>
      <c r="I55" s="17" t="s">
        <v>83</v>
      </c>
      <c r="J55" s="9" t="s">
        <v>83</v>
      </c>
      <c r="K55" s="9" t="s">
        <v>83</v>
      </c>
      <c r="L55" s="23">
        <v>49.3</v>
      </c>
      <c r="M55" s="9">
        <v>0.56000000000000005</v>
      </c>
      <c r="N55" s="9">
        <v>0.38</v>
      </c>
      <c r="O55" s="9">
        <v>10.006</v>
      </c>
      <c r="P55" s="9">
        <v>39.35</v>
      </c>
      <c r="Q55" s="9">
        <v>0.39800000000000002</v>
      </c>
      <c r="R55" s="16">
        <v>13</v>
      </c>
      <c r="S55" s="16">
        <v>13.3</v>
      </c>
      <c r="T55" s="16">
        <v>84</v>
      </c>
      <c r="U55" s="19">
        <f t="shared" si="0"/>
        <v>2.6977687626774849E-5</v>
      </c>
      <c r="V55" s="20">
        <f t="shared" si="1"/>
        <v>1.7038539553752534E-4</v>
      </c>
      <c r="W55" s="16">
        <f t="shared" si="2"/>
        <v>88.035714285714278</v>
      </c>
      <c r="X55" s="16">
        <f t="shared" si="3"/>
        <v>3.9326404157505497</v>
      </c>
      <c r="Y55" s="16">
        <f t="shared" si="4"/>
        <v>103.55263157894737</v>
      </c>
      <c r="Z55" s="18">
        <f t="shared" si="5"/>
        <v>129.73684210526315</v>
      </c>
      <c r="AA55" s="16">
        <f t="shared" si="6"/>
        <v>1.0473684210526317</v>
      </c>
      <c r="AB55" s="9" t="s">
        <v>25</v>
      </c>
      <c r="AC55" s="17" t="s">
        <v>25</v>
      </c>
    </row>
    <row r="56" spans="1:29" x14ac:dyDescent="0.25">
      <c r="A56" s="6">
        <v>53</v>
      </c>
      <c r="B56" s="6" t="s">
        <v>31</v>
      </c>
      <c r="C56" s="6" t="s">
        <v>29</v>
      </c>
      <c r="D56" s="6" t="s">
        <v>46</v>
      </c>
      <c r="E56" s="6" t="s">
        <v>4</v>
      </c>
      <c r="F56" s="7">
        <v>45176</v>
      </c>
      <c r="G56" s="8">
        <v>18.2</v>
      </c>
      <c r="H56" s="17" t="s">
        <v>83</v>
      </c>
      <c r="I56" s="17" t="s">
        <v>83</v>
      </c>
      <c r="J56" s="9" t="s">
        <v>83</v>
      </c>
      <c r="K56" s="9" t="s">
        <v>83</v>
      </c>
      <c r="L56" s="23">
        <v>60.8</v>
      </c>
      <c r="M56" s="9">
        <v>0.62</v>
      </c>
      <c r="N56" s="9">
        <v>0.29499999999999998</v>
      </c>
      <c r="O56" s="9">
        <v>7.4939999999999998</v>
      </c>
      <c r="P56" s="9">
        <v>30.41</v>
      </c>
      <c r="Q56" s="9">
        <v>0.36799999999999999</v>
      </c>
      <c r="R56" s="16">
        <v>14</v>
      </c>
      <c r="S56" s="16">
        <v>16.100000000000001</v>
      </c>
      <c r="T56" s="16">
        <v>81.3</v>
      </c>
      <c r="U56" s="19">
        <f t="shared" si="0"/>
        <v>2.6480263157894741E-5</v>
      </c>
      <c r="V56" s="20">
        <f t="shared" si="1"/>
        <v>1.3371710526315788E-4</v>
      </c>
      <c r="W56" s="16">
        <f t="shared" si="2"/>
        <v>98.064516129032256</v>
      </c>
      <c r="X56" s="16">
        <f t="shared" si="3"/>
        <v>4.0579129970643182</v>
      </c>
      <c r="Y56" s="16">
        <f t="shared" si="4"/>
        <v>103.08474576271188</v>
      </c>
      <c r="Z56" s="18">
        <f t="shared" si="5"/>
        <v>206.10169491525423</v>
      </c>
      <c r="AA56" s="16">
        <f t="shared" si="6"/>
        <v>1.2474576271186442</v>
      </c>
      <c r="AB56" s="9" t="s">
        <v>25</v>
      </c>
      <c r="AC56" s="17" t="s">
        <v>25</v>
      </c>
    </row>
    <row r="57" spans="1:29" x14ac:dyDescent="0.25">
      <c r="A57" s="6">
        <v>54</v>
      </c>
      <c r="B57" s="6" t="s">
        <v>30</v>
      </c>
      <c r="C57" s="6" t="s">
        <v>29</v>
      </c>
      <c r="D57" s="6" t="s">
        <v>46</v>
      </c>
      <c r="E57" s="6" t="s">
        <v>4</v>
      </c>
      <c r="F57" s="7">
        <v>45176</v>
      </c>
      <c r="G57" s="8">
        <v>20.6</v>
      </c>
      <c r="H57" s="17" t="s">
        <v>83</v>
      </c>
      <c r="I57" s="17" t="s">
        <v>83</v>
      </c>
      <c r="J57" s="9" t="s">
        <v>83</v>
      </c>
      <c r="K57" s="9" t="s">
        <v>83</v>
      </c>
      <c r="L57" s="23">
        <v>98.06</v>
      </c>
      <c r="M57" s="9">
        <v>0.27</v>
      </c>
      <c r="N57" s="9">
        <v>8.9999999999999993E-3</v>
      </c>
      <c r="O57" s="9">
        <v>0.02</v>
      </c>
      <c r="P57" s="9">
        <v>1.58</v>
      </c>
      <c r="Q57" s="9">
        <v>4.3999999999999997E-2</v>
      </c>
      <c r="R57" s="16">
        <v>23</v>
      </c>
      <c r="S57" s="16">
        <v>16.3</v>
      </c>
      <c r="T57" s="16">
        <v>16.5</v>
      </c>
      <c r="U57" s="19">
        <f t="shared" si="0"/>
        <v>1.6622476035080564E-5</v>
      </c>
      <c r="V57" s="20">
        <f t="shared" si="1"/>
        <v>1.6826432796247196E-5</v>
      </c>
      <c r="W57" s="16">
        <f t="shared" si="2"/>
        <v>363.18518518518516</v>
      </c>
      <c r="X57" s="16">
        <f t="shared" si="3"/>
        <v>79</v>
      </c>
      <c r="Y57" s="16">
        <f t="shared" si="4"/>
        <v>175.55555555555557</v>
      </c>
      <c r="Z57" s="18">
        <f t="shared" si="5"/>
        <v>10895.555555555557</v>
      </c>
      <c r="AA57" s="16">
        <f t="shared" si="6"/>
        <v>4.8888888888888893</v>
      </c>
      <c r="AB57" s="9" t="s">
        <v>25</v>
      </c>
      <c r="AC57" s="17" t="s">
        <v>25</v>
      </c>
    </row>
    <row r="58" spans="1:29" x14ac:dyDescent="0.25">
      <c r="A58" s="6">
        <v>55</v>
      </c>
      <c r="B58" s="6" t="s">
        <v>33</v>
      </c>
      <c r="C58" s="6" t="s">
        <v>47</v>
      </c>
      <c r="D58" s="6" t="s">
        <v>46</v>
      </c>
      <c r="E58" s="6" t="s">
        <v>4</v>
      </c>
      <c r="F58" s="7">
        <v>45195</v>
      </c>
      <c r="G58" s="8">
        <v>4.24</v>
      </c>
      <c r="H58" s="17">
        <v>200</v>
      </c>
      <c r="I58" s="17">
        <v>97</v>
      </c>
      <c r="J58" s="9">
        <f>H58/(H58+I58)</f>
        <v>0.67340067340067344</v>
      </c>
      <c r="K58" s="9">
        <v>0.46899999999999997</v>
      </c>
      <c r="L58" s="23">
        <v>97.75</v>
      </c>
      <c r="M58" s="9">
        <v>0.95</v>
      </c>
      <c r="N58" s="9">
        <v>7.0000000000000001E-3</v>
      </c>
      <c r="O58" s="9">
        <v>0.01</v>
      </c>
      <c r="P58" s="9">
        <v>1.19</v>
      </c>
      <c r="Q58" s="9">
        <v>7.6999999999999999E-2</v>
      </c>
      <c r="R58" s="16">
        <v>17</v>
      </c>
      <c r="S58" s="16">
        <v>20</v>
      </c>
      <c r="T58" s="16">
        <v>20.3</v>
      </c>
      <c r="U58" s="19">
        <f t="shared" si="0"/>
        <v>2.0460358056265986E-5</v>
      </c>
      <c r="V58" s="20">
        <f t="shared" si="1"/>
        <v>2.0767263427109976E-5</v>
      </c>
      <c r="W58" s="16">
        <f t="shared" si="2"/>
        <v>102.89473684210527</v>
      </c>
      <c r="X58" s="16">
        <f t="shared" si="3"/>
        <v>118.99999999999999</v>
      </c>
      <c r="Y58" s="16">
        <f t="shared" si="4"/>
        <v>170</v>
      </c>
      <c r="Z58" s="18">
        <f t="shared" si="5"/>
        <v>13964.285714285714</v>
      </c>
      <c r="AA58" s="16">
        <f t="shared" si="6"/>
        <v>11</v>
      </c>
      <c r="AB58" s="9">
        <v>-2.7992064090960187</v>
      </c>
      <c r="AC58" s="17">
        <v>241.60320285837952</v>
      </c>
    </row>
    <row r="59" spans="1:29" x14ac:dyDescent="0.25">
      <c r="A59" s="6">
        <v>56</v>
      </c>
      <c r="B59" s="6" t="s">
        <v>32</v>
      </c>
      <c r="C59" s="6" t="s">
        <v>48</v>
      </c>
      <c r="D59" s="6" t="s">
        <v>46</v>
      </c>
      <c r="E59" s="6" t="s">
        <v>4</v>
      </c>
      <c r="F59" s="7">
        <v>45195</v>
      </c>
      <c r="G59" s="8">
        <v>4.03</v>
      </c>
      <c r="H59" s="17">
        <v>50</v>
      </c>
      <c r="I59" s="17">
        <v>105</v>
      </c>
      <c r="J59" s="9">
        <f>H59/(H59+I59)</f>
        <v>0.32258064516129031</v>
      </c>
      <c r="K59" s="9">
        <v>0.70199999999999996</v>
      </c>
      <c r="L59" s="23">
        <v>96.01</v>
      </c>
      <c r="M59" s="9">
        <v>0.78</v>
      </c>
      <c r="N59" s="9">
        <v>2.1999999999999999E-2</v>
      </c>
      <c r="O59" s="9">
        <v>0.41599999999999998</v>
      </c>
      <c r="P59" s="9">
        <v>2.62</v>
      </c>
      <c r="Q59" s="9">
        <v>0.151</v>
      </c>
      <c r="R59" s="16">
        <v>13</v>
      </c>
      <c r="S59" s="16">
        <v>12.2</v>
      </c>
      <c r="T59" s="16">
        <v>10.5</v>
      </c>
      <c r="U59" s="19">
        <f t="shared" si="0"/>
        <v>1.270700968649099E-5</v>
      </c>
      <c r="V59" s="20">
        <f t="shared" si="1"/>
        <v>1.0936360795750443E-5</v>
      </c>
      <c r="W59" s="16">
        <f t="shared" si="2"/>
        <v>123.08974358974359</v>
      </c>
      <c r="X59" s="16">
        <f t="shared" si="3"/>
        <v>6.2980769230769234</v>
      </c>
      <c r="Y59" s="16">
        <f t="shared" si="4"/>
        <v>119.09090909090911</v>
      </c>
      <c r="Z59" s="18">
        <f t="shared" si="5"/>
        <v>4364.0909090909099</v>
      </c>
      <c r="AA59" s="16">
        <f t="shared" si="6"/>
        <v>6.8636363636363642</v>
      </c>
      <c r="AB59" s="9">
        <v>-3.1432535086655138</v>
      </c>
      <c r="AC59" s="17">
        <v>249.44155339150336</v>
      </c>
    </row>
    <row r="60" spans="1:29" x14ac:dyDescent="0.25">
      <c r="A60" s="6">
        <v>57</v>
      </c>
      <c r="B60" s="6" t="s">
        <v>32</v>
      </c>
      <c r="C60" s="6" t="s">
        <v>48</v>
      </c>
      <c r="D60" s="6" t="s">
        <v>46</v>
      </c>
      <c r="E60" s="6" t="s">
        <v>4</v>
      </c>
      <c r="F60" s="7">
        <v>45195</v>
      </c>
      <c r="G60" s="8">
        <v>4.03</v>
      </c>
      <c r="H60" s="17">
        <v>50</v>
      </c>
      <c r="I60" s="17">
        <v>105</v>
      </c>
      <c r="J60" s="9">
        <f>H60/(H60+I60)</f>
        <v>0.32258064516129031</v>
      </c>
      <c r="K60" s="9">
        <v>0.70199999999999996</v>
      </c>
      <c r="L60" s="23">
        <v>88.83</v>
      </c>
      <c r="M60" s="9">
        <v>0.62</v>
      </c>
      <c r="N60" s="9">
        <v>7.8E-2</v>
      </c>
      <c r="O60" s="9">
        <v>1.96</v>
      </c>
      <c r="P60" s="9">
        <v>8.36</v>
      </c>
      <c r="Q60" s="9">
        <v>0.153</v>
      </c>
      <c r="R60" s="16">
        <v>12</v>
      </c>
      <c r="S60" s="16">
        <v>11.3</v>
      </c>
      <c r="T60" s="16">
        <v>10</v>
      </c>
      <c r="U60" s="19">
        <f t="shared" si="0"/>
        <v>1.2720927614544637E-5</v>
      </c>
      <c r="V60" s="20">
        <f t="shared" si="1"/>
        <v>1.1257458065968705E-5</v>
      </c>
      <c r="W60" s="16">
        <f t="shared" si="2"/>
        <v>143.2741935483871</v>
      </c>
      <c r="X60" s="16">
        <f t="shared" si="3"/>
        <v>4.2653061224489797</v>
      </c>
      <c r="Y60" s="16">
        <f t="shared" si="4"/>
        <v>107.17948717948717</v>
      </c>
      <c r="Z60" s="18">
        <f t="shared" si="5"/>
        <v>1138.8461538461538</v>
      </c>
      <c r="AA60" s="16">
        <f t="shared" si="6"/>
        <v>1.9615384615384615</v>
      </c>
      <c r="AB60" s="9">
        <v>-3.1375466684602715</v>
      </c>
      <c r="AC60" s="17">
        <v>250.2758847153134</v>
      </c>
    </row>
    <row r="61" spans="1:29" x14ac:dyDescent="0.25">
      <c r="A61" s="6">
        <v>58</v>
      </c>
      <c r="B61" s="6" t="s">
        <v>28</v>
      </c>
      <c r="C61" s="6" t="s">
        <v>27</v>
      </c>
      <c r="D61" s="6" t="s">
        <v>16</v>
      </c>
      <c r="E61" s="6" t="s">
        <v>4</v>
      </c>
      <c r="F61" s="7">
        <v>45197</v>
      </c>
      <c r="G61" s="8">
        <v>4.5199999999999996</v>
      </c>
      <c r="H61" s="17">
        <v>490</v>
      </c>
      <c r="I61" s="17">
        <v>130</v>
      </c>
      <c r="J61" s="9">
        <f>H61/(H61+I61)</f>
        <v>0.79032258064516125</v>
      </c>
      <c r="K61" s="9">
        <v>0.95599999999999996</v>
      </c>
      <c r="L61" s="23">
        <v>97.95</v>
      </c>
      <c r="M61" s="9">
        <v>0.73</v>
      </c>
      <c r="N61" s="9">
        <v>7.0000000000000001E-3</v>
      </c>
      <c r="O61" s="9">
        <v>3.5000000000000003E-2</v>
      </c>
      <c r="P61" s="9">
        <v>1.24</v>
      </c>
      <c r="Q61" s="9">
        <v>3.5999999999999997E-2</v>
      </c>
      <c r="R61" s="16">
        <v>16</v>
      </c>
      <c r="S61" s="16">
        <v>17.5</v>
      </c>
      <c r="T61" s="16">
        <v>7.6</v>
      </c>
      <c r="U61" s="19">
        <f t="shared" si="0"/>
        <v>1.7866258295048495E-5</v>
      </c>
      <c r="V61" s="20">
        <f t="shared" si="1"/>
        <v>7.7590607452782022E-6</v>
      </c>
      <c r="W61" s="16">
        <f t="shared" si="2"/>
        <v>134.17808219178082</v>
      </c>
      <c r="X61" s="16">
        <f t="shared" si="3"/>
        <v>35.428571428571423</v>
      </c>
      <c r="Y61" s="16">
        <f t="shared" si="4"/>
        <v>177.14285714285714</v>
      </c>
      <c r="Z61" s="18">
        <f t="shared" si="5"/>
        <v>13992.857142857143</v>
      </c>
      <c r="AA61" s="16">
        <f t="shared" si="6"/>
        <v>5.1428571428571423</v>
      </c>
      <c r="AB61" s="9">
        <v>-2.8674539350279296</v>
      </c>
      <c r="AC61" s="17">
        <v>202.49177150871697</v>
      </c>
    </row>
    <row r="62" spans="1:29" x14ac:dyDescent="0.25">
      <c r="A62" s="6">
        <v>59</v>
      </c>
      <c r="B62" s="6" t="s">
        <v>10</v>
      </c>
      <c r="C62" s="6" t="s">
        <v>19</v>
      </c>
      <c r="D62" s="6" t="s">
        <v>16</v>
      </c>
      <c r="E62" s="6" t="s">
        <v>4</v>
      </c>
      <c r="F62" s="7">
        <v>45197</v>
      </c>
      <c r="G62" s="8">
        <v>5.2</v>
      </c>
      <c r="H62" s="17" t="s">
        <v>83</v>
      </c>
      <c r="I62" s="17" t="s">
        <v>83</v>
      </c>
      <c r="J62" s="9" t="s">
        <v>83</v>
      </c>
      <c r="K62" s="9">
        <v>0.503</v>
      </c>
      <c r="L62" s="23">
        <v>97.32</v>
      </c>
      <c r="M62" s="9">
        <v>0.59</v>
      </c>
      <c r="N62" s="9">
        <v>1.0999999999999999E-2</v>
      </c>
      <c r="O62" s="9">
        <v>0.13</v>
      </c>
      <c r="P62" s="9">
        <v>1.87</v>
      </c>
      <c r="Q62" s="9">
        <v>7.2999999999999995E-2</v>
      </c>
      <c r="R62" s="16">
        <v>21</v>
      </c>
      <c r="S62" s="16">
        <v>17.8</v>
      </c>
      <c r="T62" s="16">
        <v>9.8000000000000007</v>
      </c>
      <c r="U62" s="19">
        <f t="shared" si="0"/>
        <v>1.8290176736539255E-5</v>
      </c>
      <c r="V62" s="20">
        <f t="shared" si="1"/>
        <v>1.0069872585285657E-5</v>
      </c>
      <c r="W62" s="16">
        <f t="shared" si="2"/>
        <v>164.94915254237287</v>
      </c>
      <c r="X62" s="16">
        <f t="shared" si="3"/>
        <v>14.384615384615385</v>
      </c>
      <c r="Y62" s="16">
        <f t="shared" si="4"/>
        <v>170.00000000000003</v>
      </c>
      <c r="Z62" s="18">
        <f t="shared" si="5"/>
        <v>8847.2727272727279</v>
      </c>
      <c r="AA62" s="16">
        <f t="shared" si="6"/>
        <v>6.6363636363636367</v>
      </c>
      <c r="AB62" s="9" t="s">
        <v>25</v>
      </c>
      <c r="AC62" s="17" t="s">
        <v>25</v>
      </c>
    </row>
    <row r="63" spans="1:29" x14ac:dyDescent="0.25">
      <c r="A63" s="6">
        <v>60</v>
      </c>
      <c r="B63" s="6" t="s">
        <v>6</v>
      </c>
      <c r="C63" s="6" t="s">
        <v>17</v>
      </c>
      <c r="D63" s="6" t="s">
        <v>16</v>
      </c>
      <c r="E63" s="6" t="s">
        <v>4</v>
      </c>
      <c r="F63" s="7">
        <v>45197</v>
      </c>
      <c r="G63" s="8">
        <v>4.9400000000000004</v>
      </c>
      <c r="H63" s="17">
        <v>246</v>
      </c>
      <c r="I63" s="17">
        <v>43</v>
      </c>
      <c r="J63" s="9">
        <f>H63/(H63+I63)</f>
        <v>0.85121107266435991</v>
      </c>
      <c r="K63" s="9">
        <v>1.0660000000000001</v>
      </c>
      <c r="L63" s="23">
        <v>93.85</v>
      </c>
      <c r="M63" s="9">
        <v>0.73</v>
      </c>
      <c r="N63" s="9">
        <v>4.2000000000000003E-2</v>
      </c>
      <c r="O63" s="9">
        <v>0.80100000000000005</v>
      </c>
      <c r="P63" s="9">
        <v>4.46</v>
      </c>
      <c r="Q63" s="9">
        <v>0.11700000000000001</v>
      </c>
      <c r="R63" s="16">
        <v>17</v>
      </c>
      <c r="S63" s="16">
        <v>16.7</v>
      </c>
      <c r="T63" s="16">
        <v>14.2</v>
      </c>
      <c r="U63" s="19">
        <f t="shared" si="0"/>
        <v>1.7794352690463504E-5</v>
      </c>
      <c r="V63" s="20">
        <f t="shared" si="1"/>
        <v>1.5130527437400105E-5</v>
      </c>
      <c r="W63" s="16">
        <f t="shared" si="2"/>
        <v>128.56164383561642</v>
      </c>
      <c r="X63" s="16">
        <f t="shared" si="3"/>
        <v>5.5680399500624214</v>
      </c>
      <c r="Y63" s="16">
        <f t="shared" si="4"/>
        <v>106.19047619047619</v>
      </c>
      <c r="Z63" s="18">
        <f t="shared" si="5"/>
        <v>2234.5238095238092</v>
      </c>
      <c r="AA63" s="16">
        <f t="shared" si="6"/>
        <v>2.7857142857142856</v>
      </c>
      <c r="AB63" s="9">
        <v>-2.17436828893752</v>
      </c>
      <c r="AC63" s="17">
        <v>165.14021112140358</v>
      </c>
    </row>
    <row r="64" spans="1:29" x14ac:dyDescent="0.25">
      <c r="A64" s="6">
        <v>61</v>
      </c>
      <c r="B64" s="6" t="s">
        <v>49</v>
      </c>
      <c r="C64" s="6" t="s">
        <v>19</v>
      </c>
      <c r="D64" s="6" t="s">
        <v>16</v>
      </c>
      <c r="E64" s="6" t="s">
        <v>4</v>
      </c>
      <c r="F64" s="7">
        <v>45317</v>
      </c>
      <c r="G64" s="8">
        <v>4.5</v>
      </c>
      <c r="H64" s="17">
        <v>400</v>
      </c>
      <c r="I64" s="17" t="s">
        <v>83</v>
      </c>
      <c r="J64" s="9" t="s">
        <v>83</v>
      </c>
      <c r="K64" s="9">
        <v>0.52800000000000002</v>
      </c>
      <c r="L64" s="23">
        <v>97.028217350346324</v>
      </c>
      <c r="M64" s="9">
        <v>0.77260341326681237</v>
      </c>
      <c r="N64" s="9">
        <v>1.1879411097047708E-2</v>
      </c>
      <c r="O64" s="9">
        <v>8.2872496302814486E-2</v>
      </c>
      <c r="P64" s="9">
        <v>1.8103017996596475</v>
      </c>
      <c r="Q64" s="9">
        <v>0.26071522400427771</v>
      </c>
      <c r="R64" s="16">
        <v>20.5</v>
      </c>
      <c r="S64" s="16">
        <v>227.64945651281283</v>
      </c>
      <c r="T64" s="16">
        <v>85.777961980004619</v>
      </c>
      <c r="U64" s="19">
        <f t="shared" si="0"/>
        <v>2.3462190971810148E-4</v>
      </c>
      <c r="V64" s="20">
        <f t="shared" si="1"/>
        <v>8.8405171528896953E-5</v>
      </c>
      <c r="W64" s="16">
        <f t="shared" si="2"/>
        <v>125.58605836347556</v>
      </c>
      <c r="X64" s="16">
        <f t="shared" si="3"/>
        <v>21.844422219946651</v>
      </c>
      <c r="Y64" s="16">
        <f t="shared" si="4"/>
        <v>152.38986047966191</v>
      </c>
      <c r="Z64" s="18">
        <f t="shared" si="5"/>
        <v>8167.7632466528539</v>
      </c>
      <c r="AA64" s="16">
        <f t="shared" si="6"/>
        <v>21.946813850820529</v>
      </c>
      <c r="AB64" s="9" t="s">
        <v>25</v>
      </c>
      <c r="AC64" s="17" t="s">
        <v>25</v>
      </c>
    </row>
    <row r="65" spans="1:29" x14ac:dyDescent="0.25">
      <c r="A65" s="6">
        <v>62</v>
      </c>
      <c r="B65" s="6" t="s">
        <v>49</v>
      </c>
      <c r="C65" s="6" t="s">
        <v>19</v>
      </c>
      <c r="D65" s="6" t="s">
        <v>16</v>
      </c>
      <c r="E65" s="6" t="s">
        <v>4</v>
      </c>
      <c r="F65" s="7">
        <v>45317</v>
      </c>
      <c r="G65" s="8">
        <v>4.5</v>
      </c>
      <c r="H65" s="17">
        <v>400</v>
      </c>
      <c r="I65" s="17" t="s">
        <v>83</v>
      </c>
      <c r="J65" s="9" t="s">
        <v>83</v>
      </c>
      <c r="K65" s="9">
        <v>0.52800000000000002</v>
      </c>
      <c r="L65" s="23">
        <v>97.198677507833793</v>
      </c>
      <c r="M65" s="9">
        <v>0.60331555790870695</v>
      </c>
      <c r="N65" s="9">
        <v>1.156342401326773E-2</v>
      </c>
      <c r="O65" s="9">
        <v>7.874968987757873E-2</v>
      </c>
      <c r="P65" s="9">
        <v>1.7481334482204876</v>
      </c>
      <c r="Q65" s="9">
        <v>0.3165096820166779</v>
      </c>
      <c r="R65" s="16">
        <v>21</v>
      </c>
      <c r="S65" s="16">
        <v>295.91498532452249</v>
      </c>
      <c r="T65" s="16">
        <v>113.47821111129124</v>
      </c>
      <c r="U65" s="19">
        <f t="shared" si="0"/>
        <v>3.044434275360105E-4</v>
      </c>
      <c r="V65" s="20">
        <f t="shared" si="1"/>
        <v>1.1674871924275451E-4</v>
      </c>
      <c r="W65" s="16">
        <f t="shared" si="2"/>
        <v>161.10752695447943</v>
      </c>
      <c r="X65" s="16">
        <f t="shared" si="3"/>
        <v>22.198607396906187</v>
      </c>
      <c r="Y65" s="16">
        <f t="shared" si="4"/>
        <v>151.17783852038124</v>
      </c>
      <c r="Z65" s="18">
        <f t="shared" si="5"/>
        <v>8405.7003700901423</v>
      </c>
      <c r="AA65" s="16">
        <f t="shared" si="6"/>
        <v>27.371622942609264</v>
      </c>
      <c r="AB65" s="9" t="s">
        <v>25</v>
      </c>
      <c r="AC65" s="17" t="s">
        <v>25</v>
      </c>
    </row>
    <row r="66" spans="1:29" x14ac:dyDescent="0.25">
      <c r="A66" s="6">
        <v>63</v>
      </c>
      <c r="B66" s="6" t="s">
        <v>6</v>
      </c>
      <c r="C66" s="6" t="s">
        <v>17</v>
      </c>
      <c r="D66" s="6" t="s">
        <v>16</v>
      </c>
      <c r="E66" s="6" t="s">
        <v>4</v>
      </c>
      <c r="F66" s="7">
        <v>45318</v>
      </c>
      <c r="G66" s="8">
        <v>4.38</v>
      </c>
      <c r="H66" s="17">
        <v>143.69999999999999</v>
      </c>
      <c r="I66" s="17" t="s">
        <v>83</v>
      </c>
      <c r="J66" s="9" t="s">
        <v>83</v>
      </c>
      <c r="K66" s="9">
        <v>1150</v>
      </c>
      <c r="L66" s="23">
        <v>97.032047055703003</v>
      </c>
      <c r="M66" s="9">
        <v>0.75887503616723562</v>
      </c>
      <c r="N66" s="9">
        <v>1.4474310402659328E-2</v>
      </c>
      <c r="O66" s="9">
        <v>0.1496454791205237</v>
      </c>
      <c r="P66" s="9">
        <v>1.9767164683479397</v>
      </c>
      <c r="Q66" s="9">
        <v>6.4260059560396252E-2</v>
      </c>
      <c r="R66" s="16">
        <v>18</v>
      </c>
      <c r="S66" s="21">
        <v>14.385193177026501</v>
      </c>
      <c r="T66" s="21">
        <v>7.2578509308870363</v>
      </c>
      <c r="U66" s="19">
        <f t="shared" si="0"/>
        <v>1.4825198079937878E-5</v>
      </c>
      <c r="V66" s="20">
        <f t="shared" si="1"/>
        <v>7.4798493395903882E-6</v>
      </c>
      <c r="W66" s="16">
        <f t="shared" si="2"/>
        <v>127.8630109454803</v>
      </c>
      <c r="X66" s="16">
        <f t="shared" si="3"/>
        <v>13.209329676815043</v>
      </c>
      <c r="Y66" s="16">
        <f t="shared" si="4"/>
        <v>136.56722934342784</v>
      </c>
      <c r="Z66" s="18">
        <f t="shared" si="5"/>
        <v>6703.7423100913702</v>
      </c>
      <c r="AA66" s="16">
        <f t="shared" si="6"/>
        <v>4.4395938578593643</v>
      </c>
      <c r="AB66" s="9" t="s">
        <v>25</v>
      </c>
      <c r="AC66" s="17" t="s">
        <v>25</v>
      </c>
    </row>
    <row r="67" spans="1:29" x14ac:dyDescent="0.25">
      <c r="A67" s="6">
        <v>64</v>
      </c>
      <c r="B67" s="6" t="s">
        <v>6</v>
      </c>
      <c r="C67" s="6" t="s">
        <v>17</v>
      </c>
      <c r="D67" s="6" t="s">
        <v>16</v>
      </c>
      <c r="E67" s="6" t="s">
        <v>4</v>
      </c>
      <c r="F67" s="7">
        <v>45318</v>
      </c>
      <c r="G67" s="8">
        <v>4.38</v>
      </c>
      <c r="H67" s="17">
        <v>143.69999999999999</v>
      </c>
      <c r="I67" s="17" t="s">
        <v>83</v>
      </c>
      <c r="J67" s="9" t="s">
        <v>83</v>
      </c>
      <c r="K67" s="9">
        <v>1150</v>
      </c>
      <c r="L67" s="24">
        <v>97.248223596599587</v>
      </c>
      <c r="M67" s="10">
        <v>1.1641004957163963</v>
      </c>
      <c r="N67" s="10">
        <v>8.1717615847305483E-3</v>
      </c>
      <c r="O67" s="10">
        <v>1.0968409567461734E-2</v>
      </c>
      <c r="P67" s="10">
        <v>1.4945820156661604</v>
      </c>
      <c r="Q67" s="10">
        <v>6.920344154160743E-2</v>
      </c>
      <c r="R67" s="22">
        <v>21</v>
      </c>
      <c r="S67" s="22">
        <v>17.695529266130841</v>
      </c>
      <c r="T67" s="22">
        <v>8.8591143590651598</v>
      </c>
      <c r="U67" s="19">
        <f t="shared" si="0"/>
        <v>1.819624936238896E-5</v>
      </c>
      <c r="V67" s="20">
        <f t="shared" si="1"/>
        <v>9.1097955637874811E-6</v>
      </c>
      <c r="W67" s="16">
        <f t="shared" si="2"/>
        <v>83.539371346760134</v>
      </c>
      <c r="X67" s="16">
        <f t="shared" si="3"/>
        <v>136.26241858253573</v>
      </c>
      <c r="Y67" s="16">
        <f t="shared" si="4"/>
        <v>182.8959398985503</v>
      </c>
      <c r="Z67" s="18">
        <f t="shared" si="5"/>
        <v>11900.52139777475</v>
      </c>
      <c r="AA67" s="16">
        <f t="shared" si="6"/>
        <v>8.4686075118635884</v>
      </c>
      <c r="AB67" s="9" t="s">
        <v>25</v>
      </c>
      <c r="AC67" s="17" t="s">
        <v>25</v>
      </c>
    </row>
    <row r="68" spans="1:29" x14ac:dyDescent="0.25">
      <c r="A68" s="6">
        <v>65</v>
      </c>
      <c r="B68" s="6" t="s">
        <v>8</v>
      </c>
      <c r="C68" s="6" t="s">
        <v>18</v>
      </c>
      <c r="D68" s="6" t="s">
        <v>16</v>
      </c>
      <c r="E68" s="6" t="s">
        <v>4</v>
      </c>
      <c r="F68" s="7">
        <v>45318</v>
      </c>
      <c r="G68" s="8">
        <v>3.57</v>
      </c>
      <c r="H68" s="17" t="s">
        <v>83</v>
      </c>
      <c r="I68" s="17" t="s">
        <v>83</v>
      </c>
      <c r="J68" s="9" t="s">
        <v>83</v>
      </c>
      <c r="K68" s="9">
        <v>0.48199999999999998</v>
      </c>
      <c r="L68" s="23">
        <v>98.15978178238143</v>
      </c>
      <c r="M68" s="9">
        <v>0.77628831981196988</v>
      </c>
      <c r="N68" s="9">
        <v>5.161570669004795E-3</v>
      </c>
      <c r="O68" s="9">
        <v>1.3884711037612883E-2</v>
      </c>
      <c r="P68" s="9">
        <v>0.86919283278985404</v>
      </c>
      <c r="Q68" s="9">
        <v>0.17256266376841839</v>
      </c>
      <c r="R68" s="16">
        <v>10.5</v>
      </c>
      <c r="S68" s="16">
        <v>11.200995999077302</v>
      </c>
      <c r="T68" s="16">
        <v>4.8186486583144372</v>
      </c>
      <c r="U68" s="19">
        <f t="shared" si="0"/>
        <v>1.1410982986809933E-5</v>
      </c>
      <c r="V68" s="20">
        <f t="shared" si="1"/>
        <v>4.9089846888589256E-6</v>
      </c>
      <c r="W68" s="16">
        <f t="shared" si="2"/>
        <v>126.44758303996817</v>
      </c>
      <c r="X68" s="16">
        <f t="shared" si="3"/>
        <v>62.600714587092284</v>
      </c>
      <c r="Y68" s="16">
        <f t="shared" si="4"/>
        <v>168.39696451495908</v>
      </c>
      <c r="Z68" s="18">
        <f t="shared" si="5"/>
        <v>19017.424748600344</v>
      </c>
      <c r="AA68" s="16">
        <f t="shared" si="6"/>
        <v>33.432200164313606</v>
      </c>
      <c r="AB68" s="9" t="s">
        <v>25</v>
      </c>
      <c r="AC68" s="17" t="s">
        <v>25</v>
      </c>
    </row>
    <row r="69" spans="1:29" x14ac:dyDescent="0.25">
      <c r="A69" s="6">
        <v>66</v>
      </c>
      <c r="B69" s="6" t="s">
        <v>8</v>
      </c>
      <c r="C69" s="6" t="s">
        <v>18</v>
      </c>
      <c r="D69" s="6" t="s">
        <v>16</v>
      </c>
      <c r="E69" s="6" t="s">
        <v>4</v>
      </c>
      <c r="F69" s="7">
        <v>45318</v>
      </c>
      <c r="G69" s="8">
        <v>3.57</v>
      </c>
      <c r="H69" s="17" t="s">
        <v>83</v>
      </c>
      <c r="I69" s="17" t="s">
        <v>83</v>
      </c>
      <c r="J69" s="9" t="s">
        <v>83</v>
      </c>
      <c r="K69" s="9">
        <v>0.48199999999999998</v>
      </c>
      <c r="L69" s="23">
        <v>98.143239432213733</v>
      </c>
      <c r="M69" s="9">
        <v>0.80764620945004917</v>
      </c>
      <c r="N69" s="9">
        <v>5.5220279654268033E-3</v>
      </c>
      <c r="O69" s="9">
        <v>1.632869238002373E-2</v>
      </c>
      <c r="P69" s="9">
        <v>0.89711855644120964</v>
      </c>
      <c r="Q69" s="9">
        <v>0.12705148325303023</v>
      </c>
      <c r="R69" s="16">
        <v>10</v>
      </c>
      <c r="S69" s="16">
        <v>10.999719818347678</v>
      </c>
      <c r="T69" s="16">
        <v>5.0313790103205633</v>
      </c>
      <c r="U69" s="19">
        <f t="shared" ref="U69:U93" si="7">S69/(L69*10000)</f>
        <v>1.1207822242249342E-5</v>
      </c>
      <c r="V69" s="20">
        <f t="shared" ref="V69:V93" si="8">T69/(L69*10000)</f>
        <v>5.1265670864631199E-6</v>
      </c>
      <c r="W69" s="16">
        <f t="shared" ref="W69:W93" si="9">L69/M69</f>
        <v>121.51761289023129</v>
      </c>
      <c r="X69" s="16">
        <f t="shared" ref="X69:X93" si="10">P69/O69</f>
        <v>54.941236907538944</v>
      </c>
      <c r="Y69" s="16">
        <f t="shared" ref="Y69:Y93" si="11">P69/N69</f>
        <v>162.46179158418485</v>
      </c>
      <c r="Z69" s="18">
        <f t="shared" ref="Z69:Z93" si="12">L69/N69</f>
        <v>17773.042810844971</v>
      </c>
      <c r="AA69" s="16">
        <f t="shared" ref="AA69:AA93" si="13">Q69/N69</f>
        <v>23.008120213895058</v>
      </c>
      <c r="AB69" s="9" t="s">
        <v>25</v>
      </c>
      <c r="AC69" s="17" t="s">
        <v>25</v>
      </c>
    </row>
    <row r="70" spans="1:29" x14ac:dyDescent="0.25">
      <c r="A70" s="6">
        <v>67</v>
      </c>
      <c r="B70" s="6" t="s">
        <v>28</v>
      </c>
      <c r="C70" s="6" t="s">
        <v>27</v>
      </c>
      <c r="D70" s="6" t="s">
        <v>16</v>
      </c>
      <c r="E70" s="6" t="s">
        <v>4</v>
      </c>
      <c r="F70" s="7">
        <v>45319</v>
      </c>
      <c r="G70" s="8">
        <v>5.0999999999999996</v>
      </c>
      <c r="H70" s="17">
        <v>389.6</v>
      </c>
      <c r="I70" s="17">
        <v>94.6</v>
      </c>
      <c r="J70" s="9">
        <f>H70/(H70+I70)</f>
        <v>0.80462618752581572</v>
      </c>
      <c r="K70" s="9">
        <v>1018</v>
      </c>
      <c r="L70" s="23">
        <v>97.593599961310105</v>
      </c>
      <c r="M70" s="9">
        <v>0.45807256994676526</v>
      </c>
      <c r="N70" s="9">
        <v>1.1430703478632915E-2</v>
      </c>
      <c r="O70" s="9">
        <v>0.11883342590499323</v>
      </c>
      <c r="P70" s="9">
        <v>1.7537591582067464</v>
      </c>
      <c r="Q70" s="9">
        <v>6.045649005436235E-2</v>
      </c>
      <c r="R70" s="16">
        <v>15.5</v>
      </c>
      <c r="S70" s="16">
        <v>17.67614030317019</v>
      </c>
      <c r="T70" s="16">
        <v>5.3276235881705789</v>
      </c>
      <c r="U70" s="19">
        <f t="shared" si="7"/>
        <v>1.8111987169422686E-5</v>
      </c>
      <c r="V70" s="20">
        <f t="shared" si="8"/>
        <v>5.4589886942203755E-6</v>
      </c>
      <c r="W70" s="16">
        <f t="shared" si="9"/>
        <v>213.05270466784751</v>
      </c>
      <c r="X70" s="16">
        <f t="shared" si="10"/>
        <v>14.758130087142895</v>
      </c>
      <c r="Y70" s="16">
        <f t="shared" si="11"/>
        <v>153.42530418053428</v>
      </c>
      <c r="Z70" s="18">
        <f t="shared" si="12"/>
        <v>8537.8472238160157</v>
      </c>
      <c r="AA70" s="16">
        <f t="shared" si="13"/>
        <v>5.2889562018096195</v>
      </c>
      <c r="AB70" s="9">
        <v>-2.6038292702849408</v>
      </c>
      <c r="AC70" s="17">
        <v>164.00902405574186</v>
      </c>
    </row>
    <row r="71" spans="1:29" x14ac:dyDescent="0.25">
      <c r="A71" s="6">
        <v>68</v>
      </c>
      <c r="B71" s="6" t="s">
        <v>28</v>
      </c>
      <c r="C71" s="6" t="s">
        <v>27</v>
      </c>
      <c r="D71" s="6" t="s">
        <v>16</v>
      </c>
      <c r="E71" s="6" t="s">
        <v>4</v>
      </c>
      <c r="F71" s="7">
        <v>45319</v>
      </c>
      <c r="G71" s="8">
        <v>5.0999999999999996</v>
      </c>
      <c r="H71" s="17">
        <v>389.6</v>
      </c>
      <c r="I71" s="17">
        <v>94.6</v>
      </c>
      <c r="J71" s="9">
        <f>H71/(H71+I71)</f>
        <v>0.80462618752581572</v>
      </c>
      <c r="K71" s="9">
        <v>1018</v>
      </c>
      <c r="L71" s="23">
        <v>98.351126294532747</v>
      </c>
      <c r="M71" s="9">
        <v>0.46349014712356978</v>
      </c>
      <c r="N71" s="9">
        <v>5.980043573413427E-3</v>
      </c>
      <c r="O71" s="9">
        <v>1.2232440562548397E-2</v>
      </c>
      <c r="P71" s="9">
        <v>1.1187537608900939</v>
      </c>
      <c r="Q71" s="9">
        <v>4.4936495065377564E-2</v>
      </c>
      <c r="R71" s="16">
        <v>14</v>
      </c>
      <c r="S71" s="16">
        <v>16.469882732772454</v>
      </c>
      <c r="T71" s="16">
        <v>4.232357465573493</v>
      </c>
      <c r="U71" s="19">
        <f t="shared" si="7"/>
        <v>1.6746003175855854E-5</v>
      </c>
      <c r="V71" s="20">
        <f t="shared" si="8"/>
        <v>4.3033136731945752E-6</v>
      </c>
      <c r="W71" s="16">
        <f t="shared" si="9"/>
        <v>212.19680052510725</v>
      </c>
      <c r="X71" s="16">
        <f t="shared" si="10"/>
        <v>91.457935574634234</v>
      </c>
      <c r="Y71" s="16">
        <f t="shared" si="11"/>
        <v>187.08120553902685</v>
      </c>
      <c r="Z71" s="18">
        <f t="shared" si="12"/>
        <v>16446.556799651149</v>
      </c>
      <c r="AA71" s="16">
        <f t="shared" si="13"/>
        <v>7.5144093038318243</v>
      </c>
      <c r="AB71" s="9">
        <v>-2.7326729466681861</v>
      </c>
      <c r="AC71" s="17">
        <v>166.18910570397452</v>
      </c>
    </row>
    <row r="72" spans="1:29" x14ac:dyDescent="0.25">
      <c r="A72" s="6">
        <v>69</v>
      </c>
      <c r="B72" s="6" t="s">
        <v>10</v>
      </c>
      <c r="C72" s="6" t="s">
        <v>19</v>
      </c>
      <c r="D72" s="6" t="s">
        <v>16</v>
      </c>
      <c r="E72" s="6" t="s">
        <v>4</v>
      </c>
      <c r="F72" s="7">
        <v>45388</v>
      </c>
      <c r="G72" s="8">
        <v>6.3</v>
      </c>
      <c r="H72" s="17">
        <v>580</v>
      </c>
      <c r="I72" s="17">
        <v>35</v>
      </c>
      <c r="J72" s="9">
        <f>H72/(H72+I72)</f>
        <v>0.94308943089430897</v>
      </c>
      <c r="K72" s="9">
        <v>0.52400000000000002</v>
      </c>
      <c r="L72" s="23">
        <v>95.86</v>
      </c>
      <c r="M72" s="9">
        <v>0.85</v>
      </c>
      <c r="N72" s="9">
        <v>2.5000000000000001E-2</v>
      </c>
      <c r="O72" s="9">
        <v>0.255</v>
      </c>
      <c r="P72" s="9">
        <v>2.91</v>
      </c>
      <c r="Q72" s="9">
        <v>9.5000000000000001E-2</v>
      </c>
      <c r="R72" s="16">
        <v>21</v>
      </c>
      <c r="S72" s="16">
        <v>16.600000000000001</v>
      </c>
      <c r="T72" s="16">
        <v>6.9</v>
      </c>
      <c r="U72" s="19">
        <f t="shared" si="7"/>
        <v>1.7316920509075737E-5</v>
      </c>
      <c r="V72" s="20">
        <f t="shared" si="8"/>
        <v>7.1979970790736491E-6</v>
      </c>
      <c r="W72" s="16">
        <f t="shared" si="9"/>
        <v>112.7764705882353</v>
      </c>
      <c r="X72" s="16">
        <f t="shared" si="10"/>
        <v>11.411764705882353</v>
      </c>
      <c r="Y72" s="16">
        <f t="shared" si="11"/>
        <v>116.4</v>
      </c>
      <c r="Z72" s="18">
        <f t="shared" si="12"/>
        <v>3834.3999999999996</v>
      </c>
      <c r="AA72" s="16">
        <f t="shared" si="13"/>
        <v>3.8</v>
      </c>
      <c r="AB72" s="9">
        <v>-1.8029140568722712</v>
      </c>
      <c r="AC72" s="17">
        <v>112.93107646264031</v>
      </c>
    </row>
    <row r="73" spans="1:29" x14ac:dyDescent="0.25">
      <c r="A73" s="6">
        <v>70</v>
      </c>
      <c r="B73" s="6" t="s">
        <v>10</v>
      </c>
      <c r="C73" s="6" t="s">
        <v>19</v>
      </c>
      <c r="D73" s="6" t="s">
        <v>16</v>
      </c>
      <c r="E73" s="6" t="s">
        <v>4</v>
      </c>
      <c r="F73" s="7">
        <v>45388</v>
      </c>
      <c r="G73" s="8">
        <v>6.3</v>
      </c>
      <c r="H73" s="17">
        <v>580</v>
      </c>
      <c r="I73" s="17">
        <v>35</v>
      </c>
      <c r="J73" s="9">
        <f>H73/(H73+I73)</f>
        <v>0.94308943089430897</v>
      </c>
      <c r="K73" s="9">
        <v>0.52400000000000002</v>
      </c>
      <c r="L73" s="23">
        <v>96.19</v>
      </c>
      <c r="M73" s="9">
        <v>1.01</v>
      </c>
      <c r="N73" s="9">
        <v>2.1000000000000001E-2</v>
      </c>
      <c r="O73" s="9">
        <v>0.18099999999999999</v>
      </c>
      <c r="P73" s="9">
        <v>2.4900000000000002</v>
      </c>
      <c r="Q73" s="9">
        <v>0.10299999999999999</v>
      </c>
      <c r="R73" s="16">
        <v>21</v>
      </c>
      <c r="S73" s="16">
        <v>17.100000000000001</v>
      </c>
      <c r="T73" s="16">
        <v>8.3000000000000007</v>
      </c>
      <c r="U73" s="19">
        <f t="shared" si="7"/>
        <v>1.777731572928579E-5</v>
      </c>
      <c r="V73" s="20">
        <f t="shared" si="8"/>
        <v>8.6287555878989512E-6</v>
      </c>
      <c r="W73" s="16">
        <f t="shared" si="9"/>
        <v>95.237623762376231</v>
      </c>
      <c r="X73" s="16">
        <f t="shared" si="10"/>
        <v>13.756906077348068</v>
      </c>
      <c r="Y73" s="16">
        <f t="shared" si="11"/>
        <v>118.57142857142857</v>
      </c>
      <c r="Z73" s="18">
        <f t="shared" si="12"/>
        <v>4580.4761904761899</v>
      </c>
      <c r="AA73" s="16">
        <f t="shared" si="13"/>
        <v>4.9047619047619042</v>
      </c>
      <c r="AB73" s="9">
        <v>-1.7678012626192168</v>
      </c>
      <c r="AC73" s="17">
        <v>115.84320492293227</v>
      </c>
    </row>
    <row r="74" spans="1:29" x14ac:dyDescent="0.25">
      <c r="A74" s="6">
        <v>71</v>
      </c>
      <c r="B74" s="6" t="s">
        <v>8</v>
      </c>
      <c r="C74" s="6" t="s">
        <v>18</v>
      </c>
      <c r="D74" s="6" t="s">
        <v>16</v>
      </c>
      <c r="E74" s="6" t="s">
        <v>4</v>
      </c>
      <c r="F74" s="7">
        <v>45389</v>
      </c>
      <c r="G74" s="8">
        <v>5.7</v>
      </c>
      <c r="H74" s="17">
        <v>150</v>
      </c>
      <c r="I74" s="17" t="s">
        <v>83</v>
      </c>
      <c r="J74" s="9" t="s">
        <v>83</v>
      </c>
      <c r="K74" s="9">
        <v>1.0569999999999999</v>
      </c>
      <c r="L74" s="23">
        <v>95.59</v>
      </c>
      <c r="M74" s="9">
        <v>0.55000000000000004</v>
      </c>
      <c r="N74" s="9">
        <v>2.8000000000000001E-2</v>
      </c>
      <c r="O74" s="9">
        <v>0.496</v>
      </c>
      <c r="P74" s="9">
        <v>3.22</v>
      </c>
      <c r="Q74" s="9">
        <v>0.108</v>
      </c>
      <c r="R74" s="16">
        <v>12</v>
      </c>
      <c r="S74" s="16">
        <v>11.4</v>
      </c>
      <c r="T74" s="16">
        <v>6.3</v>
      </c>
      <c r="U74" s="19">
        <f t="shared" si="7"/>
        <v>1.1925933675070614E-5</v>
      </c>
      <c r="V74" s="20">
        <f t="shared" si="8"/>
        <v>6.5906475572758656E-6</v>
      </c>
      <c r="W74" s="16">
        <f t="shared" si="9"/>
        <v>173.79999999999998</v>
      </c>
      <c r="X74" s="16">
        <f t="shared" si="10"/>
        <v>6.491935483870968</v>
      </c>
      <c r="Y74" s="16">
        <f t="shared" si="11"/>
        <v>115</v>
      </c>
      <c r="Z74" s="18">
        <f t="shared" si="12"/>
        <v>3413.9285714285716</v>
      </c>
      <c r="AA74" s="16">
        <f t="shared" si="13"/>
        <v>3.8571428571428572</v>
      </c>
      <c r="AB74" s="9" t="s">
        <v>25</v>
      </c>
      <c r="AC74" s="17" t="s">
        <v>25</v>
      </c>
    </row>
    <row r="75" spans="1:29" x14ac:dyDescent="0.25">
      <c r="A75" s="6">
        <v>72</v>
      </c>
      <c r="B75" s="6" t="s">
        <v>8</v>
      </c>
      <c r="C75" s="6" t="s">
        <v>18</v>
      </c>
      <c r="D75" s="6" t="s">
        <v>16</v>
      </c>
      <c r="E75" s="6" t="s">
        <v>4</v>
      </c>
      <c r="F75" s="7">
        <v>45389</v>
      </c>
      <c r="G75" s="8">
        <v>5.7</v>
      </c>
      <c r="H75" s="17">
        <v>150</v>
      </c>
      <c r="I75" s="17" t="s">
        <v>83</v>
      </c>
      <c r="J75" s="9" t="s">
        <v>83</v>
      </c>
      <c r="K75" s="9">
        <v>1.0569999999999999</v>
      </c>
      <c r="L75" s="23">
        <v>95.75</v>
      </c>
      <c r="M75" s="9">
        <v>0.56000000000000005</v>
      </c>
      <c r="N75" s="9">
        <v>2.7E-2</v>
      </c>
      <c r="O75" s="9">
        <v>0.41099999999999998</v>
      </c>
      <c r="P75" s="9">
        <v>3.02</v>
      </c>
      <c r="Q75" s="9">
        <v>0.23300000000000001</v>
      </c>
      <c r="R75" s="16">
        <v>17</v>
      </c>
      <c r="S75" s="16">
        <v>18.2</v>
      </c>
      <c r="T75" s="16">
        <v>13.2</v>
      </c>
      <c r="U75" s="19">
        <f t="shared" si="7"/>
        <v>1.9007832898172323E-5</v>
      </c>
      <c r="V75" s="20">
        <f t="shared" si="8"/>
        <v>1.3785900783289816E-5</v>
      </c>
      <c r="W75" s="16">
        <f t="shared" si="9"/>
        <v>170.98214285714283</v>
      </c>
      <c r="X75" s="16">
        <f t="shared" si="10"/>
        <v>7.3479318734793191</v>
      </c>
      <c r="Y75" s="16">
        <f t="shared" si="11"/>
        <v>111.85185185185185</v>
      </c>
      <c r="Z75" s="18">
        <f t="shared" si="12"/>
        <v>3546.2962962962965</v>
      </c>
      <c r="AA75" s="16">
        <f t="shared" si="13"/>
        <v>8.6296296296296298</v>
      </c>
      <c r="AB75" s="9" t="s">
        <v>25</v>
      </c>
      <c r="AC75" s="17" t="s">
        <v>25</v>
      </c>
    </row>
    <row r="76" spans="1:29" x14ac:dyDescent="0.25">
      <c r="A76" s="6">
        <v>73</v>
      </c>
      <c r="B76" s="6" t="s">
        <v>6</v>
      </c>
      <c r="C76" s="6" t="s">
        <v>17</v>
      </c>
      <c r="D76" s="6" t="s">
        <v>16</v>
      </c>
      <c r="E76" s="6" t="s">
        <v>4</v>
      </c>
      <c r="F76" s="7">
        <v>45390</v>
      </c>
      <c r="G76" s="8">
        <v>5.2</v>
      </c>
      <c r="H76" s="17">
        <v>140.30000000000001</v>
      </c>
      <c r="I76" s="17">
        <v>25</v>
      </c>
      <c r="J76" s="9">
        <f t="shared" ref="J76:J81" si="14">H76/(H76+I76)</f>
        <v>0.84875983061101035</v>
      </c>
      <c r="K76" s="9">
        <v>0.98299999999999998</v>
      </c>
      <c r="L76" s="23">
        <v>97.1</v>
      </c>
      <c r="M76" s="9">
        <v>0.97</v>
      </c>
      <c r="N76" s="9">
        <v>1.2999999999999999E-2</v>
      </c>
      <c r="O76" s="9">
        <v>8.8999999999999996E-2</v>
      </c>
      <c r="P76" s="9">
        <v>1.77</v>
      </c>
      <c r="Q76" s="9">
        <v>6.5000000000000002E-2</v>
      </c>
      <c r="R76" s="16">
        <v>16</v>
      </c>
      <c r="S76" s="16">
        <v>13.7</v>
      </c>
      <c r="T76" s="16">
        <v>4.7</v>
      </c>
      <c r="U76" s="19">
        <f t="shared" si="7"/>
        <v>1.4109165808444901E-5</v>
      </c>
      <c r="V76" s="20">
        <f t="shared" si="8"/>
        <v>4.8403707518022661E-6</v>
      </c>
      <c r="W76" s="16">
        <f t="shared" si="9"/>
        <v>100.10309278350515</v>
      </c>
      <c r="X76" s="16">
        <f t="shared" si="10"/>
        <v>19.887640449438205</v>
      </c>
      <c r="Y76" s="16">
        <f t="shared" si="11"/>
        <v>136.15384615384616</v>
      </c>
      <c r="Z76" s="18">
        <f t="shared" si="12"/>
        <v>7469.2307692307695</v>
      </c>
      <c r="AA76" s="16">
        <f t="shared" si="13"/>
        <v>5</v>
      </c>
      <c r="AB76" s="9">
        <v>-2.4380143189781314</v>
      </c>
      <c r="AC76" s="17">
        <v>146.23817965266761</v>
      </c>
    </row>
    <row r="77" spans="1:29" x14ac:dyDescent="0.25">
      <c r="A77" s="6">
        <v>74</v>
      </c>
      <c r="B77" s="6" t="s">
        <v>28</v>
      </c>
      <c r="C77" s="6" t="s">
        <v>27</v>
      </c>
      <c r="D77" s="6" t="s">
        <v>16</v>
      </c>
      <c r="E77" s="6" t="s">
        <v>4</v>
      </c>
      <c r="F77" s="7">
        <v>45391</v>
      </c>
      <c r="G77" s="8">
        <v>6.3</v>
      </c>
      <c r="H77" s="17">
        <v>490</v>
      </c>
      <c r="I77" s="17">
        <v>130</v>
      </c>
      <c r="J77" s="9">
        <f t="shared" si="14"/>
        <v>0.79032258064516125</v>
      </c>
      <c r="K77" s="9">
        <v>0.874</v>
      </c>
      <c r="L77" s="23">
        <v>96.63</v>
      </c>
      <c r="M77" s="9">
        <v>0.19</v>
      </c>
      <c r="N77" s="9">
        <v>2.1999999999999999E-2</v>
      </c>
      <c r="O77" s="9">
        <v>0.36599999999999999</v>
      </c>
      <c r="P77" s="9">
        <v>2.68</v>
      </c>
      <c r="Q77" s="9">
        <v>0.109</v>
      </c>
      <c r="R77" s="16">
        <v>16</v>
      </c>
      <c r="S77" s="16">
        <v>16.2</v>
      </c>
      <c r="T77" s="16">
        <v>3.7</v>
      </c>
      <c r="U77" s="19">
        <f t="shared" si="7"/>
        <v>1.6764979819931697E-5</v>
      </c>
      <c r="V77" s="20">
        <f t="shared" si="8"/>
        <v>3.8290386008485978E-6</v>
      </c>
      <c r="W77" s="16">
        <f t="shared" si="9"/>
        <v>508.57894736842104</v>
      </c>
      <c r="X77" s="16">
        <f t="shared" si="10"/>
        <v>7.3224043715847005</v>
      </c>
      <c r="Y77" s="16">
        <f t="shared" si="11"/>
        <v>121.81818181818183</v>
      </c>
      <c r="Z77" s="18">
        <f t="shared" si="12"/>
        <v>4392.272727272727</v>
      </c>
      <c r="AA77" s="16">
        <f t="shared" si="13"/>
        <v>4.954545454545455</v>
      </c>
      <c r="AB77" s="9">
        <v>-2.386323336667584</v>
      </c>
      <c r="AC77" s="17">
        <v>134.57221907530754</v>
      </c>
    </row>
    <row r="78" spans="1:29" x14ac:dyDescent="0.25">
      <c r="A78" s="6">
        <v>75</v>
      </c>
      <c r="B78" s="6" t="s">
        <v>28</v>
      </c>
      <c r="C78" s="6" t="s">
        <v>27</v>
      </c>
      <c r="D78" s="6" t="s">
        <v>16</v>
      </c>
      <c r="E78" s="6" t="s">
        <v>4</v>
      </c>
      <c r="F78" s="7">
        <v>45391</v>
      </c>
      <c r="G78" s="8">
        <v>6.3</v>
      </c>
      <c r="H78" s="17">
        <v>490</v>
      </c>
      <c r="I78" s="17">
        <v>130</v>
      </c>
      <c r="J78" s="9">
        <f t="shared" si="14"/>
        <v>0.79032258064516125</v>
      </c>
      <c r="K78" s="9">
        <v>0.874</v>
      </c>
      <c r="L78" s="23">
        <v>98.12</v>
      </c>
      <c r="M78" s="9">
        <v>0.42</v>
      </c>
      <c r="N78" s="9">
        <v>8.9999999999999993E-3</v>
      </c>
      <c r="O78" s="9">
        <v>2.9000000000000001E-2</v>
      </c>
      <c r="P78" s="9">
        <v>1.31</v>
      </c>
      <c r="Q78" s="9">
        <v>0.105</v>
      </c>
      <c r="R78" s="16">
        <v>15</v>
      </c>
      <c r="S78" s="16">
        <v>15.9</v>
      </c>
      <c r="T78" s="16">
        <v>2.6</v>
      </c>
      <c r="U78" s="19">
        <f t="shared" si="7"/>
        <v>1.6204647370566654E-5</v>
      </c>
      <c r="V78" s="20">
        <f t="shared" si="8"/>
        <v>2.6498165511618426E-6</v>
      </c>
      <c r="W78" s="16">
        <f t="shared" si="9"/>
        <v>233.61904761904765</v>
      </c>
      <c r="X78" s="16">
        <f t="shared" si="10"/>
        <v>45.172413793103445</v>
      </c>
      <c r="Y78" s="16">
        <f t="shared" si="11"/>
        <v>145.55555555555557</v>
      </c>
      <c r="Z78" s="18">
        <f t="shared" si="12"/>
        <v>10902.222222222224</v>
      </c>
      <c r="AA78" s="16">
        <f t="shared" si="13"/>
        <v>11.666666666666668</v>
      </c>
      <c r="AB78" s="9">
        <v>-2.4025421211704945</v>
      </c>
      <c r="AC78" s="17">
        <v>124.22633738547177</v>
      </c>
    </row>
    <row r="79" spans="1:29" x14ac:dyDescent="0.25">
      <c r="A79" s="6">
        <v>76</v>
      </c>
      <c r="B79" s="6" t="s">
        <v>6</v>
      </c>
      <c r="C79" s="6" t="s">
        <v>17</v>
      </c>
      <c r="D79" s="6" t="s">
        <v>16</v>
      </c>
      <c r="E79" s="6" t="s">
        <v>4</v>
      </c>
      <c r="F79" s="7">
        <v>45453</v>
      </c>
      <c r="G79" s="8">
        <v>5.0199999999999996</v>
      </c>
      <c r="H79" s="17">
        <v>135.69999999999999</v>
      </c>
      <c r="I79" s="17">
        <v>56.7</v>
      </c>
      <c r="J79" s="9">
        <f t="shared" si="14"/>
        <v>0.70530145530145527</v>
      </c>
      <c r="K79" s="9">
        <v>0.89</v>
      </c>
      <c r="L79" s="23">
        <v>97.38</v>
      </c>
      <c r="M79" s="9">
        <v>1.31</v>
      </c>
      <c r="N79" s="9">
        <v>8.0000000000000002E-3</v>
      </c>
      <c r="O79" s="9">
        <v>6.2E-2</v>
      </c>
      <c r="P79" s="9">
        <v>1.17</v>
      </c>
      <c r="Q79" s="9">
        <v>6.4000000000000001E-2</v>
      </c>
      <c r="R79" s="16">
        <v>17</v>
      </c>
      <c r="S79" s="16">
        <v>14</v>
      </c>
      <c r="T79" s="16">
        <v>14</v>
      </c>
      <c r="U79" s="19">
        <f t="shared" si="7"/>
        <v>1.4376668720476484E-5</v>
      </c>
      <c r="V79" s="20">
        <f t="shared" si="8"/>
        <v>1.4376668720476484E-5</v>
      </c>
      <c r="W79" s="16">
        <f t="shared" si="9"/>
        <v>74.33587786259541</v>
      </c>
      <c r="X79" s="16">
        <f t="shared" si="10"/>
        <v>18.870967741935484</v>
      </c>
      <c r="Y79" s="16">
        <f t="shared" si="11"/>
        <v>146.25</v>
      </c>
      <c r="Z79" s="18">
        <f t="shared" si="12"/>
        <v>12172.5</v>
      </c>
      <c r="AA79" s="16">
        <f t="shared" si="13"/>
        <v>8</v>
      </c>
      <c r="AB79" s="9">
        <v>-2.8148167227831951</v>
      </c>
      <c r="AC79" s="17">
        <v>225.16898391638614</v>
      </c>
    </row>
    <row r="80" spans="1:29" x14ac:dyDescent="0.25">
      <c r="A80" s="6">
        <v>77</v>
      </c>
      <c r="B80" s="6" t="s">
        <v>10</v>
      </c>
      <c r="C80" s="6" t="s">
        <v>19</v>
      </c>
      <c r="D80" s="6" t="s">
        <v>16</v>
      </c>
      <c r="E80" s="6" t="s">
        <v>4</v>
      </c>
      <c r="F80" s="7">
        <v>45454</v>
      </c>
      <c r="G80" s="8">
        <v>4.8</v>
      </c>
      <c r="H80" s="17">
        <v>300</v>
      </c>
      <c r="I80" s="17">
        <v>6.9</v>
      </c>
      <c r="J80" s="9">
        <f t="shared" si="14"/>
        <v>0.97751710654936463</v>
      </c>
      <c r="K80" s="9">
        <v>0.48599999999999999</v>
      </c>
      <c r="L80" s="23">
        <v>95.18</v>
      </c>
      <c r="M80" s="9">
        <v>1.51</v>
      </c>
      <c r="N80" s="9">
        <v>2.5000000000000001E-2</v>
      </c>
      <c r="O80" s="9">
        <v>0.42299999999999999</v>
      </c>
      <c r="P80" s="9">
        <v>2.8</v>
      </c>
      <c r="Q80" s="9">
        <v>5.2999999999999999E-2</v>
      </c>
      <c r="R80" s="16">
        <v>20</v>
      </c>
      <c r="S80" s="16">
        <v>13</v>
      </c>
      <c r="T80" s="16">
        <v>13</v>
      </c>
      <c r="U80" s="19">
        <f t="shared" si="7"/>
        <v>1.365833158226518E-5</v>
      </c>
      <c r="V80" s="20">
        <f t="shared" si="8"/>
        <v>1.365833158226518E-5</v>
      </c>
      <c r="W80" s="16">
        <f t="shared" si="9"/>
        <v>63.033112582781463</v>
      </c>
      <c r="X80" s="16">
        <f t="shared" si="10"/>
        <v>6.6193853427895979</v>
      </c>
      <c r="Y80" s="16">
        <f t="shared" si="11"/>
        <v>111.99999999999999</v>
      </c>
      <c r="Z80" s="18">
        <f t="shared" si="12"/>
        <v>3807.2000000000003</v>
      </c>
      <c r="AA80" s="16">
        <f t="shared" si="13"/>
        <v>2.1199999999999997</v>
      </c>
      <c r="AB80" s="9">
        <v>-1.6374328570391903</v>
      </c>
      <c r="AC80" s="17">
        <v>120.54574535926861</v>
      </c>
    </row>
    <row r="81" spans="1:29" x14ac:dyDescent="0.25">
      <c r="A81" s="6">
        <v>78</v>
      </c>
      <c r="B81" s="6" t="s">
        <v>10</v>
      </c>
      <c r="C81" s="6" t="s">
        <v>19</v>
      </c>
      <c r="D81" s="6" t="s">
        <v>16</v>
      </c>
      <c r="E81" s="6" t="s">
        <v>4</v>
      </c>
      <c r="F81" s="7">
        <v>45506</v>
      </c>
      <c r="G81" s="8">
        <v>4.21</v>
      </c>
      <c r="H81" s="17">
        <v>470</v>
      </c>
      <c r="I81" s="17">
        <v>110</v>
      </c>
      <c r="J81" s="9">
        <f t="shared" si="14"/>
        <v>0.81034482758620685</v>
      </c>
      <c r="K81" s="9">
        <v>0.622</v>
      </c>
      <c r="L81" s="23">
        <v>93.42</v>
      </c>
      <c r="M81" s="9">
        <v>1.34</v>
      </c>
      <c r="N81" s="9">
        <v>4.2000000000000003E-2</v>
      </c>
      <c r="O81" s="9">
        <v>0.69599999999999995</v>
      </c>
      <c r="P81" s="9">
        <v>4.3899999999999997</v>
      </c>
      <c r="Q81" s="9">
        <v>0.10199999999999999</v>
      </c>
      <c r="R81" s="16">
        <v>21</v>
      </c>
      <c r="S81" s="16">
        <v>15.6</v>
      </c>
      <c r="T81" s="16">
        <v>7.7</v>
      </c>
      <c r="U81" s="19">
        <f t="shared" si="7"/>
        <v>1.669877970456005E-5</v>
      </c>
      <c r="V81" s="20">
        <f t="shared" si="8"/>
        <v>8.2423463926354107E-6</v>
      </c>
      <c r="W81" s="16">
        <f t="shared" si="9"/>
        <v>69.71641791044776</v>
      </c>
      <c r="X81" s="16">
        <f t="shared" si="10"/>
        <v>6.3074712643678161</v>
      </c>
      <c r="Y81" s="16">
        <f t="shared" si="11"/>
        <v>104.5238095238095</v>
      </c>
      <c r="Z81" s="18">
        <f t="shared" si="12"/>
        <v>2224.2857142857142</v>
      </c>
      <c r="AA81" s="16">
        <f t="shared" si="13"/>
        <v>2.4285714285714284</v>
      </c>
      <c r="AB81" s="9">
        <v>-2.360670464584226</v>
      </c>
      <c r="AC81" s="17">
        <v>158.62052974806522</v>
      </c>
    </row>
    <row r="82" spans="1:29" x14ac:dyDescent="0.25">
      <c r="A82" s="6">
        <v>79</v>
      </c>
      <c r="B82" s="6" t="s">
        <v>8</v>
      </c>
      <c r="C82" s="6" t="s">
        <v>18</v>
      </c>
      <c r="D82" s="6" t="s">
        <v>16</v>
      </c>
      <c r="E82" s="6" t="s">
        <v>4</v>
      </c>
      <c r="F82" s="7">
        <v>45507</v>
      </c>
      <c r="G82" s="8">
        <v>4.5629999999999997</v>
      </c>
      <c r="H82" s="17">
        <v>243</v>
      </c>
      <c r="I82" s="17" t="s">
        <v>83</v>
      </c>
      <c r="J82" s="9" t="s">
        <v>83</v>
      </c>
      <c r="K82" s="9">
        <v>0.78200000000000003</v>
      </c>
      <c r="L82" s="23">
        <v>97.45</v>
      </c>
      <c r="M82" s="9">
        <v>0.63</v>
      </c>
      <c r="N82" s="9">
        <v>1.2E-2</v>
      </c>
      <c r="O82" s="9">
        <v>8.6999999999999994E-2</v>
      </c>
      <c r="P82" s="9">
        <v>1.63</v>
      </c>
      <c r="Q82" s="9">
        <v>0.186</v>
      </c>
      <c r="R82" s="16">
        <v>15</v>
      </c>
      <c r="S82" s="16">
        <v>16.2</v>
      </c>
      <c r="T82" s="16">
        <v>6.8</v>
      </c>
      <c r="U82" s="19">
        <f t="shared" si="7"/>
        <v>1.6623909697280656E-5</v>
      </c>
      <c r="V82" s="20">
        <f t="shared" si="8"/>
        <v>6.9779374037968191E-6</v>
      </c>
      <c r="W82" s="16">
        <f t="shared" si="9"/>
        <v>154.6825396825397</v>
      </c>
      <c r="X82" s="16">
        <f t="shared" si="10"/>
        <v>18.735632183908045</v>
      </c>
      <c r="Y82" s="16">
        <f t="shared" si="11"/>
        <v>135.83333333333331</v>
      </c>
      <c r="Z82" s="18">
        <f t="shared" si="12"/>
        <v>8120.833333333333</v>
      </c>
      <c r="AA82" s="16">
        <f t="shared" si="13"/>
        <v>15.5</v>
      </c>
      <c r="AB82" s="9" t="s">
        <v>25</v>
      </c>
      <c r="AC82" s="17" t="s">
        <v>25</v>
      </c>
    </row>
    <row r="83" spans="1:29" x14ac:dyDescent="0.25">
      <c r="A83" s="6">
        <v>80</v>
      </c>
      <c r="B83" s="6" t="s">
        <v>10</v>
      </c>
      <c r="C83" s="6" t="s">
        <v>19</v>
      </c>
      <c r="D83" s="6" t="s">
        <v>16</v>
      </c>
      <c r="E83" s="6" t="s">
        <v>4</v>
      </c>
      <c r="F83" s="7">
        <v>45512</v>
      </c>
      <c r="G83" s="8">
        <v>4.21</v>
      </c>
      <c r="H83" s="17">
        <v>470</v>
      </c>
      <c r="I83" s="17">
        <v>110</v>
      </c>
      <c r="J83" s="9">
        <f>H83/(H83+I83)</f>
        <v>0.81034482758620685</v>
      </c>
      <c r="K83" s="9">
        <v>0.622</v>
      </c>
      <c r="L83" s="23">
        <v>95.96</v>
      </c>
      <c r="M83" s="9">
        <v>1.27</v>
      </c>
      <c r="N83" s="9">
        <v>2.1999999999999999E-2</v>
      </c>
      <c r="O83" s="9">
        <v>0.21</v>
      </c>
      <c r="P83" s="9">
        <v>2.4300000000000002</v>
      </c>
      <c r="Q83" s="9">
        <v>0.106</v>
      </c>
      <c r="R83" s="16">
        <v>21</v>
      </c>
      <c r="S83" s="16">
        <v>16.399999999999999</v>
      </c>
      <c r="T83" s="16">
        <v>8.1999999999999993</v>
      </c>
      <c r="U83" s="19">
        <f t="shared" si="7"/>
        <v>1.7090454355981658E-5</v>
      </c>
      <c r="V83" s="20">
        <f t="shared" si="8"/>
        <v>8.5452271779908292E-6</v>
      </c>
      <c r="W83" s="16">
        <f t="shared" si="9"/>
        <v>75.559055118110237</v>
      </c>
      <c r="X83" s="16">
        <f t="shared" si="10"/>
        <v>11.571428571428573</v>
      </c>
      <c r="Y83" s="16">
        <f t="shared" si="11"/>
        <v>110.45454545454547</v>
      </c>
      <c r="Z83" s="18">
        <f t="shared" si="12"/>
        <v>4361.818181818182</v>
      </c>
      <c r="AA83" s="16">
        <f t="shared" si="13"/>
        <v>4.8181818181818183</v>
      </c>
      <c r="AB83" s="9">
        <v>-2.3440000797541671</v>
      </c>
      <c r="AC83" s="17">
        <v>158.53786964824485</v>
      </c>
    </row>
    <row r="84" spans="1:29" x14ac:dyDescent="0.25">
      <c r="A84" s="6">
        <v>81</v>
      </c>
      <c r="B84" s="6" t="s">
        <v>50</v>
      </c>
      <c r="C84" s="6" t="s">
        <v>19</v>
      </c>
      <c r="D84" s="6" t="s">
        <v>16</v>
      </c>
      <c r="E84" s="6" t="s">
        <v>51</v>
      </c>
      <c r="F84" s="7">
        <v>45507</v>
      </c>
      <c r="G84" s="8">
        <v>4.5629999999999997</v>
      </c>
      <c r="H84" s="17">
        <v>243</v>
      </c>
      <c r="I84" s="17" t="s">
        <v>83</v>
      </c>
      <c r="J84" s="9" t="s">
        <v>83</v>
      </c>
      <c r="K84" s="9">
        <v>0.72799999999999998</v>
      </c>
      <c r="L84" s="23">
        <v>100.78</v>
      </c>
      <c r="M84" s="9">
        <v>3.2800000000000003E-2</v>
      </c>
      <c r="N84" s="9" t="s">
        <v>83</v>
      </c>
      <c r="O84" s="9">
        <v>4.6399999999999997E-2</v>
      </c>
      <c r="P84" s="9">
        <v>0.99</v>
      </c>
      <c r="Q84" s="9">
        <v>1.4E-3</v>
      </c>
      <c r="R84" s="16">
        <v>14</v>
      </c>
      <c r="S84" s="16" t="s">
        <v>83</v>
      </c>
      <c r="T84" s="16">
        <v>10</v>
      </c>
      <c r="U84" s="19" t="s">
        <v>25</v>
      </c>
      <c r="V84" s="20">
        <f>T84/(L84*10000)</f>
        <v>9.9226036912085738E-6</v>
      </c>
      <c r="W84" s="16">
        <f>L84/M84</f>
        <v>3072.560975609756</v>
      </c>
      <c r="X84" s="16">
        <f t="shared" si="10"/>
        <v>21.336206896551726</v>
      </c>
      <c r="Y84" s="16" t="s">
        <v>25</v>
      </c>
      <c r="Z84" s="18" t="s">
        <v>25</v>
      </c>
      <c r="AA84" s="16" t="s">
        <v>25</v>
      </c>
      <c r="AB84" s="9" t="s">
        <v>25</v>
      </c>
      <c r="AC84" s="17" t="s">
        <v>25</v>
      </c>
    </row>
    <row r="85" spans="1:29" x14ac:dyDescent="0.25">
      <c r="A85" s="6">
        <v>82</v>
      </c>
      <c r="B85" s="6" t="s">
        <v>50</v>
      </c>
      <c r="C85" s="6" t="s">
        <v>19</v>
      </c>
      <c r="D85" s="6" t="s">
        <v>16</v>
      </c>
      <c r="E85" s="6" t="s">
        <v>51</v>
      </c>
      <c r="F85" s="7">
        <v>45507</v>
      </c>
      <c r="G85" s="8">
        <v>4.5629999999999997</v>
      </c>
      <c r="H85" s="17">
        <v>243</v>
      </c>
      <c r="I85" s="17" t="s">
        <v>83</v>
      </c>
      <c r="J85" s="9" t="s">
        <v>83</v>
      </c>
      <c r="K85" s="9">
        <v>0.72799999999999998</v>
      </c>
      <c r="L85" s="23">
        <v>102</v>
      </c>
      <c r="M85" s="9" t="s">
        <v>83</v>
      </c>
      <c r="N85" s="9" t="s">
        <v>83</v>
      </c>
      <c r="O85" s="9">
        <v>0.44</v>
      </c>
      <c r="P85" s="9">
        <v>2.04</v>
      </c>
      <c r="Q85" s="9">
        <v>1.4E-3</v>
      </c>
      <c r="R85" s="16">
        <v>12</v>
      </c>
      <c r="S85" s="16">
        <v>6</v>
      </c>
      <c r="T85" s="16" t="s">
        <v>83</v>
      </c>
      <c r="U85" s="19">
        <f>S85/(L85*10000)</f>
        <v>5.8823529411764709E-6</v>
      </c>
      <c r="V85" s="20" t="s">
        <v>25</v>
      </c>
      <c r="W85" s="16" t="s">
        <v>25</v>
      </c>
      <c r="X85" s="16">
        <f t="shared" si="10"/>
        <v>4.6363636363636367</v>
      </c>
      <c r="Y85" s="16" t="s">
        <v>25</v>
      </c>
      <c r="Z85" s="18" t="s">
        <v>25</v>
      </c>
      <c r="AA85" s="16" t="s">
        <v>25</v>
      </c>
      <c r="AB85" s="9" t="s">
        <v>25</v>
      </c>
      <c r="AC85" s="17" t="s">
        <v>25</v>
      </c>
    </row>
    <row r="86" spans="1:29" x14ac:dyDescent="0.25">
      <c r="A86" s="6">
        <v>83</v>
      </c>
      <c r="B86" s="6" t="s">
        <v>50</v>
      </c>
      <c r="C86" s="6" t="s">
        <v>19</v>
      </c>
      <c r="D86" s="6" t="s">
        <v>16</v>
      </c>
      <c r="E86" s="6" t="s">
        <v>51</v>
      </c>
      <c r="F86" s="7">
        <v>45507</v>
      </c>
      <c r="G86" s="8">
        <v>4.5629999999999997</v>
      </c>
      <c r="H86" s="17">
        <v>243</v>
      </c>
      <c r="I86" s="17" t="s">
        <v>83</v>
      </c>
      <c r="J86" s="9" t="s">
        <v>83</v>
      </c>
      <c r="K86" s="9">
        <v>0.72799999999999998</v>
      </c>
      <c r="L86" s="23">
        <v>103.65</v>
      </c>
      <c r="M86" s="9">
        <v>6.3899999999999998E-2</v>
      </c>
      <c r="N86" s="9" t="s">
        <v>83</v>
      </c>
      <c r="O86" s="9">
        <v>1.4E-3</v>
      </c>
      <c r="P86" s="9">
        <v>0.95</v>
      </c>
      <c r="Q86" s="9">
        <v>1.5E-3</v>
      </c>
      <c r="R86" s="16">
        <v>12</v>
      </c>
      <c r="S86" s="16">
        <v>5</v>
      </c>
      <c r="T86" s="16" t="s">
        <v>83</v>
      </c>
      <c r="U86" s="19">
        <f>S86/(L86*10000)</f>
        <v>4.8239266763145197E-6</v>
      </c>
      <c r="V86" s="20" t="s">
        <v>25</v>
      </c>
      <c r="W86" s="16">
        <f t="shared" ref="W86:W88" si="15">L86/M86</f>
        <v>1622.0657276995307</v>
      </c>
      <c r="X86" s="16">
        <f t="shared" si="10"/>
        <v>678.57142857142856</v>
      </c>
      <c r="Y86" s="16" t="s">
        <v>25</v>
      </c>
      <c r="Z86" s="18" t="s">
        <v>25</v>
      </c>
      <c r="AA86" s="16" t="s">
        <v>25</v>
      </c>
      <c r="AB86" s="9" t="s">
        <v>25</v>
      </c>
      <c r="AC86" s="17" t="s">
        <v>25</v>
      </c>
    </row>
    <row r="87" spans="1:29" x14ac:dyDescent="0.25">
      <c r="A87" s="6">
        <v>84</v>
      </c>
      <c r="B87" s="6" t="s">
        <v>52</v>
      </c>
      <c r="C87" s="6" t="s">
        <v>18</v>
      </c>
      <c r="D87" s="6" t="s">
        <v>16</v>
      </c>
      <c r="E87" s="6" t="s">
        <v>51</v>
      </c>
      <c r="F87" s="7">
        <v>45506</v>
      </c>
      <c r="G87" s="8">
        <v>4.21</v>
      </c>
      <c r="H87" s="17">
        <v>470</v>
      </c>
      <c r="I87" s="17">
        <v>110</v>
      </c>
      <c r="J87" s="9">
        <v>0.18965517241379309</v>
      </c>
      <c r="K87" s="9">
        <v>0.622</v>
      </c>
      <c r="L87" s="23">
        <v>92.36</v>
      </c>
      <c r="M87" s="9">
        <v>2.5000000000000001E-3</v>
      </c>
      <c r="N87" s="9" t="s">
        <v>83</v>
      </c>
      <c r="O87" s="9">
        <v>1.33</v>
      </c>
      <c r="P87" s="9">
        <v>6</v>
      </c>
      <c r="Q87" s="9">
        <v>9.1200000000000003E-2</v>
      </c>
      <c r="R87" s="16">
        <v>17</v>
      </c>
      <c r="S87" s="16" t="s">
        <v>83</v>
      </c>
      <c r="T87" s="16" t="s">
        <v>83</v>
      </c>
      <c r="U87" s="19" t="s">
        <v>25</v>
      </c>
      <c r="V87" s="20" t="s">
        <v>25</v>
      </c>
      <c r="W87" s="16">
        <f t="shared" si="15"/>
        <v>36944</v>
      </c>
      <c r="X87" s="16">
        <f t="shared" si="10"/>
        <v>4.511278195488722</v>
      </c>
      <c r="Y87" s="16" t="s">
        <v>25</v>
      </c>
      <c r="Z87" s="18" t="s">
        <v>25</v>
      </c>
      <c r="AA87" s="16" t="s">
        <v>25</v>
      </c>
      <c r="AB87" s="9">
        <v>-3.6697773370262299</v>
      </c>
      <c r="AC87" s="17" t="s">
        <v>25</v>
      </c>
    </row>
    <row r="88" spans="1:29" x14ac:dyDescent="0.25">
      <c r="A88" s="6">
        <v>85</v>
      </c>
      <c r="B88" s="6" t="s">
        <v>52</v>
      </c>
      <c r="C88" s="6" t="s">
        <v>18</v>
      </c>
      <c r="D88" s="6" t="s">
        <v>16</v>
      </c>
      <c r="E88" s="6" t="s">
        <v>51</v>
      </c>
      <c r="F88" s="7">
        <v>45506</v>
      </c>
      <c r="G88" s="8">
        <v>4.21</v>
      </c>
      <c r="H88" s="17">
        <v>470</v>
      </c>
      <c r="I88" s="17">
        <v>110</v>
      </c>
      <c r="J88" s="9">
        <v>0.18965517241379309</v>
      </c>
      <c r="K88" s="9">
        <v>0.622</v>
      </c>
      <c r="L88" s="23">
        <v>71.48</v>
      </c>
      <c r="M88" s="9">
        <v>3.8E-3</v>
      </c>
      <c r="N88" s="9" t="s">
        <v>83</v>
      </c>
      <c r="O88" s="9">
        <v>6.85</v>
      </c>
      <c r="P88" s="9">
        <v>25.95</v>
      </c>
      <c r="Q88" s="9">
        <v>6.4699999999999994E-2</v>
      </c>
      <c r="R88" s="16">
        <v>17.97</v>
      </c>
      <c r="S88" s="16">
        <v>6.46</v>
      </c>
      <c r="T88" s="16" t="s">
        <v>83</v>
      </c>
      <c r="U88" s="19">
        <f>S88/(L88*10000)</f>
        <v>9.0374930050363735E-6</v>
      </c>
      <c r="V88" s="20" t="s">
        <v>25</v>
      </c>
      <c r="W88" s="16">
        <f t="shared" si="15"/>
        <v>18810.526315789473</v>
      </c>
      <c r="X88" s="16">
        <f t="shared" si="10"/>
        <v>3.7883211678832116</v>
      </c>
      <c r="Y88" s="16" t="s">
        <v>25</v>
      </c>
      <c r="Z88" s="18" t="s">
        <v>25</v>
      </c>
      <c r="AA88" s="16" t="s">
        <v>25</v>
      </c>
      <c r="AB88" s="9">
        <v>-3.8382972701661919</v>
      </c>
      <c r="AC88" s="17" t="s">
        <v>25</v>
      </c>
    </row>
    <row r="89" spans="1:29" x14ac:dyDescent="0.25">
      <c r="A89" s="6">
        <v>86</v>
      </c>
      <c r="B89" s="6" t="s">
        <v>52</v>
      </c>
      <c r="C89" s="6" t="s">
        <v>18</v>
      </c>
      <c r="D89" s="6" t="s">
        <v>16</v>
      </c>
      <c r="E89" s="6" t="s">
        <v>51</v>
      </c>
      <c r="F89" s="7">
        <v>45506</v>
      </c>
      <c r="G89" s="8">
        <v>4.21</v>
      </c>
      <c r="H89" s="17">
        <v>470</v>
      </c>
      <c r="I89" s="17">
        <v>110</v>
      </c>
      <c r="J89" s="9">
        <v>0.18965517241379309</v>
      </c>
      <c r="K89" s="9">
        <v>0.622</v>
      </c>
      <c r="L89" s="23">
        <v>96.72</v>
      </c>
      <c r="M89" s="9" t="s">
        <v>83</v>
      </c>
      <c r="N89" s="9" t="s">
        <v>83</v>
      </c>
      <c r="O89" s="9">
        <v>3.3700000000000001E-2</v>
      </c>
      <c r="P89" s="9">
        <v>1.1399999999999999</v>
      </c>
      <c r="Q89" s="9">
        <v>1.6999999999999999E-3</v>
      </c>
      <c r="R89" s="16">
        <v>16</v>
      </c>
      <c r="S89" s="16">
        <v>16</v>
      </c>
      <c r="T89" s="16" t="s">
        <v>83</v>
      </c>
      <c r="U89" s="19">
        <f>S89/(L89*10000)</f>
        <v>1.6542597187758478E-5</v>
      </c>
      <c r="V89" s="20" t="s">
        <v>25</v>
      </c>
      <c r="W89" s="16" t="s">
        <v>25</v>
      </c>
      <c r="X89" s="16">
        <f t="shared" si="10"/>
        <v>33.82789317507418</v>
      </c>
      <c r="Y89" s="16" t="s">
        <v>25</v>
      </c>
      <c r="Z89" s="18" t="s">
        <v>25</v>
      </c>
      <c r="AA89" s="16" t="s">
        <v>25</v>
      </c>
      <c r="AB89" s="9">
        <v>-5.391032732613775</v>
      </c>
      <c r="AC89" s="17" t="s">
        <v>25</v>
      </c>
    </row>
    <row r="90" spans="1:29" x14ac:dyDescent="0.25">
      <c r="A90" s="6">
        <v>87</v>
      </c>
      <c r="B90" s="6" t="s">
        <v>6</v>
      </c>
      <c r="C90" s="6" t="s">
        <v>17</v>
      </c>
      <c r="D90" s="6" t="s">
        <v>16</v>
      </c>
      <c r="E90" s="6" t="s">
        <v>4</v>
      </c>
      <c r="F90" s="7">
        <v>45573</v>
      </c>
      <c r="G90" s="8">
        <v>6.4</v>
      </c>
      <c r="H90" s="17">
        <v>76</v>
      </c>
      <c r="I90" s="17">
        <v>222</v>
      </c>
      <c r="J90" s="9">
        <f>H90/(H90+I90)</f>
        <v>0.25503355704697989</v>
      </c>
      <c r="K90" s="9">
        <v>0.71599999999999997</v>
      </c>
      <c r="L90" s="23">
        <v>97.25</v>
      </c>
      <c r="M90" s="9">
        <v>1.48</v>
      </c>
      <c r="N90" s="9">
        <v>8.0000000000000002E-3</v>
      </c>
      <c r="O90" s="9">
        <v>3.2000000000000001E-2</v>
      </c>
      <c r="P90" s="9">
        <v>1.17</v>
      </c>
      <c r="Q90" s="9">
        <v>5.5E-2</v>
      </c>
      <c r="R90" s="16">
        <v>18</v>
      </c>
      <c r="S90" s="16">
        <v>14</v>
      </c>
      <c r="T90" s="16">
        <v>4</v>
      </c>
      <c r="U90" s="19">
        <f t="shared" si="7"/>
        <v>1.4395886889460154E-5</v>
      </c>
      <c r="V90" s="20">
        <f t="shared" si="8"/>
        <v>4.113110539845758E-6</v>
      </c>
      <c r="W90" s="16">
        <f t="shared" si="9"/>
        <v>65.709459459459467</v>
      </c>
      <c r="X90" s="16">
        <f t="shared" si="10"/>
        <v>36.5625</v>
      </c>
      <c r="Y90" s="16">
        <f t="shared" si="11"/>
        <v>146.25</v>
      </c>
      <c r="Z90" s="18">
        <f t="shared" si="12"/>
        <v>12156.25</v>
      </c>
      <c r="AA90" s="16">
        <f t="shared" si="13"/>
        <v>6.875</v>
      </c>
      <c r="AB90" s="9">
        <v>-3.7251706125102957</v>
      </c>
      <c r="AC90" s="17">
        <v>269.25395688839671</v>
      </c>
    </row>
    <row r="91" spans="1:29" x14ac:dyDescent="0.25">
      <c r="A91" s="6">
        <v>88</v>
      </c>
      <c r="B91" s="6" t="s">
        <v>8</v>
      </c>
      <c r="C91" s="6" t="s">
        <v>18</v>
      </c>
      <c r="D91" s="6" t="s">
        <v>16</v>
      </c>
      <c r="E91" s="6" t="s">
        <v>4</v>
      </c>
      <c r="F91" s="7">
        <v>45634</v>
      </c>
      <c r="G91" s="8">
        <v>6.68</v>
      </c>
      <c r="H91" s="17">
        <v>287</v>
      </c>
      <c r="I91" s="17" t="s">
        <v>83</v>
      </c>
      <c r="J91" s="9" t="s">
        <v>83</v>
      </c>
      <c r="K91" s="9">
        <v>0.41799999999999998</v>
      </c>
      <c r="L91" s="23">
        <v>92.85</v>
      </c>
      <c r="M91" s="9">
        <v>2.02</v>
      </c>
      <c r="N91" s="9">
        <v>4.1000000000000002E-2</v>
      </c>
      <c r="O91" s="9">
        <v>0.76600000000000001</v>
      </c>
      <c r="P91" s="9">
        <v>4.24</v>
      </c>
      <c r="Q91" s="9">
        <v>8.2000000000000003E-2</v>
      </c>
      <c r="R91" s="16">
        <v>16</v>
      </c>
      <c r="S91" s="16">
        <v>10.6</v>
      </c>
      <c r="T91" s="16">
        <v>3.3</v>
      </c>
      <c r="U91" s="19">
        <f t="shared" si="7"/>
        <v>1.1416262789445341E-5</v>
      </c>
      <c r="V91" s="20">
        <f t="shared" si="8"/>
        <v>3.5541195476575117E-6</v>
      </c>
      <c r="W91" s="16">
        <f t="shared" si="9"/>
        <v>45.965346534653463</v>
      </c>
      <c r="X91" s="16">
        <f t="shared" si="10"/>
        <v>5.535248041775457</v>
      </c>
      <c r="Y91" s="16">
        <f t="shared" si="11"/>
        <v>103.41463414634147</v>
      </c>
      <c r="Z91" s="18">
        <f t="shared" si="12"/>
        <v>2264.6341463414633</v>
      </c>
      <c r="AA91" s="16">
        <f t="shared" si="13"/>
        <v>2</v>
      </c>
      <c r="AB91" s="9" t="s">
        <v>25</v>
      </c>
      <c r="AC91" s="17" t="s">
        <v>25</v>
      </c>
    </row>
    <row r="92" spans="1:29" x14ac:dyDescent="0.25">
      <c r="A92" s="6">
        <v>89</v>
      </c>
      <c r="B92" s="6" t="s">
        <v>8</v>
      </c>
      <c r="C92" s="6" t="s">
        <v>18</v>
      </c>
      <c r="D92" s="6" t="s">
        <v>16</v>
      </c>
      <c r="E92" s="6" t="s">
        <v>4</v>
      </c>
      <c r="F92" s="7">
        <v>45634</v>
      </c>
      <c r="G92" s="8">
        <v>6.68</v>
      </c>
      <c r="H92" s="17">
        <v>287</v>
      </c>
      <c r="I92" s="17" t="s">
        <v>83</v>
      </c>
      <c r="J92" s="9" t="s">
        <v>83</v>
      </c>
      <c r="K92" s="9">
        <v>0.41799999999999998</v>
      </c>
      <c r="L92" s="23">
        <v>95.12</v>
      </c>
      <c r="M92" s="9">
        <v>1.61</v>
      </c>
      <c r="N92" s="9">
        <v>2.5000000000000001E-2</v>
      </c>
      <c r="O92" s="9">
        <v>0.375</v>
      </c>
      <c r="P92" s="9">
        <v>2.8</v>
      </c>
      <c r="Q92" s="9">
        <v>7.1999999999999995E-2</v>
      </c>
      <c r="R92" s="16">
        <v>17</v>
      </c>
      <c r="S92" s="16">
        <v>11.3</v>
      </c>
      <c r="T92" s="16">
        <v>2.6</v>
      </c>
      <c r="U92" s="19">
        <f t="shared" si="7"/>
        <v>1.1879730866274181E-5</v>
      </c>
      <c r="V92" s="20">
        <f t="shared" si="8"/>
        <v>2.733389402859546E-6</v>
      </c>
      <c r="W92" s="16">
        <f t="shared" si="9"/>
        <v>59.080745341614907</v>
      </c>
      <c r="X92" s="16">
        <f t="shared" si="10"/>
        <v>7.4666666666666659</v>
      </c>
      <c r="Y92" s="16">
        <f t="shared" si="11"/>
        <v>111.99999999999999</v>
      </c>
      <c r="Z92" s="18">
        <f t="shared" si="12"/>
        <v>3804.8</v>
      </c>
      <c r="AA92" s="16">
        <f t="shared" si="13"/>
        <v>2.8799999999999994</v>
      </c>
      <c r="AB92" s="9" t="s">
        <v>25</v>
      </c>
      <c r="AC92" s="17" t="s">
        <v>25</v>
      </c>
    </row>
    <row r="93" spans="1:29" x14ac:dyDescent="0.25">
      <c r="A93" s="6">
        <v>90</v>
      </c>
      <c r="B93" s="6" t="s">
        <v>8</v>
      </c>
      <c r="C93" s="6" t="s">
        <v>18</v>
      </c>
      <c r="D93" s="6" t="s">
        <v>16</v>
      </c>
      <c r="E93" s="6" t="s">
        <v>4</v>
      </c>
      <c r="F93" s="7" t="s">
        <v>26</v>
      </c>
      <c r="G93" s="8">
        <v>6.44</v>
      </c>
      <c r="H93" s="17">
        <v>600</v>
      </c>
      <c r="I93" s="17" t="s">
        <v>83</v>
      </c>
      <c r="J93" s="9" t="s">
        <v>83</v>
      </c>
      <c r="K93" s="9">
        <v>0.47399999999999998</v>
      </c>
      <c r="L93" s="23">
        <v>96.76</v>
      </c>
      <c r="M93" s="9">
        <v>1.46</v>
      </c>
      <c r="N93" s="9">
        <v>1.2E-2</v>
      </c>
      <c r="O93" s="9">
        <v>5.2999999999999999E-2</v>
      </c>
      <c r="P93" s="9">
        <v>1.58</v>
      </c>
      <c r="Q93" s="9">
        <v>0.129</v>
      </c>
      <c r="R93" s="16">
        <v>17</v>
      </c>
      <c r="S93" s="16">
        <v>13.1</v>
      </c>
      <c r="T93" s="16">
        <v>4</v>
      </c>
      <c r="U93" s="19">
        <f t="shared" si="7"/>
        <v>1.3538652335675899E-5</v>
      </c>
      <c r="V93" s="20">
        <f t="shared" si="8"/>
        <v>4.1339396444811907E-6</v>
      </c>
      <c r="W93" s="16">
        <f t="shared" si="9"/>
        <v>66.273972602739732</v>
      </c>
      <c r="X93" s="16">
        <f t="shared" si="10"/>
        <v>29.811320754716984</v>
      </c>
      <c r="Y93" s="16">
        <f t="shared" si="11"/>
        <v>131.66666666666666</v>
      </c>
      <c r="Z93" s="18">
        <f t="shared" si="12"/>
        <v>8063.3333333333339</v>
      </c>
      <c r="AA93" s="16">
        <f t="shared" si="13"/>
        <v>10.75</v>
      </c>
      <c r="AB93" s="9" t="s">
        <v>25</v>
      </c>
      <c r="AC93" s="17" t="s">
        <v>25</v>
      </c>
    </row>
    <row r="94" spans="1:29" s="25" customFormat="1" x14ac:dyDescent="0.25">
      <c r="A94" s="25" t="s">
        <v>84</v>
      </c>
      <c r="E94" s="26"/>
    </row>
    <row r="95" spans="1:29" s="25" customFormat="1" x14ac:dyDescent="0.25">
      <c r="A95" s="27" t="s">
        <v>87</v>
      </c>
      <c r="E95" s="26"/>
    </row>
  </sheetData>
  <sortState xmlns:xlrd2="http://schemas.microsoft.com/office/spreadsheetml/2017/richdata2" ref="A1:Z86">
    <sortCondition ref="E1:E86"/>
  </sortState>
  <mergeCells count="14">
    <mergeCell ref="AA1:AA2"/>
    <mergeCell ref="AB1:AB2"/>
    <mergeCell ref="U1:U2"/>
    <mergeCell ref="V1:V2"/>
    <mergeCell ref="W1:W2"/>
    <mergeCell ref="X1:X2"/>
    <mergeCell ref="Y1:Y2"/>
    <mergeCell ref="Z1:Z2"/>
    <mergeCell ref="A1:A3"/>
    <mergeCell ref="F1:F3"/>
    <mergeCell ref="E1:E3"/>
    <mergeCell ref="D1:D3"/>
    <mergeCell ref="C1:C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Roby</dc:creator>
  <cp:lastModifiedBy>Phil Roby</cp:lastModifiedBy>
  <dcterms:created xsi:type="dcterms:W3CDTF">2024-09-26T17:21:05Z</dcterms:created>
  <dcterms:modified xsi:type="dcterms:W3CDTF">2025-02-24T16:02:18Z</dcterms:modified>
</cp:coreProperties>
</file>