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510" windowHeight="7740"/>
  </bookViews>
  <sheets>
    <sheet name="HTN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1"/>
  <c r="M11"/>
  <c r="N11"/>
  <c r="O11" s="1"/>
  <c r="P11"/>
  <c r="L10" l="1"/>
  <c r="M10"/>
  <c r="N10"/>
  <c r="O10" s="1"/>
  <c r="P10"/>
  <c r="L4"/>
  <c r="N9"/>
  <c r="O9" s="1"/>
  <c r="P9"/>
  <c r="L9"/>
  <c r="M9"/>
  <c r="M5" l="1"/>
  <c r="L5"/>
  <c r="L2"/>
  <c r="N8"/>
  <c r="O8" s="1"/>
  <c r="P8"/>
  <c r="L8"/>
  <c r="M8"/>
  <c r="L7" l="1"/>
  <c r="M7"/>
  <c r="N7"/>
  <c r="O7" s="1"/>
  <c r="P7"/>
  <c r="P3" l="1"/>
  <c r="P4"/>
  <c r="P5"/>
  <c r="P6"/>
  <c r="N5"/>
  <c r="O5" s="1"/>
  <c r="N3"/>
  <c r="O3" s="1"/>
  <c r="N2"/>
  <c r="N4"/>
  <c r="O4" s="1"/>
  <c r="N6"/>
  <c r="O6" s="1"/>
  <c r="M3"/>
  <c r="M4"/>
  <c r="M6"/>
  <c r="L6"/>
  <c r="P2" l="1"/>
  <c r="O2"/>
  <c r="M2"/>
</calcChain>
</file>

<file path=xl/sharedStrings.xml><?xml version="1.0" encoding="utf-8"?>
<sst xmlns="http://schemas.openxmlformats.org/spreadsheetml/2006/main" count="153" uniqueCount="65">
  <si>
    <t xml:space="preserve">ID </t>
  </si>
  <si>
    <t>Author</t>
  </si>
  <si>
    <t>Pub Year</t>
  </si>
  <si>
    <t>SE.Prev</t>
  </si>
  <si>
    <t>UCI</t>
  </si>
  <si>
    <t>LCI</t>
  </si>
  <si>
    <t>LogOR</t>
  </si>
  <si>
    <t>LogUCI</t>
  </si>
  <si>
    <t>LogLCI</t>
  </si>
  <si>
    <t>SE.LogOR</t>
  </si>
  <si>
    <t>a</t>
  </si>
  <si>
    <t>b</t>
  </si>
  <si>
    <t>c</t>
  </si>
  <si>
    <t>d</t>
  </si>
  <si>
    <t xml:space="preserve">Study Design </t>
  </si>
  <si>
    <t>Sample size</t>
  </si>
  <si>
    <t>Study Population</t>
  </si>
  <si>
    <t>Participants</t>
  </si>
  <si>
    <t>Prevalence</t>
  </si>
  <si>
    <t>Sampling technique</t>
  </si>
  <si>
    <t>Quality score</t>
  </si>
  <si>
    <t>logUCI</t>
  </si>
  <si>
    <t>logLCI</t>
  </si>
  <si>
    <t>SElogOR</t>
  </si>
  <si>
    <t>Logprev</t>
  </si>
  <si>
    <t>Selogprev</t>
  </si>
  <si>
    <t>logor</t>
  </si>
  <si>
    <t>Cross sectonal  Study</t>
  </si>
  <si>
    <t>outcome</t>
  </si>
  <si>
    <t>logodds</t>
  </si>
  <si>
    <t>selogodds</t>
  </si>
  <si>
    <t>Simple random sampling</t>
  </si>
  <si>
    <t>Systematic random sampling</t>
  </si>
  <si>
    <t>Ucl</t>
  </si>
  <si>
    <t>LCl</t>
  </si>
  <si>
    <t xml:space="preserve">Amhara </t>
  </si>
  <si>
    <t xml:space="preserve"> Region </t>
  </si>
  <si>
    <t>SNNPR</t>
  </si>
  <si>
    <t>Wondu Feyisa,etal</t>
  </si>
  <si>
    <t>Health facility based Cross sectonal  Study</t>
  </si>
  <si>
    <t>Pregant mother</t>
  </si>
  <si>
    <t xml:space="preserve">education  OR(&gt;second) </t>
  </si>
  <si>
    <t xml:space="preserve"> Parity (&gt;Multiparous)</t>
  </si>
  <si>
    <t>Place of delivery(HF)</t>
  </si>
  <si>
    <t>Zerihun Asefa,etail</t>
  </si>
  <si>
    <t>Solomon Seyife Alemu K,etal</t>
  </si>
  <si>
    <t xml:space="preserve"> Southwest</t>
  </si>
  <si>
    <t>community-based cross-sectional study</t>
  </si>
  <si>
    <t xml:space="preserve">Women </t>
  </si>
  <si>
    <t>Berhane Teklay Asfaha,etal</t>
  </si>
  <si>
    <t>Tigray</t>
  </si>
  <si>
    <t xml:space="preserve">residence OR(urban) </t>
  </si>
  <si>
    <t>Zerihun Asefa,etal</t>
  </si>
  <si>
    <t>Southwest</t>
  </si>
  <si>
    <t>Wallelign Aleminew,etail</t>
  </si>
  <si>
    <t xml:space="preserve"> community-based crossectional</t>
  </si>
  <si>
    <t>All regions</t>
  </si>
  <si>
    <t>Dessalegn Nigatu Rundasa1, etal</t>
  </si>
  <si>
    <t xml:space="preserve"> Southwest </t>
  </si>
  <si>
    <t>Wondu Feyisa Balch, etal</t>
  </si>
  <si>
    <t xml:space="preserve">Healthcare providers </t>
  </si>
  <si>
    <t xml:space="preserve"> acces to medea (yes )OR</t>
  </si>
  <si>
    <t xml:space="preserve">History of ANC contact)
</t>
  </si>
  <si>
    <t>Meskerem Tsega Dejen    2022</t>
  </si>
  <si>
    <t>Ali A, etal ,2022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</si>
</sst>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5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justify"/>
    </xf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justify" wrapText="1"/>
    </xf>
    <xf numFmtId="0" fontId="0" fillId="0" borderId="0" xfId="0" applyNumberFormat="1" applyAlignment="1">
      <alignment horizontal="left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L12"/>
  <sheetViews>
    <sheetView tabSelected="1" topLeftCell="B1" zoomScale="110" zoomScaleNormal="110" workbookViewId="0">
      <selection activeCell="CQ4" sqref="CQ4"/>
    </sheetView>
  </sheetViews>
  <sheetFormatPr defaultRowHeight="15"/>
  <cols>
    <col min="1" max="1" width="7" customWidth="1"/>
    <col min="2" max="2" width="21" style="5" customWidth="1"/>
    <col min="3" max="3" width="9.140625" style="5"/>
    <col min="4" max="4" width="15" style="6" customWidth="1"/>
    <col min="5" max="5" width="21.42578125" style="5" customWidth="1"/>
    <col min="6" max="6" width="16" style="5" customWidth="1"/>
    <col min="7" max="7" width="11.7109375" style="5" customWidth="1"/>
    <col min="8" max="9" width="11.5703125" style="5" customWidth="1"/>
    <col min="10" max="10" width="25.5703125" style="5" customWidth="1"/>
    <col min="11" max="13" width="11.28515625" style="5" customWidth="1"/>
    <col min="14" max="14" width="14.42578125" style="5" customWidth="1"/>
    <col min="15" max="15" width="15.5703125" style="5" customWidth="1"/>
    <col min="16" max="16" width="9.140625" style="5"/>
    <col min="17" max="17" width="11.7109375" bestFit="1" customWidth="1"/>
    <col min="18" max="18" width="13" customWidth="1"/>
    <col min="29" max="29" width="13" customWidth="1"/>
    <col min="40" max="40" width="13.42578125" customWidth="1"/>
    <col min="51" max="51" width="17.7109375" customWidth="1"/>
    <col min="62" max="62" width="9.140625" style="8"/>
    <col min="74" max="74" width="13.140625" customWidth="1"/>
    <col min="95" max="95" width="12.28515625" style="8" customWidth="1"/>
    <col min="105" max="105" width="9.140625" style="10"/>
  </cols>
  <sheetData>
    <row r="1" spans="1:116" ht="31.5" customHeight="1">
      <c r="A1" s="2" t="s">
        <v>0</v>
      </c>
      <c r="B1" s="5" t="s">
        <v>1</v>
      </c>
      <c r="C1" s="5" t="s">
        <v>2</v>
      </c>
      <c r="D1" s="6" t="s">
        <v>36</v>
      </c>
      <c r="E1" s="5" t="s">
        <v>14</v>
      </c>
      <c r="F1" s="5" t="s">
        <v>16</v>
      </c>
      <c r="G1" s="5" t="s">
        <v>15</v>
      </c>
      <c r="H1" s="5" t="s">
        <v>17</v>
      </c>
      <c r="I1" s="5" t="s">
        <v>28</v>
      </c>
      <c r="J1" s="5" t="s">
        <v>19</v>
      </c>
      <c r="K1" s="5" t="s">
        <v>18</v>
      </c>
      <c r="L1" s="5" t="s">
        <v>29</v>
      </c>
      <c r="M1" s="5" t="s">
        <v>30</v>
      </c>
      <c r="N1" s="5" t="s">
        <v>24</v>
      </c>
      <c r="O1" s="5" t="s">
        <v>25</v>
      </c>
      <c r="P1" s="5" t="s">
        <v>3</v>
      </c>
      <c r="Q1" s="7" t="s">
        <v>41</v>
      </c>
      <c r="R1" s="2" t="s">
        <v>4</v>
      </c>
      <c r="S1" s="2" t="s">
        <v>5</v>
      </c>
      <c r="T1" s="2" t="s">
        <v>6</v>
      </c>
      <c r="U1" s="2" t="s">
        <v>7</v>
      </c>
      <c r="V1" s="2" t="s">
        <v>8</v>
      </c>
      <c r="W1" s="2" t="s">
        <v>9</v>
      </c>
      <c r="X1" s="2" t="s">
        <v>10</v>
      </c>
      <c r="Y1" s="2" t="s">
        <v>11</v>
      </c>
      <c r="Z1" s="2" t="s">
        <v>12</v>
      </c>
      <c r="AA1" s="2" t="s">
        <v>13</v>
      </c>
      <c r="AB1" s="2" t="s">
        <v>20</v>
      </c>
      <c r="AC1" s="7" t="s">
        <v>51</v>
      </c>
      <c r="AD1" s="2" t="s">
        <v>4</v>
      </c>
      <c r="AE1" s="2" t="s">
        <v>5</v>
      </c>
      <c r="AF1" s="2" t="s">
        <v>6</v>
      </c>
      <c r="AG1" s="2" t="s">
        <v>7</v>
      </c>
      <c r="AH1" s="2" t="s">
        <v>8</v>
      </c>
      <c r="AI1" s="2" t="s">
        <v>9</v>
      </c>
      <c r="AJ1" s="2" t="s">
        <v>10</v>
      </c>
      <c r="AK1" s="2" t="s">
        <v>11</v>
      </c>
      <c r="AL1" s="2" t="s">
        <v>12</v>
      </c>
      <c r="AM1" s="2" t="s">
        <v>13</v>
      </c>
      <c r="AN1" s="7" t="s">
        <v>61</v>
      </c>
      <c r="AO1" s="2" t="s">
        <v>4</v>
      </c>
      <c r="AP1" s="2" t="s">
        <v>5</v>
      </c>
      <c r="AQ1" s="2" t="s">
        <v>6</v>
      </c>
      <c r="AR1" s="2" t="s">
        <v>7</v>
      </c>
      <c r="AS1" s="2" t="s">
        <v>8</v>
      </c>
      <c r="AT1" s="2" t="s">
        <v>9</v>
      </c>
      <c r="AU1" s="2" t="s">
        <v>10</v>
      </c>
      <c r="AV1" s="2" t="s">
        <v>11</v>
      </c>
      <c r="AW1" s="2" t="s">
        <v>12</v>
      </c>
      <c r="AX1" s="2" t="s">
        <v>13</v>
      </c>
      <c r="AY1" s="13" t="s">
        <v>42</v>
      </c>
      <c r="AZ1" s="2" t="s">
        <v>4</v>
      </c>
      <c r="BA1" s="2" t="s">
        <v>5</v>
      </c>
      <c r="BB1" s="2" t="s">
        <v>6</v>
      </c>
      <c r="BC1" s="2" t="s">
        <v>7</v>
      </c>
      <c r="BD1" s="2" t="s">
        <v>8</v>
      </c>
      <c r="BE1" s="2" t="s">
        <v>9</v>
      </c>
      <c r="BF1" s="11" t="s">
        <v>10</v>
      </c>
      <c r="BG1" s="11" t="s">
        <v>11</v>
      </c>
      <c r="BH1" s="11" t="s">
        <v>12</v>
      </c>
      <c r="BI1" s="11" t="s">
        <v>13</v>
      </c>
      <c r="BJ1" s="12" t="s">
        <v>62</v>
      </c>
      <c r="BK1" s="2" t="s">
        <v>4</v>
      </c>
      <c r="BL1" s="2" t="s">
        <v>5</v>
      </c>
      <c r="BM1" s="2" t="s">
        <v>26</v>
      </c>
      <c r="BN1" s="2" t="s">
        <v>21</v>
      </c>
      <c r="BO1" s="2" t="s">
        <v>22</v>
      </c>
      <c r="BP1" s="2" t="s">
        <v>23</v>
      </c>
      <c r="BQ1" s="2" t="s">
        <v>10</v>
      </c>
      <c r="BR1" s="2" t="s">
        <v>11</v>
      </c>
      <c r="BS1" s="2" t="s">
        <v>12</v>
      </c>
      <c r="BT1" s="2" t="s">
        <v>13</v>
      </c>
      <c r="BU1" s="8" t="s">
        <v>43</v>
      </c>
      <c r="BV1" s="2" t="s">
        <v>4</v>
      </c>
      <c r="BW1" s="2" t="s">
        <v>5</v>
      </c>
      <c r="BX1" s="2" t="s">
        <v>26</v>
      </c>
      <c r="BY1" s="2" t="s">
        <v>21</v>
      </c>
      <c r="BZ1" s="2" t="s">
        <v>22</v>
      </c>
      <c r="CA1" s="2" t="s">
        <v>23</v>
      </c>
      <c r="CB1" s="2" t="s">
        <v>10</v>
      </c>
      <c r="CC1" s="2" t="s">
        <v>11</v>
      </c>
      <c r="CD1" s="2" t="s">
        <v>12</v>
      </c>
      <c r="CE1" s="2" t="s">
        <v>13</v>
      </c>
      <c r="CF1" s="8"/>
      <c r="CG1" s="2" t="s">
        <v>33</v>
      </c>
      <c r="CH1" s="2" t="s">
        <v>34</v>
      </c>
      <c r="CI1" s="2" t="s">
        <v>26</v>
      </c>
      <c r="CJ1" s="2" t="s">
        <v>21</v>
      </c>
      <c r="CK1" s="2" t="s">
        <v>22</v>
      </c>
      <c r="CL1" s="2" t="s">
        <v>23</v>
      </c>
      <c r="CM1" s="2" t="s">
        <v>10</v>
      </c>
      <c r="CN1" s="2" t="s">
        <v>11</v>
      </c>
      <c r="CO1" s="2" t="s">
        <v>12</v>
      </c>
      <c r="CP1" s="2" t="s">
        <v>13</v>
      </c>
      <c r="CR1" s="2" t="s">
        <v>33</v>
      </c>
      <c r="CS1" s="2" t="s">
        <v>34</v>
      </c>
      <c r="CT1" s="2" t="s">
        <v>26</v>
      </c>
      <c r="CU1" s="2" t="s">
        <v>21</v>
      </c>
      <c r="CV1" s="2" t="s">
        <v>22</v>
      </c>
      <c r="CW1" s="2" t="s">
        <v>23</v>
      </c>
      <c r="CX1" s="2" t="s">
        <v>10</v>
      </c>
      <c r="CY1" s="2" t="s">
        <v>11</v>
      </c>
      <c r="CZ1" s="2" t="s">
        <v>12</v>
      </c>
      <c r="DA1" s="2" t="s">
        <v>13</v>
      </c>
      <c r="DB1" s="4"/>
      <c r="DC1" s="2"/>
      <c r="DD1" s="2"/>
      <c r="DE1" s="2"/>
      <c r="DF1" s="2"/>
      <c r="DG1" s="2"/>
      <c r="DH1" s="2"/>
      <c r="DI1" s="2"/>
      <c r="DJ1" s="2"/>
      <c r="DK1" s="2"/>
      <c r="DL1" s="9"/>
    </row>
    <row r="2" spans="1:116">
      <c r="A2" s="2">
        <v>1</v>
      </c>
      <c r="B2" t="s">
        <v>38</v>
      </c>
      <c r="C2" s="5">
        <v>2021</v>
      </c>
      <c r="D2" s="6" t="s">
        <v>35</v>
      </c>
      <c r="E2" s="15" t="s">
        <v>39</v>
      </c>
      <c r="F2" s="5" t="s">
        <v>40</v>
      </c>
      <c r="G2" s="5">
        <v>395</v>
      </c>
      <c r="H2" s="5">
        <v>395</v>
      </c>
      <c r="I2" s="5">
        <v>102</v>
      </c>
      <c r="J2" s="5" t="s">
        <v>32</v>
      </c>
      <c r="K2" s="5">
        <v>62.6</v>
      </c>
      <c r="L2" s="5">
        <f>LN(H2-I2)</f>
        <v>5.6801726090170677</v>
      </c>
      <c r="M2" s="5">
        <f>SQRT(1/I2+(H2-I2))</f>
        <v>17.117529141834947</v>
      </c>
      <c r="N2" s="5">
        <f>LN(K2)</f>
        <v>4.1367652781060524</v>
      </c>
      <c r="O2" s="5">
        <f>SQRT(N2*(100-N2)/(N2))</f>
        <v>9.7909772097525565</v>
      </c>
      <c r="P2" s="5">
        <f>SQRT(K2*(100-K2)/(K2))</f>
        <v>6.1155539405682617</v>
      </c>
      <c r="Q2" s="8"/>
      <c r="R2" s="8"/>
      <c r="S2" s="8"/>
      <c r="T2" s="4"/>
      <c r="U2" s="4"/>
      <c r="V2" s="4"/>
      <c r="W2" s="4"/>
      <c r="X2" s="8">
        <v>71</v>
      </c>
      <c r="Y2" s="8">
        <v>7</v>
      </c>
      <c r="Z2" s="8">
        <v>29</v>
      </c>
      <c r="AA2" s="8">
        <v>20</v>
      </c>
      <c r="AB2" s="2">
        <v>10</v>
      </c>
      <c r="AC2" s="8"/>
      <c r="AD2" s="8"/>
      <c r="AE2" s="8"/>
      <c r="AF2" s="4"/>
      <c r="AG2" s="4"/>
      <c r="AH2" s="4"/>
      <c r="AI2" s="4"/>
      <c r="AJ2" s="8">
        <v>83</v>
      </c>
      <c r="AK2" s="8">
        <v>19</v>
      </c>
      <c r="AL2" s="8">
        <v>31</v>
      </c>
      <c r="AM2" s="8">
        <v>30</v>
      </c>
      <c r="AN2" s="8"/>
      <c r="AO2" s="8"/>
      <c r="AP2" s="8"/>
      <c r="AQ2" s="4"/>
      <c r="AR2" s="4"/>
      <c r="AS2" s="4"/>
      <c r="AT2" s="4"/>
      <c r="AU2" s="8">
        <v>65</v>
      </c>
      <c r="AV2" s="8">
        <v>10</v>
      </c>
      <c r="AW2" s="8">
        <v>18</v>
      </c>
      <c r="AX2" s="8">
        <v>15</v>
      </c>
      <c r="BB2" s="2"/>
      <c r="BC2" s="2"/>
      <c r="BD2" s="2"/>
      <c r="BE2" s="2"/>
      <c r="BF2">
        <v>41</v>
      </c>
      <c r="BG2">
        <v>29</v>
      </c>
      <c r="BH2">
        <v>20</v>
      </c>
      <c r="BI2">
        <v>26</v>
      </c>
      <c r="BM2" s="3"/>
      <c r="BN2" s="3"/>
      <c r="BO2" s="3"/>
      <c r="BP2" s="3"/>
      <c r="BQ2">
        <v>62</v>
      </c>
      <c r="BR2">
        <v>11</v>
      </c>
      <c r="BS2">
        <v>11</v>
      </c>
      <c r="BT2">
        <v>16</v>
      </c>
      <c r="BU2" s="8"/>
      <c r="CQ2"/>
      <c r="DA2"/>
      <c r="DB2" s="8"/>
      <c r="DL2" s="10"/>
    </row>
    <row r="3" spans="1:116">
      <c r="A3" s="2">
        <v>2</v>
      </c>
      <c r="B3" s="5" t="s">
        <v>44</v>
      </c>
      <c r="C3" s="5">
        <v>2021</v>
      </c>
      <c r="D3" s="6" t="s">
        <v>37</v>
      </c>
      <c r="E3" s="15" t="s">
        <v>27</v>
      </c>
      <c r="F3" s="5" t="s">
        <v>60</v>
      </c>
      <c r="G3" s="5">
        <v>564</v>
      </c>
      <c r="H3" s="5">
        <v>518</v>
      </c>
      <c r="I3" s="5">
        <v>119</v>
      </c>
      <c r="J3" s="5" t="s">
        <v>32</v>
      </c>
      <c r="K3" s="14">
        <v>50.5</v>
      </c>
      <c r="L3" s="5">
        <v>6</v>
      </c>
      <c r="M3" s="5">
        <f t="shared" ref="M3:M11" si="0">SQRT(1/I3+(H3-I3))</f>
        <v>19.975194701462726</v>
      </c>
      <c r="N3" s="5">
        <f>LN(K3)</f>
        <v>3.9219733362813143</v>
      </c>
      <c r="O3" s="5">
        <f t="shared" ref="O3:O11" si="1">SQRT(N3*(100-N3)/(N3))</f>
        <v>9.8019399438947126</v>
      </c>
      <c r="P3" s="5">
        <f t="shared" ref="P3:P11" si="2">SQRT(K3*(100-K3)/(K3))</f>
        <v>7.0356236397351442</v>
      </c>
      <c r="T3" s="4"/>
      <c r="U3" s="4"/>
      <c r="V3" s="4"/>
      <c r="W3" s="4"/>
      <c r="X3" s="2"/>
      <c r="Y3" s="2"/>
      <c r="Z3" s="2"/>
      <c r="AA3" s="2"/>
      <c r="AB3" s="2">
        <v>10</v>
      </c>
      <c r="AF3" s="4"/>
      <c r="AG3" s="4"/>
      <c r="AH3" s="4"/>
      <c r="AI3" s="4"/>
      <c r="AJ3" s="2"/>
      <c r="AK3" s="2"/>
      <c r="AL3" s="2"/>
      <c r="AM3" s="2"/>
      <c r="AQ3" s="4"/>
      <c r="AR3" s="4"/>
      <c r="AS3" s="4"/>
      <c r="AT3" s="4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4"/>
      <c r="BK3" s="2"/>
      <c r="BL3" s="2"/>
      <c r="BM3" s="3"/>
      <c r="BN3" s="3"/>
      <c r="BO3" s="3"/>
      <c r="BP3" s="3"/>
      <c r="BQ3" s="2"/>
      <c r="BR3" s="2"/>
      <c r="BS3" s="2"/>
      <c r="BT3" s="2"/>
      <c r="BU3" s="8"/>
      <c r="CQ3"/>
      <c r="DA3"/>
      <c r="DB3" s="8"/>
      <c r="DL3" s="10"/>
    </row>
    <row r="4" spans="1:116">
      <c r="A4" s="2">
        <v>3</v>
      </c>
      <c r="B4" t="s">
        <v>45</v>
      </c>
      <c r="C4" s="5">
        <v>2023</v>
      </c>
      <c r="D4" s="6" t="s">
        <v>46</v>
      </c>
      <c r="E4" s="15" t="s">
        <v>27</v>
      </c>
      <c r="F4" s="5" t="s">
        <v>60</v>
      </c>
      <c r="G4" s="5">
        <v>380</v>
      </c>
      <c r="H4" s="5">
        <v>372</v>
      </c>
      <c r="I4" s="5">
        <v>193</v>
      </c>
      <c r="J4" s="5" t="s">
        <v>32</v>
      </c>
      <c r="K4" s="5">
        <v>57</v>
      </c>
      <c r="L4" s="5">
        <f t="shared" ref="L4:L11" si="3">LN(I4/(H4-I4))</f>
        <v>7.5304383064130578E-2</v>
      </c>
      <c r="M4" s="5">
        <f t="shared" si="0"/>
        <v>13.379281794892814</v>
      </c>
      <c r="N4" s="5">
        <f t="shared" ref="N4" si="4">LN(K4)</f>
        <v>4.0430512678345503</v>
      </c>
      <c r="O4" s="5">
        <f t="shared" si="1"/>
        <v>9.7957617739594625</v>
      </c>
      <c r="P4" s="5">
        <f t="shared" si="2"/>
        <v>6.5574385243020004</v>
      </c>
      <c r="Q4" s="2"/>
      <c r="R4" s="2"/>
      <c r="S4" s="2"/>
      <c r="T4" s="4"/>
      <c r="U4" s="4"/>
      <c r="V4" s="4"/>
      <c r="W4" s="4"/>
      <c r="X4" s="3"/>
      <c r="Y4" s="3"/>
      <c r="Z4" s="3"/>
      <c r="AA4" s="3"/>
      <c r="AB4" s="2"/>
      <c r="AC4" s="2"/>
      <c r="AD4" s="2"/>
      <c r="AE4" s="2"/>
      <c r="AF4" s="4"/>
      <c r="AG4" s="4"/>
      <c r="AH4" s="4"/>
      <c r="AI4" s="4"/>
      <c r="AJ4" s="3"/>
      <c r="AK4" s="3"/>
      <c r="AL4" s="3"/>
      <c r="AM4" s="3"/>
      <c r="AN4" s="2"/>
      <c r="AO4" s="2"/>
      <c r="AP4" s="2"/>
      <c r="AQ4" s="2"/>
      <c r="AR4" s="2"/>
      <c r="AS4" s="2"/>
      <c r="AT4" s="2"/>
      <c r="AU4" s="3"/>
      <c r="AV4" s="3"/>
      <c r="AW4" s="3"/>
      <c r="AX4" s="3"/>
      <c r="AY4" s="2"/>
      <c r="AZ4" s="2"/>
      <c r="BA4" s="2"/>
      <c r="BB4" s="2"/>
      <c r="BC4" s="2"/>
      <c r="BD4" s="2"/>
      <c r="BE4" s="2"/>
      <c r="BF4">
        <v>82</v>
      </c>
      <c r="BG4">
        <v>5</v>
      </c>
      <c r="BH4">
        <v>84</v>
      </c>
      <c r="BI4">
        <v>81</v>
      </c>
      <c r="BJ4" s="4"/>
      <c r="BK4" s="2"/>
      <c r="BL4" s="2"/>
      <c r="BM4" s="3"/>
      <c r="BN4" s="3"/>
      <c r="BO4" s="3"/>
      <c r="BP4" s="3"/>
      <c r="BQ4" s="2"/>
      <c r="BR4" s="2"/>
      <c r="BS4" s="2"/>
      <c r="BT4" s="2"/>
      <c r="BU4" s="8"/>
      <c r="BV4" s="2"/>
      <c r="BW4" s="2"/>
      <c r="CQ4"/>
      <c r="DA4"/>
      <c r="DB4" s="8"/>
      <c r="DC4" s="8"/>
      <c r="DD4" s="8"/>
      <c r="DE4" s="8"/>
      <c r="DF4" s="8"/>
      <c r="DG4" s="8"/>
      <c r="DH4" s="8"/>
      <c r="DI4" s="8"/>
      <c r="DJ4" s="8"/>
      <c r="DK4" s="8"/>
      <c r="DL4" s="10"/>
    </row>
    <row r="5" spans="1:116">
      <c r="A5" s="2">
        <v>4</v>
      </c>
      <c r="B5" t="s">
        <v>63</v>
      </c>
      <c r="D5" s="6" t="s">
        <v>35</v>
      </c>
      <c r="E5" s="15" t="s">
        <v>47</v>
      </c>
      <c r="F5" s="5" t="s">
        <v>48</v>
      </c>
      <c r="G5" s="5">
        <v>784</v>
      </c>
      <c r="H5" s="5">
        <v>773</v>
      </c>
      <c r="I5" s="5">
        <v>281</v>
      </c>
      <c r="J5" s="5" t="s">
        <v>32</v>
      </c>
      <c r="K5" s="5">
        <v>36.4</v>
      </c>
      <c r="L5" s="5">
        <f t="shared" si="3"/>
        <v>-0.56012404715856234</v>
      </c>
      <c r="M5" s="5">
        <f t="shared" si="0"/>
        <v>22.181153232392159</v>
      </c>
      <c r="N5" s="5">
        <f>LN(K5)</f>
        <v>3.5945687746426951</v>
      </c>
      <c r="O5" s="5">
        <f t="shared" si="1"/>
        <v>9.8186267484489544</v>
      </c>
      <c r="P5" s="5">
        <f t="shared" si="2"/>
        <v>7.9749608149507543</v>
      </c>
      <c r="Q5" s="1"/>
      <c r="R5" s="1"/>
      <c r="S5" s="1"/>
      <c r="T5" s="4"/>
      <c r="U5" s="2"/>
      <c r="V5" s="2"/>
      <c r="W5" s="2"/>
      <c r="X5">
        <v>85</v>
      </c>
      <c r="Y5">
        <v>94</v>
      </c>
      <c r="Z5">
        <v>49</v>
      </c>
      <c r="AA5">
        <v>311</v>
      </c>
      <c r="AB5" s="2">
        <v>10</v>
      </c>
      <c r="AC5" s="1"/>
      <c r="AD5" s="1"/>
      <c r="AE5" s="1"/>
      <c r="AF5" s="4"/>
      <c r="AG5" s="2"/>
      <c r="AH5" s="2"/>
      <c r="AI5" s="2"/>
      <c r="AN5" s="1"/>
      <c r="AO5" s="1"/>
      <c r="AP5" s="1"/>
      <c r="AQ5" s="2"/>
      <c r="AR5" s="2"/>
      <c r="AS5" s="2"/>
      <c r="AT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K5" s="2"/>
      <c r="BL5" s="2"/>
      <c r="BM5" s="3"/>
      <c r="BN5" s="3"/>
      <c r="BO5" s="3"/>
      <c r="BP5" s="3"/>
      <c r="BQ5">
        <v>82</v>
      </c>
      <c r="BR5">
        <v>5</v>
      </c>
      <c r="BS5">
        <v>84</v>
      </c>
      <c r="BT5">
        <v>81</v>
      </c>
      <c r="BU5" s="8"/>
      <c r="CM5" s="8"/>
      <c r="CN5" s="8"/>
      <c r="CO5" s="8"/>
      <c r="CP5" s="8"/>
      <c r="CQ5"/>
      <c r="DA5"/>
      <c r="DB5" s="8"/>
      <c r="DE5" s="8"/>
      <c r="DF5" s="8"/>
      <c r="DG5" s="8"/>
      <c r="DH5" s="8"/>
      <c r="DL5" s="10"/>
    </row>
    <row r="6" spans="1:116">
      <c r="A6" s="2">
        <v>5</v>
      </c>
      <c r="B6" t="s">
        <v>49</v>
      </c>
      <c r="C6" s="5">
        <v>2023</v>
      </c>
      <c r="D6" t="s">
        <v>50</v>
      </c>
      <c r="E6" s="15" t="s">
        <v>27</v>
      </c>
      <c r="F6" s="5" t="s">
        <v>48</v>
      </c>
      <c r="G6" s="5">
        <v>605</v>
      </c>
      <c r="H6" s="5">
        <v>605</v>
      </c>
      <c r="I6" s="5">
        <v>52</v>
      </c>
      <c r="J6" s="5" t="s">
        <v>32</v>
      </c>
      <c r="K6" s="5">
        <v>31.6</v>
      </c>
      <c r="L6" s="5">
        <f t="shared" si="3"/>
        <v>-2.3641142829409074</v>
      </c>
      <c r="M6" s="5">
        <f t="shared" si="0"/>
        <v>23.516360916800686</v>
      </c>
      <c r="N6" s="5">
        <f t="shared" ref="N6" si="5">LN(K6)</f>
        <v>3.4531571205928664</v>
      </c>
      <c r="O6" s="5">
        <f t="shared" si="1"/>
        <v>9.8258253027115821</v>
      </c>
      <c r="P6" s="5">
        <f t="shared" si="2"/>
        <v>8.270429251254134</v>
      </c>
      <c r="Q6" s="2"/>
      <c r="R6" s="2"/>
      <c r="T6" s="4"/>
      <c r="U6" s="2"/>
      <c r="V6" s="2"/>
      <c r="W6" s="2"/>
      <c r="X6" s="2">
        <v>27</v>
      </c>
      <c r="Y6" s="2">
        <v>66</v>
      </c>
      <c r="Z6" s="2">
        <v>43</v>
      </c>
      <c r="AA6" s="2">
        <v>259</v>
      </c>
      <c r="AB6" s="2">
        <v>8</v>
      </c>
      <c r="AC6" s="2"/>
      <c r="AD6" s="2"/>
      <c r="AF6" s="4"/>
      <c r="AG6" s="2"/>
      <c r="AH6" s="2"/>
      <c r="AI6" s="2"/>
      <c r="AJ6" s="2">
        <v>110</v>
      </c>
      <c r="AK6" s="2">
        <v>14</v>
      </c>
      <c r="AL6" s="2">
        <v>132</v>
      </c>
      <c r="AM6" s="2">
        <v>135</v>
      </c>
      <c r="AN6" s="2"/>
      <c r="AO6" s="2"/>
      <c r="AQ6" s="2"/>
      <c r="AR6" s="2"/>
      <c r="AS6" s="2"/>
      <c r="AT6" s="2"/>
      <c r="AU6" s="2"/>
      <c r="AV6" s="2"/>
      <c r="AW6" s="2"/>
      <c r="AX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3"/>
      <c r="BN6" s="3"/>
      <c r="BO6" s="3"/>
      <c r="BP6" s="3"/>
      <c r="BQ6" s="2"/>
      <c r="BR6" s="2"/>
      <c r="BS6" s="2"/>
      <c r="BT6" s="2"/>
      <c r="BU6" s="8"/>
      <c r="CB6" s="8">
        <v>269</v>
      </c>
      <c r="CC6" s="8">
        <v>4</v>
      </c>
      <c r="CD6" s="8">
        <v>83</v>
      </c>
      <c r="CE6" s="8">
        <v>22</v>
      </c>
      <c r="CF6" s="8"/>
      <c r="CG6" s="8"/>
      <c r="CH6" s="8"/>
      <c r="CQ6"/>
      <c r="DA6"/>
      <c r="DB6" s="8"/>
      <c r="DE6" s="8"/>
      <c r="DF6" s="8"/>
      <c r="DG6" s="8"/>
      <c r="DH6" s="8"/>
      <c r="DL6" s="10"/>
    </row>
    <row r="7" spans="1:116">
      <c r="A7" s="2">
        <v>6</v>
      </c>
      <c r="B7" t="s">
        <v>52</v>
      </c>
      <c r="C7" s="5">
        <v>2020</v>
      </c>
      <c r="D7" s="6" t="s">
        <v>53</v>
      </c>
      <c r="E7" s="15" t="s">
        <v>27</v>
      </c>
      <c r="F7" s="5" t="s">
        <v>48</v>
      </c>
      <c r="G7" s="5">
        <v>422</v>
      </c>
      <c r="H7" s="5">
        <v>422</v>
      </c>
      <c r="I7" s="5">
        <v>172</v>
      </c>
      <c r="J7" s="5" t="s">
        <v>31</v>
      </c>
      <c r="K7" s="5">
        <v>40.799999999999997</v>
      </c>
      <c r="L7" s="5">
        <f t="shared" si="3"/>
        <v>-0.37396644104879345</v>
      </c>
      <c r="M7" s="5">
        <f t="shared" si="0"/>
        <v>15.811572153125329</v>
      </c>
      <c r="N7" s="5">
        <f>LN(K7)</f>
        <v>3.708682081410116</v>
      </c>
      <c r="O7" s="5">
        <f t="shared" si="1"/>
        <v>9.8128139653511148</v>
      </c>
      <c r="P7" s="5">
        <f t="shared" si="2"/>
        <v>7.6941536246685382</v>
      </c>
      <c r="Q7" s="2"/>
      <c r="S7" s="2"/>
      <c r="T7" s="4"/>
      <c r="U7" s="2"/>
      <c r="V7" s="2"/>
      <c r="W7" s="2"/>
      <c r="X7" s="2">
        <v>156</v>
      </c>
      <c r="Y7" s="2">
        <v>8</v>
      </c>
      <c r="Z7" s="2">
        <v>58</v>
      </c>
      <c r="AA7" s="2">
        <v>20</v>
      </c>
      <c r="AB7" s="2">
        <v>9</v>
      </c>
      <c r="AC7" s="2"/>
      <c r="AE7" s="2"/>
      <c r="AF7" s="4"/>
      <c r="AG7" s="2"/>
      <c r="AH7" s="2"/>
      <c r="AI7" s="2"/>
      <c r="AJ7" s="2">
        <v>142</v>
      </c>
      <c r="AK7" s="2">
        <v>100</v>
      </c>
      <c r="AL7" s="2">
        <v>126</v>
      </c>
      <c r="AM7" s="2">
        <v>41</v>
      </c>
      <c r="AN7" s="2"/>
      <c r="AP7" s="2"/>
      <c r="AQ7" s="2"/>
      <c r="AR7" s="2"/>
      <c r="AS7" s="2"/>
      <c r="AT7" s="2"/>
      <c r="AU7">
        <v>63</v>
      </c>
      <c r="AV7">
        <v>10</v>
      </c>
      <c r="AW7">
        <v>22</v>
      </c>
      <c r="AX7">
        <v>13</v>
      </c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3"/>
      <c r="BN7" s="3"/>
      <c r="BO7" s="3"/>
      <c r="BP7" s="3"/>
      <c r="BQ7" s="2"/>
      <c r="BR7" s="2"/>
      <c r="BS7" s="2"/>
      <c r="BT7" s="2"/>
      <c r="BU7" s="8"/>
      <c r="CQ7"/>
      <c r="DA7"/>
      <c r="DE7" s="8"/>
      <c r="DF7" s="8"/>
      <c r="DG7" s="8"/>
      <c r="DH7" s="8"/>
      <c r="DL7" s="10"/>
    </row>
    <row r="8" spans="1:116">
      <c r="A8" s="2">
        <v>7</v>
      </c>
      <c r="B8" t="s">
        <v>54</v>
      </c>
      <c r="C8" s="5">
        <v>2022</v>
      </c>
      <c r="D8" s="6" t="s">
        <v>56</v>
      </c>
      <c r="E8" s="15" t="s">
        <v>55</v>
      </c>
      <c r="F8" s="5" t="s">
        <v>48</v>
      </c>
      <c r="G8" s="5">
        <v>15683</v>
      </c>
      <c r="H8" s="5">
        <v>15672</v>
      </c>
      <c r="I8" s="5">
        <v>5955</v>
      </c>
      <c r="J8" s="5" t="s">
        <v>31</v>
      </c>
      <c r="K8" s="5">
        <v>38</v>
      </c>
      <c r="L8" s="5">
        <f t="shared" si="3"/>
        <v>-0.48964572605003859</v>
      </c>
      <c r="M8" s="5">
        <f t="shared" si="0"/>
        <v>98.574845513072518</v>
      </c>
      <c r="N8" s="5">
        <f>LN(K8)</f>
        <v>3.6375861597263857</v>
      </c>
      <c r="O8" s="5">
        <f t="shared" si="1"/>
        <v>9.8164359031307082</v>
      </c>
      <c r="P8" s="5">
        <f t="shared" si="2"/>
        <v>7.8740078740118111</v>
      </c>
      <c r="R8" s="2"/>
      <c r="S8" s="2"/>
      <c r="T8" s="4"/>
      <c r="U8" s="2"/>
      <c r="V8" s="2"/>
      <c r="W8" s="2"/>
      <c r="X8" s="2">
        <v>197</v>
      </c>
      <c r="Y8" s="2">
        <v>38</v>
      </c>
      <c r="Z8" s="2">
        <v>93</v>
      </c>
      <c r="AA8" s="2">
        <v>81</v>
      </c>
      <c r="AB8" s="2">
        <v>10</v>
      </c>
      <c r="AD8" s="2"/>
      <c r="AE8" s="2"/>
      <c r="AF8" s="4"/>
      <c r="AG8" s="2"/>
      <c r="AH8" s="2"/>
      <c r="AI8" s="2"/>
      <c r="AJ8" s="2">
        <v>197</v>
      </c>
      <c r="AK8" s="2">
        <v>38</v>
      </c>
      <c r="AL8" s="2">
        <v>93</v>
      </c>
      <c r="AM8" s="2">
        <v>81</v>
      </c>
      <c r="AO8" s="2"/>
      <c r="AP8" s="2"/>
      <c r="AQ8" s="2"/>
      <c r="AR8" s="2"/>
      <c r="AS8" s="2"/>
      <c r="AT8" s="2"/>
      <c r="AU8" s="2">
        <v>145</v>
      </c>
      <c r="AV8" s="2">
        <v>90</v>
      </c>
      <c r="AW8" s="2">
        <v>44</v>
      </c>
      <c r="AX8" s="2">
        <v>130</v>
      </c>
      <c r="BB8" s="2"/>
      <c r="BC8" s="2"/>
      <c r="BD8" s="2"/>
      <c r="BE8" s="2"/>
      <c r="BF8">
        <v>195</v>
      </c>
      <c r="BG8">
        <v>40</v>
      </c>
      <c r="BH8">
        <v>100</v>
      </c>
      <c r="BI8">
        <v>74</v>
      </c>
      <c r="BJ8"/>
      <c r="BM8" s="3"/>
      <c r="BN8" s="3"/>
      <c r="BO8" s="3"/>
      <c r="BP8" s="3"/>
      <c r="BQ8">
        <v>184</v>
      </c>
      <c r="BR8">
        <v>51</v>
      </c>
      <c r="BS8">
        <v>76</v>
      </c>
      <c r="BT8">
        <v>98</v>
      </c>
      <c r="BU8" s="8"/>
      <c r="CB8">
        <v>203</v>
      </c>
      <c r="CC8">
        <v>32</v>
      </c>
      <c r="CD8">
        <v>101</v>
      </c>
      <c r="CE8">
        <v>33</v>
      </c>
      <c r="CQ8"/>
      <c r="DA8"/>
      <c r="DB8" s="8"/>
      <c r="DE8" s="8"/>
      <c r="DF8" s="8"/>
      <c r="DG8" s="8"/>
      <c r="DH8" s="8"/>
      <c r="DL8" s="10"/>
    </row>
    <row r="9" spans="1:116">
      <c r="A9" s="2">
        <v>8</v>
      </c>
      <c r="B9" t="s">
        <v>57</v>
      </c>
      <c r="C9" s="5">
        <v>2021</v>
      </c>
      <c r="D9" s="6" t="s">
        <v>58</v>
      </c>
      <c r="E9" s="15" t="s">
        <v>27</v>
      </c>
      <c r="F9" s="5" t="s">
        <v>48</v>
      </c>
      <c r="G9" s="5">
        <v>413</v>
      </c>
      <c r="H9" s="5">
        <v>400</v>
      </c>
      <c r="I9" s="5">
        <v>173</v>
      </c>
      <c r="J9" s="5" t="s">
        <v>31</v>
      </c>
      <c r="K9" s="5">
        <v>50</v>
      </c>
      <c r="L9" s="5">
        <f t="shared" si="3"/>
        <v>-0.27165842298362369</v>
      </c>
      <c r="M9" s="5">
        <f t="shared" si="0"/>
        <v>15.066710999644906</v>
      </c>
      <c r="N9" s="5">
        <f>LN(K9)</f>
        <v>3.912023005428146</v>
      </c>
      <c r="O9" s="5">
        <f t="shared" si="1"/>
        <v>9.8024475002201292</v>
      </c>
      <c r="P9" s="5">
        <f t="shared" si="2"/>
        <v>7.0710678118654755</v>
      </c>
      <c r="S9" s="2"/>
      <c r="T9" s="4"/>
      <c r="U9" s="4"/>
      <c r="V9" s="4"/>
      <c r="W9" s="4"/>
      <c r="X9" s="2">
        <v>161</v>
      </c>
      <c r="Y9" s="2">
        <v>45</v>
      </c>
      <c r="Z9" s="2">
        <v>46</v>
      </c>
      <c r="AA9" s="2">
        <v>28</v>
      </c>
      <c r="AB9" s="2">
        <v>10</v>
      </c>
      <c r="AE9" s="2"/>
      <c r="AF9" s="4"/>
      <c r="AG9" s="4"/>
      <c r="AH9" s="4"/>
      <c r="AI9" s="4"/>
      <c r="AJ9" s="2">
        <v>161</v>
      </c>
      <c r="AK9" s="2">
        <v>45</v>
      </c>
      <c r="AL9" s="2">
        <v>46</v>
      </c>
      <c r="AM9" s="2">
        <v>28</v>
      </c>
      <c r="AN9" s="2"/>
      <c r="AO9" s="2"/>
      <c r="AP9" s="2"/>
      <c r="AQ9" s="2"/>
      <c r="AR9" s="2"/>
      <c r="AS9" s="2"/>
      <c r="AT9" s="2"/>
      <c r="AU9" s="2">
        <v>47</v>
      </c>
      <c r="AV9" s="2">
        <v>10</v>
      </c>
      <c r="AW9" s="2">
        <v>26</v>
      </c>
      <c r="AX9" s="2">
        <v>20</v>
      </c>
      <c r="AY9" s="2"/>
      <c r="AZ9" s="2"/>
      <c r="BA9" s="2"/>
      <c r="BB9" s="2"/>
      <c r="BC9" s="2"/>
      <c r="BD9" s="2"/>
      <c r="BE9" s="2"/>
      <c r="BF9" s="2">
        <v>96</v>
      </c>
      <c r="BG9" s="2">
        <v>77</v>
      </c>
      <c r="BH9" s="2">
        <v>51</v>
      </c>
      <c r="BI9" s="2">
        <v>143</v>
      </c>
      <c r="BJ9" s="2"/>
      <c r="BK9" s="2"/>
      <c r="BL9" s="2"/>
      <c r="BM9" s="3"/>
      <c r="BN9" s="3"/>
      <c r="BO9" s="3"/>
      <c r="BP9" s="3"/>
      <c r="BQ9" s="2">
        <v>96</v>
      </c>
      <c r="BR9" s="2">
        <v>77</v>
      </c>
      <c r="BS9" s="2">
        <v>51</v>
      </c>
      <c r="BT9" s="2">
        <v>143</v>
      </c>
      <c r="BU9" s="8"/>
      <c r="CQ9"/>
      <c r="DA9"/>
      <c r="DB9" s="8"/>
      <c r="DL9" s="10"/>
    </row>
    <row r="10" spans="1:116">
      <c r="A10" s="2">
        <v>9</v>
      </c>
      <c r="B10" t="s">
        <v>59</v>
      </c>
      <c r="C10" s="5">
        <v>2020</v>
      </c>
      <c r="D10" s="6" t="s">
        <v>35</v>
      </c>
      <c r="E10" s="15" t="s">
        <v>27</v>
      </c>
      <c r="F10" s="5" t="s">
        <v>40</v>
      </c>
      <c r="G10" s="5">
        <v>413</v>
      </c>
      <c r="H10" s="5">
        <v>413</v>
      </c>
      <c r="I10" s="5">
        <v>163</v>
      </c>
      <c r="J10" s="5" t="s">
        <v>32</v>
      </c>
      <c r="K10" s="5">
        <v>39.5</v>
      </c>
      <c r="L10" s="5">
        <f t="shared" si="3"/>
        <v>-0.42771071705548408</v>
      </c>
      <c r="M10" s="5">
        <f t="shared" si="0"/>
        <v>15.811582304416126</v>
      </c>
      <c r="N10" s="5">
        <f>LN(K10)</f>
        <v>3.6763006719070761</v>
      </c>
      <c r="O10" s="5">
        <f t="shared" si="1"/>
        <v>9.8144637819950677</v>
      </c>
      <c r="P10" s="5">
        <f t="shared" si="2"/>
        <v>7.7781745930520225</v>
      </c>
      <c r="Q10" s="2"/>
      <c r="R10" s="2"/>
      <c r="S10" s="2"/>
      <c r="T10" s="4"/>
      <c r="U10" s="2"/>
      <c r="V10" s="2"/>
      <c r="W10" s="2"/>
      <c r="X10" s="2">
        <v>18</v>
      </c>
      <c r="Y10" s="2">
        <v>8</v>
      </c>
      <c r="Z10" s="2">
        <v>83</v>
      </c>
      <c r="AA10" s="2">
        <v>172</v>
      </c>
      <c r="AB10" s="2">
        <v>8</v>
      </c>
      <c r="AC10" s="2"/>
      <c r="AD10" s="2"/>
      <c r="AE10" s="2"/>
      <c r="AF10" s="4"/>
      <c r="AG10" s="2"/>
      <c r="AH10" s="2"/>
      <c r="AI10" s="2"/>
      <c r="AJ10" s="2">
        <v>18</v>
      </c>
      <c r="AK10" s="2">
        <v>8</v>
      </c>
      <c r="AL10" s="2">
        <v>83</v>
      </c>
      <c r="AM10" s="2">
        <v>172</v>
      </c>
      <c r="AN10" s="2"/>
      <c r="AO10" s="2"/>
      <c r="AP10" s="2"/>
      <c r="AQ10" s="2"/>
      <c r="AR10" s="2"/>
      <c r="AS10" s="2"/>
      <c r="AT10" s="2"/>
      <c r="AU10" s="2">
        <v>17</v>
      </c>
      <c r="AV10" s="2">
        <v>8</v>
      </c>
      <c r="AW10" s="2">
        <v>103</v>
      </c>
      <c r="AX10" s="2">
        <v>168</v>
      </c>
      <c r="AY10" s="2"/>
      <c r="AZ10" s="2"/>
      <c r="BA10" s="2"/>
      <c r="BB10" s="2"/>
      <c r="BC10" s="2"/>
      <c r="BD10" s="2"/>
      <c r="BE10" s="2"/>
      <c r="BF10" s="2">
        <v>27</v>
      </c>
      <c r="BG10" s="2">
        <v>12</v>
      </c>
      <c r="BH10" s="2">
        <v>99</v>
      </c>
      <c r="BI10" s="2">
        <v>249</v>
      </c>
      <c r="BJ10" s="2"/>
      <c r="BK10" s="2"/>
      <c r="BL10" s="2"/>
      <c r="BM10" s="3"/>
      <c r="BN10" s="3"/>
      <c r="BO10" s="3"/>
      <c r="BP10" s="3"/>
      <c r="BQ10" s="3">
        <v>82</v>
      </c>
      <c r="BR10" s="2">
        <v>9</v>
      </c>
      <c r="BS10" s="2">
        <v>86</v>
      </c>
      <c r="BT10" s="2">
        <v>88</v>
      </c>
      <c r="BU10" s="8"/>
      <c r="CB10">
        <v>82</v>
      </c>
      <c r="CC10">
        <v>5</v>
      </c>
      <c r="CD10">
        <v>84</v>
      </c>
      <c r="CE10">
        <v>81</v>
      </c>
      <c r="CQ10"/>
      <c r="DA10"/>
      <c r="DL10" s="10"/>
    </row>
    <row r="11" spans="1:116">
      <c r="A11" s="2">
        <v>10</v>
      </c>
      <c r="B11" t="s">
        <v>64</v>
      </c>
      <c r="C11" s="5">
        <v>2017</v>
      </c>
      <c r="D11" s="6" t="s">
        <v>35</v>
      </c>
      <c r="E11" s="15" t="s">
        <v>39</v>
      </c>
      <c r="F11" s="5" t="s">
        <v>40</v>
      </c>
      <c r="G11" s="5">
        <v>384</v>
      </c>
      <c r="H11" s="5">
        <v>384</v>
      </c>
      <c r="I11" s="5">
        <v>67</v>
      </c>
      <c r="J11" s="5" t="s">
        <v>32</v>
      </c>
      <c r="K11" s="5">
        <v>17.399999999999999</v>
      </c>
      <c r="L11" s="5">
        <f t="shared" si="3"/>
        <v>-1.5542091544863146</v>
      </c>
      <c r="M11" s="5">
        <f t="shared" si="0"/>
        <v>17.80491295606733</v>
      </c>
      <c r="N11" s="5">
        <f>LN(K11)</f>
        <v>2.8564702062204832</v>
      </c>
      <c r="O11" s="5">
        <f t="shared" si="1"/>
        <v>9.8561417295907194</v>
      </c>
      <c r="P11" s="5">
        <f t="shared" si="2"/>
        <v>9.0884542140014108</v>
      </c>
      <c r="Q11" s="2"/>
      <c r="X11" s="2">
        <v>146</v>
      </c>
      <c r="Y11" s="2">
        <v>17</v>
      </c>
      <c r="Z11" s="2">
        <v>159</v>
      </c>
      <c r="AA11" s="2">
        <v>91</v>
      </c>
      <c r="AB11" s="2">
        <v>10</v>
      </c>
      <c r="AC11" s="2"/>
      <c r="AD11" s="2"/>
      <c r="AE11" s="2"/>
      <c r="AF11" s="2"/>
      <c r="AG11" s="2"/>
      <c r="AH11" s="2"/>
      <c r="AI11" s="2"/>
      <c r="AJ11" s="2">
        <v>143</v>
      </c>
      <c r="AK11" s="2">
        <v>20</v>
      </c>
      <c r="AL11" s="2">
        <v>152</v>
      </c>
      <c r="AM11" s="2">
        <v>98</v>
      </c>
      <c r="AN11" s="2"/>
      <c r="AO11" s="2"/>
      <c r="AP11" s="2"/>
      <c r="AQ11" s="2"/>
      <c r="AR11" s="2"/>
      <c r="AS11" s="2"/>
      <c r="AT11" s="2"/>
      <c r="AU11">
        <v>203</v>
      </c>
      <c r="AV11">
        <v>32</v>
      </c>
      <c r="AW11">
        <v>101</v>
      </c>
      <c r="AX11">
        <v>33</v>
      </c>
      <c r="BB11" s="3"/>
      <c r="BC11" s="3"/>
      <c r="BD11" s="3"/>
      <c r="BE11" s="3"/>
    </row>
    <row r="12" spans="1:116">
      <c r="A12" s="2"/>
      <c r="K12" s="14"/>
      <c r="Q12" s="2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HTN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2021-02-19T08:58:12Z</dcterms:created>
  <dcterms:modified xsi:type="dcterms:W3CDTF">2024-12-26T15:16:49Z</dcterms:modified>
</cp:coreProperties>
</file>