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G:\Data\"/>
    </mc:Choice>
  </mc:AlternateContent>
  <xr:revisionPtr revIDLastSave="0" documentId="13_ncr:1_{71C08698-1984-4182-8ACF-F11962E3325B}" xr6:coauthVersionLast="47" xr6:coauthVersionMax="47" xr10:uidLastSave="{00000000-0000-0000-0000-000000000000}"/>
  <bookViews>
    <workbookView xWindow="-108" yWindow="-108" windowWidth="23256" windowHeight="13176" activeTab="10" xr2:uid="{00000000-000D-0000-FFFF-FFFF00000000}"/>
  </bookViews>
  <sheets>
    <sheet name="ER" sheetId="1" r:id="rId1"/>
    <sheet name="mir4289" sheetId="9" r:id="rId2"/>
    <sheet name="B-catenin" sheetId="10" r:id="rId3"/>
    <sheet name="vegf" sheetId="2" r:id="rId4"/>
    <sheet name="mmp2" sheetId="3" r:id="rId5"/>
    <sheet name="mmp9" sheetId="4" r:id="rId6"/>
    <sheet name="IL1" sheetId="5" r:id="rId7"/>
    <sheet name="IDO" sheetId="6" r:id="rId8"/>
    <sheet name="KRAS" sheetId="7" r:id="rId9"/>
    <sheet name="IL10" sheetId="8" r:id="rId10"/>
    <sheet name="u6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12" l="1"/>
  <c r="O16" i="12" s="1"/>
  <c r="N15" i="12"/>
  <c r="N14" i="12"/>
  <c r="O14" i="12" s="1"/>
  <c r="N13" i="12"/>
  <c r="N12" i="12"/>
  <c r="O12" i="12" s="1"/>
  <c r="E12" i="12"/>
  <c r="G12" i="12" s="1"/>
  <c r="H12" i="12" s="1"/>
  <c r="N11" i="12"/>
  <c r="E11" i="12"/>
  <c r="G11" i="12" s="1"/>
  <c r="H11" i="12" s="1"/>
  <c r="I11" i="12" s="1"/>
  <c r="N10" i="12"/>
  <c r="O10" i="12" s="1"/>
  <c r="E10" i="12"/>
  <c r="G10" i="12" s="1"/>
  <c r="H10" i="12" s="1"/>
  <c r="N9" i="12"/>
  <c r="E9" i="12"/>
  <c r="G9" i="12" s="1"/>
  <c r="H9" i="12" s="1"/>
  <c r="I9" i="12" s="1"/>
  <c r="N8" i="12"/>
  <c r="O8" i="12" s="1"/>
  <c r="E8" i="12"/>
  <c r="G8" i="12" s="1"/>
  <c r="H8" i="12" s="1"/>
  <c r="N7" i="12"/>
  <c r="E7" i="12"/>
  <c r="F7" i="12" s="1"/>
  <c r="G7" i="12" s="1"/>
  <c r="H7" i="12" s="1"/>
  <c r="I7" i="12" s="1"/>
  <c r="E6" i="12"/>
  <c r="G6" i="12" s="1"/>
  <c r="H6" i="12" s="1"/>
  <c r="N5" i="12"/>
  <c r="O5" i="12" s="1"/>
  <c r="P5" i="12" s="1"/>
  <c r="E5" i="12"/>
  <c r="G5" i="12" s="1"/>
  <c r="H5" i="12" s="1"/>
  <c r="N4" i="12"/>
  <c r="E4" i="12"/>
  <c r="G4" i="12" s="1"/>
  <c r="H4" i="12" s="1"/>
  <c r="P10" i="12" l="1"/>
  <c r="P12" i="12"/>
  <c r="P14" i="12"/>
  <c r="P8" i="12"/>
  <c r="I4" i="12"/>
  <c r="P16" i="12"/>
  <c r="G19" i="10" l="1"/>
  <c r="I19" i="10" s="1"/>
  <c r="J19" i="10" s="1"/>
  <c r="G18" i="10"/>
  <c r="I18" i="10" s="1"/>
  <c r="J18" i="10" s="1"/>
  <c r="K18" i="10" s="1"/>
  <c r="P17" i="10"/>
  <c r="Q17" i="10" s="1"/>
  <c r="G17" i="10"/>
  <c r="I17" i="10" s="1"/>
  <c r="J17" i="10" s="1"/>
  <c r="P16" i="10"/>
  <c r="G16" i="10"/>
  <c r="I16" i="10" s="1"/>
  <c r="J16" i="10" s="1"/>
  <c r="K16" i="10" s="1"/>
  <c r="Q15" i="10"/>
  <c r="P15" i="10"/>
  <c r="I15" i="10"/>
  <c r="J15" i="10" s="1"/>
  <c r="G15" i="10"/>
  <c r="P14" i="10"/>
  <c r="G14" i="10"/>
  <c r="I14" i="10" s="1"/>
  <c r="J14" i="10" s="1"/>
  <c r="K14" i="10" s="1"/>
  <c r="P13" i="10"/>
  <c r="Q13" i="10" s="1"/>
  <c r="R13" i="10" s="1"/>
  <c r="G13" i="10"/>
  <c r="I13" i="10" s="1"/>
  <c r="J13" i="10" s="1"/>
  <c r="P12" i="10"/>
  <c r="G12" i="10"/>
  <c r="I12" i="10" s="1"/>
  <c r="J12" i="10" s="1"/>
  <c r="K12" i="10" s="1"/>
  <c r="P11" i="10"/>
  <c r="Q11" i="10" s="1"/>
  <c r="R11" i="10" s="1"/>
  <c r="G11" i="10"/>
  <c r="I11" i="10" s="1"/>
  <c r="J11" i="10" s="1"/>
  <c r="P10" i="10"/>
  <c r="I10" i="10"/>
  <c r="J10" i="10" s="1"/>
  <c r="K10" i="10" s="1"/>
  <c r="G10" i="10"/>
  <c r="P9" i="10"/>
  <c r="Q9" i="10" s="1"/>
  <c r="G9" i="10"/>
  <c r="I9" i="10" s="1"/>
  <c r="J9" i="10" s="1"/>
  <c r="P8" i="10"/>
  <c r="J8" i="10"/>
  <c r="K8" i="10" s="1"/>
  <c r="I8" i="10"/>
  <c r="G8" i="10"/>
  <c r="G7" i="10"/>
  <c r="I7" i="10" s="1"/>
  <c r="J7" i="10" s="1"/>
  <c r="P6" i="10"/>
  <c r="Q6" i="10" s="1"/>
  <c r="R6" i="10" s="1"/>
  <c r="I6" i="10"/>
  <c r="J6" i="10" s="1"/>
  <c r="G6" i="10"/>
  <c r="P5" i="10"/>
  <c r="G5" i="10"/>
  <c r="R15" i="10" l="1"/>
  <c r="R17" i="10"/>
  <c r="R9" i="10"/>
  <c r="H5" i="10"/>
  <c r="I5" i="10" s="1"/>
  <c r="J5" i="10" s="1"/>
  <c r="K5" i="10" s="1"/>
  <c r="N16" i="9"/>
  <c r="O16" i="9" s="1"/>
  <c r="N15" i="9"/>
  <c r="N14" i="9"/>
  <c r="O14" i="9" s="1"/>
  <c r="N13" i="9"/>
  <c r="N12" i="9"/>
  <c r="O12" i="9" s="1"/>
  <c r="E12" i="9"/>
  <c r="G12" i="9" s="1"/>
  <c r="H12" i="9" s="1"/>
  <c r="N11" i="9"/>
  <c r="E11" i="9"/>
  <c r="G11" i="9" s="1"/>
  <c r="H11" i="9" s="1"/>
  <c r="I11" i="9" s="1"/>
  <c r="N10" i="9"/>
  <c r="O10" i="9" s="1"/>
  <c r="E10" i="9"/>
  <c r="G10" i="9" s="1"/>
  <c r="H10" i="9" s="1"/>
  <c r="N9" i="9"/>
  <c r="E9" i="9"/>
  <c r="G9" i="9" s="1"/>
  <c r="H9" i="9" s="1"/>
  <c r="I9" i="9" s="1"/>
  <c r="N8" i="9"/>
  <c r="O8" i="9" s="1"/>
  <c r="E8" i="9"/>
  <c r="G8" i="9" s="1"/>
  <c r="H8" i="9" s="1"/>
  <c r="N7" i="9"/>
  <c r="E7" i="9"/>
  <c r="F7" i="9" s="1"/>
  <c r="G7" i="9" s="1"/>
  <c r="H7" i="9" s="1"/>
  <c r="E6" i="9"/>
  <c r="G6" i="9" s="1"/>
  <c r="H6" i="9" s="1"/>
  <c r="N5" i="9"/>
  <c r="O5" i="9" s="1"/>
  <c r="P5" i="9" s="1"/>
  <c r="E5" i="9"/>
  <c r="G5" i="9" s="1"/>
  <c r="H5" i="9" s="1"/>
  <c r="N4" i="9"/>
  <c r="E4" i="9"/>
  <c r="G4" i="9" s="1"/>
  <c r="H4" i="9" s="1"/>
  <c r="E18" i="8"/>
  <c r="G18" i="8" s="1"/>
  <c r="H18" i="8" s="1"/>
  <c r="E17" i="8"/>
  <c r="G17" i="8" s="1"/>
  <c r="H17" i="8" s="1"/>
  <c r="E18" i="7"/>
  <c r="G18" i="7" s="1"/>
  <c r="H18" i="7" s="1"/>
  <c r="E17" i="7"/>
  <c r="G17" i="7" s="1"/>
  <c r="H17" i="7" s="1"/>
  <c r="E18" i="6"/>
  <c r="G18" i="6" s="1"/>
  <c r="H18" i="6" s="1"/>
  <c r="E17" i="6"/>
  <c r="G17" i="6" s="1"/>
  <c r="H17" i="6" s="1"/>
  <c r="G18" i="5"/>
  <c r="H18" i="5" s="1"/>
  <c r="E18" i="5"/>
  <c r="E17" i="5"/>
  <c r="G17" i="5" s="1"/>
  <c r="H17" i="5" s="1"/>
  <c r="E18" i="4"/>
  <c r="G18" i="4" s="1"/>
  <c r="H18" i="4" s="1"/>
  <c r="E17" i="4"/>
  <c r="G17" i="4" s="1"/>
  <c r="H17" i="4" s="1"/>
  <c r="E18" i="3"/>
  <c r="G18" i="3" s="1"/>
  <c r="H18" i="3" s="1"/>
  <c r="E17" i="3"/>
  <c r="G17" i="3" s="1"/>
  <c r="H17" i="3" s="1"/>
  <c r="E18" i="2"/>
  <c r="G18" i="2" s="1"/>
  <c r="H18" i="2" s="1"/>
  <c r="E17" i="2"/>
  <c r="G17" i="2" s="1"/>
  <c r="H17" i="2" s="1"/>
  <c r="G17" i="1"/>
  <c r="H17" i="1" s="1"/>
  <c r="E18" i="1"/>
  <c r="G18" i="1" s="1"/>
  <c r="H18" i="1" s="1"/>
  <c r="E17" i="1"/>
  <c r="P14" i="9" l="1"/>
  <c r="I7" i="9"/>
  <c r="P8" i="9"/>
  <c r="P10" i="9"/>
  <c r="P12" i="9"/>
  <c r="I4" i="9"/>
  <c r="P16" i="9"/>
  <c r="I17" i="4"/>
  <c r="I17" i="8"/>
  <c r="I17" i="2"/>
  <c r="I17" i="7"/>
  <c r="I17" i="6"/>
  <c r="I17" i="5"/>
  <c r="I17" i="3"/>
  <c r="I17" i="1"/>
  <c r="N16" i="8" l="1"/>
  <c r="E16" i="8"/>
  <c r="G16" i="8" s="1"/>
  <c r="H16" i="8" s="1"/>
  <c r="N15" i="8"/>
  <c r="E15" i="8"/>
  <c r="G15" i="8" s="1"/>
  <c r="H15" i="8" s="1"/>
  <c r="N14" i="8"/>
  <c r="E14" i="8"/>
  <c r="G14" i="8" s="1"/>
  <c r="H14" i="8" s="1"/>
  <c r="N13" i="8"/>
  <c r="E13" i="8"/>
  <c r="G13" i="8" s="1"/>
  <c r="H13" i="8" s="1"/>
  <c r="N12" i="8"/>
  <c r="E12" i="8"/>
  <c r="G12" i="8" s="1"/>
  <c r="H12" i="8" s="1"/>
  <c r="N11" i="8"/>
  <c r="E11" i="8"/>
  <c r="G11" i="8" s="1"/>
  <c r="H11" i="8" s="1"/>
  <c r="N10" i="8"/>
  <c r="E10" i="8"/>
  <c r="G10" i="8" s="1"/>
  <c r="H10" i="8" s="1"/>
  <c r="N9" i="8"/>
  <c r="E9" i="8"/>
  <c r="G9" i="8" s="1"/>
  <c r="H9" i="8" s="1"/>
  <c r="N8" i="8"/>
  <c r="E8" i="8"/>
  <c r="G8" i="8" s="1"/>
  <c r="H8" i="8" s="1"/>
  <c r="N7" i="8"/>
  <c r="E7" i="8"/>
  <c r="G7" i="8" s="1"/>
  <c r="H7" i="8" s="1"/>
  <c r="E6" i="8"/>
  <c r="G6" i="8" s="1"/>
  <c r="H6" i="8" s="1"/>
  <c r="N5" i="8"/>
  <c r="E5" i="8"/>
  <c r="G5" i="8" s="1"/>
  <c r="H5" i="8" s="1"/>
  <c r="N4" i="8"/>
  <c r="E4" i="8"/>
  <c r="N16" i="7"/>
  <c r="E16" i="7"/>
  <c r="G16" i="7" s="1"/>
  <c r="H16" i="7" s="1"/>
  <c r="N15" i="7"/>
  <c r="E15" i="7"/>
  <c r="G15" i="7" s="1"/>
  <c r="H15" i="7" s="1"/>
  <c r="N14" i="7"/>
  <c r="E14" i="7"/>
  <c r="G14" i="7" s="1"/>
  <c r="H14" i="7" s="1"/>
  <c r="N13" i="7"/>
  <c r="E13" i="7"/>
  <c r="G13" i="7" s="1"/>
  <c r="H13" i="7" s="1"/>
  <c r="N12" i="7"/>
  <c r="E12" i="7"/>
  <c r="G12" i="7" s="1"/>
  <c r="H12" i="7" s="1"/>
  <c r="N11" i="7"/>
  <c r="E11" i="7"/>
  <c r="G11" i="7" s="1"/>
  <c r="H11" i="7" s="1"/>
  <c r="N10" i="7"/>
  <c r="E10" i="7"/>
  <c r="G10" i="7" s="1"/>
  <c r="H10" i="7" s="1"/>
  <c r="N9" i="7"/>
  <c r="E9" i="7"/>
  <c r="G9" i="7" s="1"/>
  <c r="H9" i="7" s="1"/>
  <c r="N8" i="7"/>
  <c r="E8" i="7"/>
  <c r="G8" i="7" s="1"/>
  <c r="H8" i="7" s="1"/>
  <c r="N7" i="7"/>
  <c r="E7" i="7"/>
  <c r="G7" i="7" s="1"/>
  <c r="H7" i="7" s="1"/>
  <c r="E6" i="7"/>
  <c r="G6" i="7" s="1"/>
  <c r="H6" i="7" s="1"/>
  <c r="N5" i="7"/>
  <c r="E5" i="7"/>
  <c r="G5" i="7" s="1"/>
  <c r="H5" i="7" s="1"/>
  <c r="N4" i="7"/>
  <c r="E4" i="7"/>
  <c r="N16" i="6"/>
  <c r="E16" i="6"/>
  <c r="G16" i="6" s="1"/>
  <c r="H16" i="6" s="1"/>
  <c r="N15" i="6"/>
  <c r="E15" i="6"/>
  <c r="G15" i="6" s="1"/>
  <c r="H15" i="6" s="1"/>
  <c r="N14" i="6"/>
  <c r="E14" i="6"/>
  <c r="G14" i="6" s="1"/>
  <c r="H14" i="6" s="1"/>
  <c r="N13" i="6"/>
  <c r="E13" i="6"/>
  <c r="G13" i="6" s="1"/>
  <c r="H13" i="6" s="1"/>
  <c r="N12" i="6"/>
  <c r="O12" i="6" s="1"/>
  <c r="E12" i="6"/>
  <c r="G12" i="6" s="1"/>
  <c r="H12" i="6" s="1"/>
  <c r="N11" i="6"/>
  <c r="E11" i="6"/>
  <c r="G11" i="6" s="1"/>
  <c r="H11" i="6" s="1"/>
  <c r="N10" i="6"/>
  <c r="E10" i="6"/>
  <c r="G10" i="6" s="1"/>
  <c r="H10" i="6" s="1"/>
  <c r="N9" i="6"/>
  <c r="E9" i="6"/>
  <c r="G9" i="6" s="1"/>
  <c r="H9" i="6" s="1"/>
  <c r="N8" i="6"/>
  <c r="E8" i="6"/>
  <c r="G8" i="6" s="1"/>
  <c r="H8" i="6" s="1"/>
  <c r="N7" i="6"/>
  <c r="E7" i="6"/>
  <c r="G7" i="6" s="1"/>
  <c r="H7" i="6" s="1"/>
  <c r="E6" i="6"/>
  <c r="G6" i="6" s="1"/>
  <c r="H6" i="6" s="1"/>
  <c r="N5" i="6"/>
  <c r="E5" i="6"/>
  <c r="G5" i="6" s="1"/>
  <c r="H5" i="6" s="1"/>
  <c r="N4" i="6"/>
  <c r="E4" i="6"/>
  <c r="N16" i="5"/>
  <c r="E16" i="5"/>
  <c r="G16" i="5" s="1"/>
  <c r="H16" i="5" s="1"/>
  <c r="N15" i="5"/>
  <c r="E15" i="5"/>
  <c r="G15" i="5" s="1"/>
  <c r="H15" i="5" s="1"/>
  <c r="N14" i="5"/>
  <c r="E14" i="5"/>
  <c r="G14" i="5" s="1"/>
  <c r="H14" i="5" s="1"/>
  <c r="N13" i="5"/>
  <c r="E13" i="5"/>
  <c r="G13" i="5" s="1"/>
  <c r="H13" i="5" s="1"/>
  <c r="N12" i="5"/>
  <c r="E12" i="5"/>
  <c r="G12" i="5" s="1"/>
  <c r="H12" i="5" s="1"/>
  <c r="N11" i="5"/>
  <c r="E11" i="5"/>
  <c r="G11" i="5" s="1"/>
  <c r="H11" i="5" s="1"/>
  <c r="N10" i="5"/>
  <c r="E10" i="5"/>
  <c r="G10" i="5" s="1"/>
  <c r="H10" i="5" s="1"/>
  <c r="N9" i="5"/>
  <c r="E9" i="5"/>
  <c r="G9" i="5" s="1"/>
  <c r="H9" i="5" s="1"/>
  <c r="N8" i="5"/>
  <c r="E8" i="5"/>
  <c r="G8" i="5" s="1"/>
  <c r="H8" i="5" s="1"/>
  <c r="N7" i="5"/>
  <c r="E7" i="5"/>
  <c r="G7" i="5" s="1"/>
  <c r="H7" i="5" s="1"/>
  <c r="E6" i="5"/>
  <c r="G6" i="5" s="1"/>
  <c r="H6" i="5" s="1"/>
  <c r="N5" i="5"/>
  <c r="O5" i="5" s="1"/>
  <c r="P5" i="5" s="1"/>
  <c r="G5" i="5"/>
  <c r="H5" i="5" s="1"/>
  <c r="E5" i="5"/>
  <c r="N4" i="5"/>
  <c r="E4" i="5"/>
  <c r="F4" i="5" s="1"/>
  <c r="N16" i="4"/>
  <c r="E16" i="4"/>
  <c r="G16" i="4" s="1"/>
  <c r="H16" i="4" s="1"/>
  <c r="N15" i="4"/>
  <c r="E15" i="4"/>
  <c r="G15" i="4" s="1"/>
  <c r="H15" i="4" s="1"/>
  <c r="I15" i="4" s="1"/>
  <c r="N14" i="4"/>
  <c r="E14" i="4"/>
  <c r="G14" i="4" s="1"/>
  <c r="H14" i="4" s="1"/>
  <c r="N13" i="4"/>
  <c r="E13" i="4"/>
  <c r="G13" i="4" s="1"/>
  <c r="H13" i="4" s="1"/>
  <c r="N12" i="4"/>
  <c r="E12" i="4"/>
  <c r="G12" i="4" s="1"/>
  <c r="H12" i="4" s="1"/>
  <c r="N11" i="4"/>
  <c r="E11" i="4"/>
  <c r="G11" i="4" s="1"/>
  <c r="H11" i="4" s="1"/>
  <c r="N10" i="4"/>
  <c r="E10" i="4"/>
  <c r="G10" i="4" s="1"/>
  <c r="H10" i="4" s="1"/>
  <c r="N9" i="4"/>
  <c r="E9" i="4"/>
  <c r="G9" i="4" s="1"/>
  <c r="H9" i="4" s="1"/>
  <c r="N8" i="4"/>
  <c r="E8" i="4"/>
  <c r="G8" i="4" s="1"/>
  <c r="H8" i="4" s="1"/>
  <c r="N7" i="4"/>
  <c r="E7" i="4"/>
  <c r="G7" i="4" s="1"/>
  <c r="H7" i="4" s="1"/>
  <c r="E6" i="4"/>
  <c r="G6" i="4" s="1"/>
  <c r="H6" i="4" s="1"/>
  <c r="N5" i="4"/>
  <c r="O5" i="4" s="1"/>
  <c r="P5" i="4" s="1"/>
  <c r="E5" i="4"/>
  <c r="G5" i="4" s="1"/>
  <c r="H5" i="4" s="1"/>
  <c r="N4" i="4"/>
  <c r="E4" i="4"/>
  <c r="N16" i="3"/>
  <c r="E16" i="3"/>
  <c r="G16" i="3" s="1"/>
  <c r="H16" i="3" s="1"/>
  <c r="N15" i="3"/>
  <c r="E15" i="3"/>
  <c r="G15" i="3" s="1"/>
  <c r="H15" i="3" s="1"/>
  <c r="N14" i="3"/>
  <c r="E14" i="3"/>
  <c r="G14" i="3" s="1"/>
  <c r="H14" i="3" s="1"/>
  <c r="N13" i="3"/>
  <c r="E13" i="3"/>
  <c r="G13" i="3" s="1"/>
  <c r="H13" i="3" s="1"/>
  <c r="N12" i="3"/>
  <c r="E12" i="3"/>
  <c r="G12" i="3" s="1"/>
  <c r="H12" i="3" s="1"/>
  <c r="N11" i="3"/>
  <c r="E11" i="3"/>
  <c r="G11" i="3" s="1"/>
  <c r="H11" i="3" s="1"/>
  <c r="I11" i="3" s="1"/>
  <c r="N10" i="3"/>
  <c r="E10" i="3"/>
  <c r="G10" i="3" s="1"/>
  <c r="H10" i="3" s="1"/>
  <c r="N9" i="3"/>
  <c r="E9" i="3"/>
  <c r="G9" i="3" s="1"/>
  <c r="H9" i="3" s="1"/>
  <c r="N8" i="3"/>
  <c r="E8" i="3"/>
  <c r="G8" i="3" s="1"/>
  <c r="H8" i="3" s="1"/>
  <c r="N7" i="3"/>
  <c r="E7" i="3"/>
  <c r="G7" i="3" s="1"/>
  <c r="H7" i="3" s="1"/>
  <c r="E6" i="3"/>
  <c r="G6" i="3" s="1"/>
  <c r="H6" i="3" s="1"/>
  <c r="N5" i="3"/>
  <c r="E5" i="3"/>
  <c r="G5" i="3" s="1"/>
  <c r="H5" i="3" s="1"/>
  <c r="N4" i="3"/>
  <c r="E4" i="3"/>
  <c r="N16" i="2"/>
  <c r="N15" i="2"/>
  <c r="N14" i="2"/>
  <c r="N13" i="2"/>
  <c r="N12" i="2"/>
  <c r="N11" i="2"/>
  <c r="N10" i="2"/>
  <c r="N9" i="2"/>
  <c r="N8" i="2"/>
  <c r="N7" i="2"/>
  <c r="N4" i="2"/>
  <c r="E16" i="2"/>
  <c r="G16" i="2" s="1"/>
  <c r="H16" i="2" s="1"/>
  <c r="E15" i="2"/>
  <c r="G15" i="2" s="1"/>
  <c r="H15" i="2" s="1"/>
  <c r="E14" i="2"/>
  <c r="G14" i="2" s="1"/>
  <c r="H14" i="2" s="1"/>
  <c r="E13" i="2"/>
  <c r="G13" i="2" s="1"/>
  <c r="H13" i="2" s="1"/>
  <c r="E12" i="2"/>
  <c r="G12" i="2" s="1"/>
  <c r="H12" i="2" s="1"/>
  <c r="E11" i="2"/>
  <c r="G11" i="2" s="1"/>
  <c r="H11" i="2" s="1"/>
  <c r="E10" i="2"/>
  <c r="G10" i="2" s="1"/>
  <c r="H10" i="2" s="1"/>
  <c r="E9" i="2"/>
  <c r="G9" i="2" s="1"/>
  <c r="H9" i="2" s="1"/>
  <c r="E8" i="2"/>
  <c r="G8" i="2" s="1"/>
  <c r="H8" i="2" s="1"/>
  <c r="E7" i="2"/>
  <c r="G7" i="2" s="1"/>
  <c r="H7" i="2" s="1"/>
  <c r="E6" i="2"/>
  <c r="G6" i="2" s="1"/>
  <c r="H6" i="2" s="1"/>
  <c r="N5" i="2"/>
  <c r="E5" i="2"/>
  <c r="G5" i="2" s="1"/>
  <c r="H5" i="2" s="1"/>
  <c r="E4" i="2"/>
  <c r="I7" i="8" l="1"/>
  <c r="I11" i="8"/>
  <c r="O14" i="6"/>
  <c r="O16" i="5"/>
  <c r="O16" i="3"/>
  <c r="O12" i="5"/>
  <c r="O10" i="6"/>
  <c r="I15" i="8"/>
  <c r="I9" i="6"/>
  <c r="I13" i="6"/>
  <c r="I15" i="3"/>
  <c r="I15" i="7"/>
  <c r="I7" i="3"/>
  <c r="I7" i="7"/>
  <c r="I9" i="5"/>
  <c r="P12" i="5"/>
  <c r="O5" i="3"/>
  <c r="P5" i="3" s="1"/>
  <c r="O8" i="4"/>
  <c r="P8" i="4" s="1"/>
  <c r="O10" i="4"/>
  <c r="P10" i="4" s="1"/>
  <c r="O12" i="4"/>
  <c r="P12" i="4" s="1"/>
  <c r="O10" i="5"/>
  <c r="P10" i="5" s="1"/>
  <c r="I13" i="5"/>
  <c r="O5" i="6"/>
  <c r="P5" i="6" s="1"/>
  <c r="O16" i="6"/>
  <c r="O5" i="7"/>
  <c r="P5" i="7" s="1"/>
  <c r="O8" i="3"/>
  <c r="O10" i="3"/>
  <c r="P10" i="3" s="1"/>
  <c r="O12" i="3"/>
  <c r="I7" i="4"/>
  <c r="I11" i="4"/>
  <c r="O14" i="4"/>
  <c r="P14" i="4" s="1"/>
  <c r="O16" i="4"/>
  <c r="P16" i="4" s="1"/>
  <c r="O14" i="5"/>
  <c r="P14" i="5" s="1"/>
  <c r="F4" i="6"/>
  <c r="F4" i="7"/>
  <c r="G4" i="7" s="1"/>
  <c r="H4" i="7" s="1"/>
  <c r="I4" i="7" s="1"/>
  <c r="O8" i="7"/>
  <c r="P8" i="7" s="1"/>
  <c r="O10" i="7"/>
  <c r="P10" i="7" s="1"/>
  <c r="O12" i="7"/>
  <c r="P12" i="7" s="1"/>
  <c r="F4" i="4"/>
  <c r="G4" i="4" s="1"/>
  <c r="H4" i="4" s="1"/>
  <c r="I4" i="4" s="1"/>
  <c r="O14" i="3"/>
  <c r="P14" i="3" s="1"/>
  <c r="O8" i="5"/>
  <c r="P8" i="5" s="1"/>
  <c r="O8" i="6"/>
  <c r="I11" i="7"/>
  <c r="O14" i="7"/>
  <c r="O16" i="7"/>
  <c r="P16" i="7" s="1"/>
  <c r="F4" i="8"/>
  <c r="O10" i="8"/>
  <c r="O12" i="8"/>
  <c r="O14" i="8"/>
  <c r="O16" i="8"/>
  <c r="O8" i="8"/>
  <c r="O5" i="8"/>
  <c r="P5" i="8" s="1"/>
  <c r="I9" i="8"/>
  <c r="I13" i="8"/>
  <c r="G4" i="8"/>
  <c r="H4" i="8" s="1"/>
  <c r="I4" i="8" s="1"/>
  <c r="I13" i="7"/>
  <c r="I9" i="7"/>
  <c r="I15" i="6"/>
  <c r="G4" i="6"/>
  <c r="H4" i="6" s="1"/>
  <c r="I4" i="6" s="1"/>
  <c r="I11" i="6"/>
  <c r="I7" i="6"/>
  <c r="P14" i="6"/>
  <c r="I15" i="5"/>
  <c r="G4" i="5"/>
  <c r="H4" i="5" s="1"/>
  <c r="I4" i="5" s="1"/>
  <c r="I11" i="5"/>
  <c r="I7" i="5"/>
  <c r="P16" i="5"/>
  <c r="I9" i="4"/>
  <c r="I13" i="4"/>
  <c r="F4" i="3"/>
  <c r="G4" i="3" s="1"/>
  <c r="H4" i="3" s="1"/>
  <c r="I4" i="3" s="1"/>
  <c r="I9" i="3"/>
  <c r="I13" i="3"/>
  <c r="I15" i="2"/>
  <c r="I7" i="2"/>
  <c r="F4" i="2"/>
  <c r="G4" i="2" s="1"/>
  <c r="H4" i="2" s="1"/>
  <c r="I4" i="2" s="1"/>
  <c r="I13" i="2"/>
  <c r="I11" i="2"/>
  <c r="O5" i="2"/>
  <c r="P5" i="2" s="1"/>
  <c r="O8" i="2"/>
  <c r="O10" i="2"/>
  <c r="O12" i="2"/>
  <c r="O14" i="2"/>
  <c r="O16" i="2"/>
  <c r="I9" i="2"/>
  <c r="P10" i="8" l="1"/>
  <c r="P12" i="3"/>
  <c r="P8" i="3"/>
  <c r="P14" i="7"/>
  <c r="P16" i="3"/>
  <c r="P14" i="8"/>
  <c r="P8" i="6"/>
  <c r="P16" i="6"/>
  <c r="P12" i="6"/>
  <c r="P10" i="6"/>
  <c r="P16" i="8"/>
  <c r="P12" i="8"/>
  <c r="P8" i="8"/>
  <c r="P14" i="2"/>
  <c r="P10" i="2"/>
  <c r="P16" i="2"/>
  <c r="P12" i="2"/>
  <c r="P8" i="2"/>
  <c r="E5" i="1"/>
  <c r="G5" i="1" s="1"/>
  <c r="H5" i="1" s="1"/>
  <c r="N16" i="1"/>
  <c r="E16" i="1"/>
  <c r="G16" i="1" s="1"/>
  <c r="H16" i="1" s="1"/>
  <c r="N15" i="1"/>
  <c r="E15" i="1"/>
  <c r="G15" i="1" s="1"/>
  <c r="H15" i="1" s="1"/>
  <c r="N14" i="1"/>
  <c r="E14" i="1"/>
  <c r="G14" i="1" s="1"/>
  <c r="H14" i="1" s="1"/>
  <c r="N13" i="1"/>
  <c r="E13" i="1"/>
  <c r="G13" i="1" s="1"/>
  <c r="H13" i="1" s="1"/>
  <c r="N12" i="1"/>
  <c r="E12" i="1"/>
  <c r="G12" i="1" s="1"/>
  <c r="H12" i="1" s="1"/>
  <c r="N11" i="1"/>
  <c r="O12" i="1" s="1"/>
  <c r="E11" i="1"/>
  <c r="G11" i="1" s="1"/>
  <c r="H11" i="1" s="1"/>
  <c r="I11" i="1" s="1"/>
  <c r="N10" i="1"/>
  <c r="E10" i="1"/>
  <c r="G10" i="1" s="1"/>
  <c r="H10" i="1" s="1"/>
  <c r="N9" i="1"/>
  <c r="E9" i="1"/>
  <c r="G9" i="1" s="1"/>
  <c r="H9" i="1" s="1"/>
  <c r="N8" i="1"/>
  <c r="E8" i="1"/>
  <c r="G8" i="1" s="1"/>
  <c r="H8" i="1" s="1"/>
  <c r="N7" i="1"/>
  <c r="E7" i="1"/>
  <c r="E6" i="1"/>
  <c r="G6" i="1" s="1"/>
  <c r="H6" i="1" s="1"/>
  <c r="N5" i="1"/>
  <c r="N4" i="1"/>
  <c r="E4" i="1"/>
  <c r="I15" i="1" l="1"/>
  <c r="I13" i="1"/>
  <c r="O14" i="1"/>
  <c r="I9" i="1"/>
  <c r="O10" i="1"/>
  <c r="O16" i="1"/>
  <c r="O8" i="1"/>
  <c r="O5" i="1"/>
  <c r="P5" i="1"/>
  <c r="P12" i="1"/>
  <c r="P10" i="1"/>
  <c r="F4" i="1"/>
  <c r="G4" i="1" s="1"/>
  <c r="H4" i="1" s="1"/>
  <c r="I4" i="1" s="1"/>
  <c r="G7" i="1"/>
  <c r="H7" i="1" s="1"/>
  <c r="I7" i="1" s="1"/>
  <c r="P8" i="1" l="1"/>
  <c r="P16" i="1"/>
  <c r="P14" i="1"/>
</calcChain>
</file>

<file path=xl/sharedStrings.xml><?xml version="1.0" encoding="utf-8"?>
<sst xmlns="http://schemas.openxmlformats.org/spreadsheetml/2006/main" count="342" uniqueCount="93">
  <si>
    <t>GAPDh</t>
  </si>
  <si>
    <t>انحراف معیار</t>
  </si>
  <si>
    <t>Endo</t>
  </si>
  <si>
    <t>m.f</t>
  </si>
  <si>
    <t>میانگین ژن GAPDH در گروه m.f</t>
  </si>
  <si>
    <t>Transfect</t>
  </si>
  <si>
    <t xml:space="preserve"> </t>
  </si>
  <si>
    <t>T-exo</t>
  </si>
  <si>
    <t>EXO</t>
  </si>
  <si>
    <t>Nar</t>
  </si>
  <si>
    <t>ER</t>
  </si>
  <si>
    <t>میانگین ژن GAPDH در گروه Endo</t>
  </si>
  <si>
    <t>میانگین ژن GAPDH در گروه Transfect</t>
  </si>
  <si>
    <t>میانگین ژن GAPDH در گروه T-exo</t>
  </si>
  <si>
    <t>میانگین ژن GAPDH در گروه EXO</t>
  </si>
  <si>
    <t>میانگین ژن GAPDH در گروه NAR</t>
  </si>
  <si>
    <t>میانگین ژن ER در گروه m.f</t>
  </si>
  <si>
    <t>میانگین ژن ER در گروه Endo</t>
  </si>
  <si>
    <t>میانگین ژن ER در گروه Transfect</t>
  </si>
  <si>
    <t>میانگین ژن ER در گروه T-exo</t>
  </si>
  <si>
    <t>میانگین ژن ER در گروه EXO</t>
  </si>
  <si>
    <t>میانگین ژن ER در گروه NAR</t>
  </si>
  <si>
    <t>vegf</t>
  </si>
  <si>
    <t>میانگین ژن vegf در گروه m.f</t>
  </si>
  <si>
    <t>میانگین ژن vegf در گروه Endo</t>
  </si>
  <si>
    <t>میانگین ژن vegf در گروه Transfect</t>
  </si>
  <si>
    <t>میانگین ژن vegf در گروه T-exo</t>
  </si>
  <si>
    <t>میانگین ژن vegf در گروه EXO</t>
  </si>
  <si>
    <t>میانگین ژن vegf در گروه NAR</t>
  </si>
  <si>
    <t>mmp2</t>
  </si>
  <si>
    <t>میانگین ژن mmp2 در گروه m.f</t>
  </si>
  <si>
    <t>میانگین ژن mmp2 در گروه Endo</t>
  </si>
  <si>
    <t>میانگین ژن mmp2 در گروه Transfect</t>
  </si>
  <si>
    <t>میانگین ژن mmp2 در گروه T-exo</t>
  </si>
  <si>
    <t>میانگین ژن mmp2 در گروه EXO</t>
  </si>
  <si>
    <t>میانگین ژن mmp2 در گروه NAR</t>
  </si>
  <si>
    <t>mmp9</t>
  </si>
  <si>
    <t>میانگین ژن mmp9 در گروه m.f</t>
  </si>
  <si>
    <t>میانگین ژن mmp9 در گروه Endo</t>
  </si>
  <si>
    <t>میانگین ژن mmp9 در گروه Transfect</t>
  </si>
  <si>
    <t>میانگین ژن mmp9 در گروه T-exo</t>
  </si>
  <si>
    <t>میانگین ژن mmp9 در گروه EXO</t>
  </si>
  <si>
    <t>میانگین ژن mmp9 در گروه NAR</t>
  </si>
  <si>
    <t>IL1</t>
  </si>
  <si>
    <t>میانگین ژن IL1 در گروه m.f</t>
  </si>
  <si>
    <t>میانگین ژن IL1 در گروه Endo</t>
  </si>
  <si>
    <t>میانگین ژن IL1 در گروه Transfect</t>
  </si>
  <si>
    <t>میانگین ژن IL1 در گروه T-exo</t>
  </si>
  <si>
    <t>میانگین ژن IL1 در گروه EXO</t>
  </si>
  <si>
    <t>میانگین ژن IL1 در گروه NAR</t>
  </si>
  <si>
    <t>IDO</t>
  </si>
  <si>
    <t>میانگین ژن IDO در گروه m.f</t>
  </si>
  <si>
    <t>میانگین ژن IDO در گروه Endo</t>
  </si>
  <si>
    <t>میانگین ژن IDO در گروه Transfect</t>
  </si>
  <si>
    <t>میانگین ژن IDO در گروه T-exo</t>
  </si>
  <si>
    <t>میانگین ژن IDO در گروه EXO</t>
  </si>
  <si>
    <t>میانگین ژن IDO در گروه NAR</t>
  </si>
  <si>
    <t>KRAS</t>
  </si>
  <si>
    <t>میانگین ژن KRAS در گروه m.f</t>
  </si>
  <si>
    <t>میانگین ژن KRAS در گروه Endo</t>
  </si>
  <si>
    <t>میانگین ژن KRAS در گروه Transfect</t>
  </si>
  <si>
    <t>میانگین ژن KRAS در گروه T-exo</t>
  </si>
  <si>
    <t>میانگین ژن KRAS در گروه EXO</t>
  </si>
  <si>
    <t>میانگین ژن KRAS در گروه NAR</t>
  </si>
  <si>
    <t>IL10</t>
  </si>
  <si>
    <t>میانگین ژن IL10 در گروه m.f</t>
  </si>
  <si>
    <t>میانگین ژن IL10 در گروه Endo</t>
  </si>
  <si>
    <t>میانگین ژن IL10 در گروه Transfect</t>
  </si>
  <si>
    <t>میانگین ژن IL10 در گروه T-exo</t>
  </si>
  <si>
    <t>میانگین ژن IL10 در گروه EXO</t>
  </si>
  <si>
    <t>میانگین ژن IL10 در گروه NAR</t>
  </si>
  <si>
    <t>BB</t>
  </si>
  <si>
    <t>u6</t>
  </si>
  <si>
    <t>mir4289</t>
  </si>
  <si>
    <t>میانگین ژن u6 در گروه m.f</t>
  </si>
  <si>
    <t>میانگین ژن mir4289 در گروه m.f</t>
  </si>
  <si>
    <t>میانگین ژن u6 در گروه Endo</t>
  </si>
  <si>
    <t>میانگین ژن mir4289 در گروه Endo</t>
  </si>
  <si>
    <t>میانگین ژن u6 در گروه Transfect</t>
  </si>
  <si>
    <t>میانگین ژن mir4289 در گروه Transfect</t>
  </si>
  <si>
    <t>میانگین ژن u6 در گروه T-exo</t>
  </si>
  <si>
    <t>میانگین ژن mir4289 در گروه T-exo</t>
  </si>
  <si>
    <t>میانگین ژن u6 در گروه EXO</t>
  </si>
  <si>
    <t>میانگین ژن mir4289 در گروه EXO</t>
  </si>
  <si>
    <t>میانگین ژن u6 در گروه NAR</t>
  </si>
  <si>
    <t>میانگین ژن mir4289 در گروه NAR</t>
  </si>
  <si>
    <t>beta-Catenin</t>
  </si>
  <si>
    <t>میانگین ژن b-cat در گروه m.f</t>
  </si>
  <si>
    <t>میانگین ژن b-cat در گروه Endo</t>
  </si>
  <si>
    <t>میانگین ژن b-cat در گروه Transfect</t>
  </si>
  <si>
    <t>میانگین ژن b-cat در گروه T-exo</t>
  </si>
  <si>
    <t>میانگین ژن b-cat در گروه EXO</t>
  </si>
  <si>
    <t>میانگین ژن b-cat در گروه 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</si>
</sst>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0" fillId="8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Q18"/>
  <sheetViews>
    <sheetView workbookViewId="0">
      <selection activeCell="A20" sqref="A20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10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26.44</v>
      </c>
      <c r="E4" s="1">
        <f>D4-C4</f>
        <v>5.490000000000002</v>
      </c>
      <c r="F4" s="1">
        <f>AVERAGE(E4:E6)</f>
        <v>6.0966666666666667</v>
      </c>
      <c r="G4" s="1">
        <f>E4-F4</f>
        <v>-0.60666666666666469</v>
      </c>
      <c r="H4" s="1">
        <f>2^-G4</f>
        <v>1.5227368721322712</v>
      </c>
      <c r="I4">
        <f>STDEV(H4:H6)</f>
        <v>0.48363256488733936</v>
      </c>
      <c r="M4" s="1" t="s">
        <v>4</v>
      </c>
      <c r="N4" s="1">
        <f>AVERAGE(C4:C6)</f>
        <v>20.716666666666665</v>
      </c>
      <c r="Q4">
        <v>0.48363256488733936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26.77</v>
      </c>
      <c r="E5" s="1">
        <f>D5-C5</f>
        <v>6.9199999999999982</v>
      </c>
      <c r="F5" s="1">
        <v>6.0966666666666667</v>
      </c>
      <c r="G5" s="1">
        <f t="shared" ref="G5:G16" si="0">E5-F5</f>
        <v>0.82333333333333147</v>
      </c>
      <c r="H5" s="1">
        <f t="shared" ref="H5:H16" si="1">2^-G5</f>
        <v>0.56513469463657862</v>
      </c>
      <c r="M5" s="1" t="s">
        <v>16</v>
      </c>
      <c r="N5" s="1">
        <f>D4:D6</f>
        <v>26.77</v>
      </c>
      <c r="O5" s="1">
        <f>2^-(N5-N4)</f>
        <v>1.5057923724867986E-2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27.23</v>
      </c>
      <c r="E6" s="1">
        <f t="shared" ref="E6:E16" si="2">D6-C6</f>
        <v>5.879999999999999</v>
      </c>
      <c r="F6" s="1">
        <v>6.0966666666666667</v>
      </c>
      <c r="G6" s="1">
        <f t="shared" si="0"/>
        <v>-0.21666666666666767</v>
      </c>
      <c r="H6" s="1">
        <f t="shared" si="1"/>
        <v>1.1620455869578403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27.93</v>
      </c>
      <c r="E7" s="2">
        <f t="shared" si="2"/>
        <v>5.620000000000001</v>
      </c>
      <c r="F7" s="2">
        <v>6.0966666666666667</v>
      </c>
      <c r="G7" s="2">
        <f t="shared" si="0"/>
        <v>-0.47666666666666568</v>
      </c>
      <c r="H7" s="2">
        <f t="shared" si="1"/>
        <v>1.3915248441784154</v>
      </c>
      <c r="I7">
        <f>STDEV(H7:H8)</f>
        <v>9.7165264344920704E-2</v>
      </c>
      <c r="M7" s="2" t="s">
        <v>11</v>
      </c>
      <c r="N7" s="2">
        <f>AVERAGE(C7:C8)</f>
        <v>22.77</v>
      </c>
      <c r="O7" s="2"/>
      <c r="Q7">
        <v>0.85604274374106226</v>
      </c>
    </row>
    <row r="8" spans="1:17" x14ac:dyDescent="0.3">
      <c r="A8" s="2">
        <v>5</v>
      </c>
      <c r="B8" s="2" t="s">
        <v>2</v>
      </c>
      <c r="C8" s="2">
        <v>23.23</v>
      </c>
      <c r="D8" s="2">
        <v>29</v>
      </c>
      <c r="E8" s="2">
        <f t="shared" si="2"/>
        <v>5.77</v>
      </c>
      <c r="F8" s="2">
        <v>6.0966666666666667</v>
      </c>
      <c r="G8" s="2">
        <f t="shared" si="0"/>
        <v>-0.3266666666666671</v>
      </c>
      <c r="H8" s="2">
        <f t="shared" si="1"/>
        <v>1.2541124095502616</v>
      </c>
      <c r="M8" s="2" t="s">
        <v>17</v>
      </c>
      <c r="N8" s="2">
        <f>AVERAGE(D7:D8)</f>
        <v>28.465</v>
      </c>
      <c r="O8" s="2">
        <f>2^-(N8-N7)</f>
        <v>1.9303416205108271E-2</v>
      </c>
      <c r="P8" s="2">
        <f>O8/O5</f>
        <v>1.2819440819207302</v>
      </c>
    </row>
    <row r="9" spans="1:17" x14ac:dyDescent="0.3">
      <c r="A9" s="3">
        <v>6</v>
      </c>
      <c r="B9" s="3" t="s">
        <v>5</v>
      </c>
      <c r="C9" s="3">
        <v>22.98</v>
      </c>
      <c r="D9" s="3">
        <v>29.58</v>
      </c>
      <c r="E9" s="3">
        <f t="shared" si="2"/>
        <v>6.5999999999999979</v>
      </c>
      <c r="F9" s="3">
        <v>6.0966666666666667</v>
      </c>
      <c r="G9" s="3">
        <f t="shared" si="0"/>
        <v>0.50333333333333119</v>
      </c>
      <c r="H9" s="3">
        <f t="shared" si="1"/>
        <v>0.7054749035590252</v>
      </c>
      <c r="I9">
        <f>STDEV(H9:H10)</f>
        <v>0.14583906595627696</v>
      </c>
      <c r="M9" s="3" t="s">
        <v>12</v>
      </c>
      <c r="N9" s="3">
        <f>AVERAGE(C9:C10)</f>
        <v>21.395</v>
      </c>
      <c r="O9" s="3"/>
      <c r="Q9">
        <v>0.78502538628931118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26.04</v>
      </c>
      <c r="E10" s="3">
        <f t="shared" si="2"/>
        <v>6.23</v>
      </c>
      <c r="F10" s="3">
        <v>6.0966666666666667</v>
      </c>
      <c r="G10" s="3">
        <f t="shared" si="0"/>
        <v>0.13333333333333375</v>
      </c>
      <c r="H10" s="3">
        <f t="shared" si="1"/>
        <v>0.91172248855821647</v>
      </c>
      <c r="M10" s="3" t="s">
        <v>18</v>
      </c>
      <c r="N10" s="3">
        <f>AVERAGE(D9:D10)</f>
        <v>27.81</v>
      </c>
      <c r="O10" s="3">
        <f>2^-(N10-N9)</f>
        <v>1.1719054603795459E-2</v>
      </c>
      <c r="P10" s="3">
        <f>O10/O5</f>
        <v>0.77826497317432797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26.89</v>
      </c>
      <c r="E11" s="4">
        <f t="shared" si="2"/>
        <v>5.9400000000000013</v>
      </c>
      <c r="F11" s="4">
        <v>6.0966666666666667</v>
      </c>
      <c r="G11" s="4">
        <f t="shared" si="0"/>
        <v>-0.1566666666666654</v>
      </c>
      <c r="H11" s="4">
        <f t="shared" si="1"/>
        <v>1.1147086365889209</v>
      </c>
      <c r="I11">
        <f>STDEV(H11:H12)</f>
        <v>0.3687401485951125</v>
      </c>
      <c r="M11" s="4" t="s">
        <v>13</v>
      </c>
      <c r="N11" s="4">
        <f>AVERAGE(C11:C12)</f>
        <v>20.85</v>
      </c>
      <c r="O11" s="4"/>
      <c r="Q11">
        <v>0.3687401485951125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27.6</v>
      </c>
      <c r="E12" s="4">
        <f t="shared" si="2"/>
        <v>6.8500000000000014</v>
      </c>
      <c r="F12" s="4">
        <v>6.0966666666666667</v>
      </c>
      <c r="G12" s="4">
        <f t="shared" si="0"/>
        <v>0.75333333333333474</v>
      </c>
      <c r="H12" s="4">
        <f t="shared" si="1"/>
        <v>0.59323131745424285</v>
      </c>
      <c r="M12" s="4" t="s">
        <v>19</v>
      </c>
      <c r="N12" s="4">
        <f>AVERAGE(D11:D12)</f>
        <v>27.245000000000001</v>
      </c>
      <c r="O12" s="4">
        <f>2^-(N12-N11)</f>
        <v>1.1882646509695385E-2</v>
      </c>
      <c r="P12" s="4">
        <f>O12/O5</f>
        <v>0.78912914733864226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28.82</v>
      </c>
      <c r="E13" s="5">
        <f t="shared" si="2"/>
        <v>7</v>
      </c>
      <c r="F13" s="5">
        <v>6.0966666666666667</v>
      </c>
      <c r="G13" s="5">
        <f t="shared" si="0"/>
        <v>0.90333333333333332</v>
      </c>
      <c r="H13" s="5">
        <f t="shared" si="1"/>
        <v>0.5346499992908692</v>
      </c>
      <c r="I13">
        <f>STDEV(H13:H14)</f>
        <v>2.4335446157998701E-2</v>
      </c>
      <c r="M13" s="5" t="s">
        <v>14</v>
      </c>
      <c r="N13" s="5">
        <f>AVERAGE(C13:C14)</f>
        <v>20.65</v>
      </c>
      <c r="O13" s="5"/>
      <c r="Q13">
        <v>2.8232420773706739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26.39</v>
      </c>
      <c r="E14" s="5">
        <f t="shared" si="2"/>
        <v>6.91</v>
      </c>
      <c r="F14" s="5">
        <v>6.0966666666666667</v>
      </c>
      <c r="G14" s="5">
        <f t="shared" si="0"/>
        <v>0.81333333333333346</v>
      </c>
      <c r="H14" s="5">
        <f t="shared" si="1"/>
        <v>0.56906551729391119</v>
      </c>
      <c r="M14" s="5" t="s">
        <v>20</v>
      </c>
      <c r="N14" s="5">
        <f>AVERAGE(D13:D14)</f>
        <v>27.605</v>
      </c>
      <c r="O14" s="5">
        <f>2^-(N14-N13)</f>
        <v>8.0600248382918602E-3</v>
      </c>
      <c r="P14" s="5">
        <f>O14/O5</f>
        <v>0.53526800809734632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27.84</v>
      </c>
      <c r="E15" s="6">
        <f t="shared" si="2"/>
        <v>6.1699999999999982</v>
      </c>
      <c r="F15" s="6">
        <v>6.0966666666666667</v>
      </c>
      <c r="G15" s="6">
        <f t="shared" si="0"/>
        <v>7.3333333333331474E-2</v>
      </c>
      <c r="H15" s="6">
        <f t="shared" si="1"/>
        <v>0.95043947771080339</v>
      </c>
      <c r="I15">
        <f>STDEV(H15:H16)</f>
        <v>0.12617806751139046</v>
      </c>
      <c r="M15" s="6" t="s">
        <v>15</v>
      </c>
      <c r="N15" s="6">
        <f>AVERAGE(C15:C16)</f>
        <v>22.060000000000002</v>
      </c>
      <c r="O15" s="6"/>
      <c r="Q15">
        <v>0.58205020975355193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28.92</v>
      </c>
      <c r="E16" s="6">
        <f t="shared" si="2"/>
        <v>6.4700000000000024</v>
      </c>
      <c r="F16" s="6">
        <v>6.0966666666666667</v>
      </c>
      <c r="G16" s="6">
        <f t="shared" si="0"/>
        <v>0.37333333333333574</v>
      </c>
      <c r="H16" s="6">
        <f t="shared" si="1"/>
        <v>0.77199674336216662</v>
      </c>
      <c r="M16" s="6" t="s">
        <v>21</v>
      </c>
      <c r="N16" s="6">
        <f>AVERAGE(D15:D16)</f>
        <v>28.380000000000003</v>
      </c>
      <c r="O16" s="6">
        <f>2^-(N16-N15)</f>
        <v>1.2516716837337844E-2</v>
      </c>
      <c r="P16" s="6">
        <f>O16/O5</f>
        <v>0.83123789614278831</v>
      </c>
    </row>
    <row r="17" spans="1:9" x14ac:dyDescent="0.3">
      <c r="A17" s="8">
        <v>14</v>
      </c>
      <c r="B17" s="8" t="s">
        <v>71</v>
      </c>
      <c r="C17" s="8">
        <v>21.67</v>
      </c>
      <c r="D17" s="8">
        <v>27.67</v>
      </c>
      <c r="E17" s="8">
        <f>D17-C17</f>
        <v>6</v>
      </c>
      <c r="F17" s="8">
        <v>6.0966666666666667</v>
      </c>
      <c r="G17" s="8">
        <f>E17-F17</f>
        <v>-9.6666666666666679E-2</v>
      </c>
      <c r="H17" s="8">
        <f>2^-G17</f>
        <v>1.0692999985817384</v>
      </c>
      <c r="I17">
        <f>STDEV(H17:H18)</f>
        <v>0.18704376282600116</v>
      </c>
    </row>
    <row r="18" spans="1:9" x14ac:dyDescent="0.3">
      <c r="A18" s="8">
        <v>15</v>
      </c>
      <c r="B18" s="8" t="s">
        <v>71</v>
      </c>
      <c r="C18" s="8">
        <v>22.35</v>
      </c>
      <c r="D18" s="8">
        <v>28.76</v>
      </c>
      <c r="E18" s="8">
        <f>D18-C18</f>
        <v>6.41</v>
      </c>
      <c r="F18" s="8">
        <v>6.0966666666666667</v>
      </c>
      <c r="G18" s="8">
        <f>E18-F18</f>
        <v>0.31333333333333346</v>
      </c>
      <c r="H18" s="8">
        <f>2^-G18</f>
        <v>0.80478017243591027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Q23"/>
  <sheetViews>
    <sheetView workbookViewId="0">
      <selection activeCell="J22" sqref="J22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64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23.84</v>
      </c>
      <c r="E4" s="1">
        <f>D4-C4</f>
        <v>2.8900000000000006</v>
      </c>
      <c r="F4" s="1">
        <f>AVERAGE(E4:E6)</f>
        <v>2.8099999999999987</v>
      </c>
      <c r="G4" s="1">
        <f>E4-F4</f>
        <v>8.0000000000001847E-2</v>
      </c>
      <c r="H4" s="1">
        <f>2^-G4</f>
        <v>0.94605764672559456</v>
      </c>
      <c r="I4">
        <f>STDEV(H4:H6)</f>
        <v>4.7922253815370963E-2</v>
      </c>
      <c r="M4" s="1" t="s">
        <v>4</v>
      </c>
      <c r="N4" s="1">
        <f>AVERAGE(C4:C6)</f>
        <v>20.716666666666665</v>
      </c>
      <c r="Q4">
        <v>0.18626024735139055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22.63</v>
      </c>
      <c r="E5" s="1">
        <f>D5-C5</f>
        <v>2.7799999999999976</v>
      </c>
      <c r="F5" s="1">
        <v>2.8099999999999987</v>
      </c>
      <c r="G5" s="1">
        <f t="shared" ref="G5:G16" si="0">E5-F5</f>
        <v>-3.0000000000001137E-2</v>
      </c>
      <c r="H5" s="1">
        <f t="shared" ref="H5:H16" si="1">2^-G5</f>
        <v>1.021012125707194</v>
      </c>
      <c r="M5" s="1" t="s">
        <v>65</v>
      </c>
      <c r="N5" s="1">
        <f>D4:D6</f>
        <v>22.63</v>
      </c>
      <c r="O5" s="1">
        <f>2^-(N5-N4)</f>
        <v>0.26547845099058925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24.11</v>
      </c>
      <c r="E6" s="1">
        <f t="shared" ref="E6:E16" si="2">D6-C6</f>
        <v>2.759999999999998</v>
      </c>
      <c r="F6" s="1">
        <v>2.8099999999999987</v>
      </c>
      <c r="G6" s="1">
        <f t="shared" si="0"/>
        <v>-5.0000000000000711E-2</v>
      </c>
      <c r="H6" s="1">
        <f t="shared" si="1"/>
        <v>1.035264923841378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23.64</v>
      </c>
      <c r="E7" s="2">
        <f t="shared" si="2"/>
        <v>1.3300000000000018</v>
      </c>
      <c r="F7" s="2">
        <v>2.8099999999999987</v>
      </c>
      <c r="G7" s="2">
        <f t="shared" si="0"/>
        <v>-1.4799999999999969</v>
      </c>
      <c r="H7" s="2">
        <f t="shared" si="1"/>
        <v>2.789487332700805</v>
      </c>
      <c r="I7">
        <f>STDEV(H7:H8)</f>
        <v>2.7534591013285637E-2</v>
      </c>
      <c r="M7" s="2" t="s">
        <v>11</v>
      </c>
      <c r="N7" s="2">
        <f>AVERAGE(C7:C8)</f>
        <v>22.77</v>
      </c>
      <c r="O7" s="2"/>
      <c r="Q7">
        <v>0.76439810956803689</v>
      </c>
    </row>
    <row r="8" spans="1:17" x14ac:dyDescent="0.3">
      <c r="A8" s="2">
        <v>5</v>
      </c>
      <c r="B8" s="2" t="s">
        <v>2</v>
      </c>
      <c r="C8" s="2">
        <v>23.23</v>
      </c>
      <c r="D8" s="2">
        <v>24.54</v>
      </c>
      <c r="E8" s="2">
        <f t="shared" si="2"/>
        <v>1.3099999999999987</v>
      </c>
      <c r="F8" s="2">
        <v>2.8099999999999987</v>
      </c>
      <c r="G8" s="2">
        <f t="shared" si="0"/>
        <v>-1.5</v>
      </c>
      <c r="H8" s="2">
        <f t="shared" si="1"/>
        <v>2.8284271247461898</v>
      </c>
      <c r="M8" s="2" t="s">
        <v>66</v>
      </c>
      <c r="N8" s="2">
        <f>AVERAGE(D7:D8)</f>
        <v>24.09</v>
      </c>
      <c r="O8" s="2">
        <f>2^-(N8-N7)</f>
        <v>0.400534938794811</v>
      </c>
      <c r="P8" s="2">
        <f>O8/O5</f>
        <v>1.508728626750234</v>
      </c>
    </row>
    <row r="9" spans="1:17" x14ac:dyDescent="0.3">
      <c r="A9" s="3">
        <v>6</v>
      </c>
      <c r="B9" s="3" t="s">
        <v>5</v>
      </c>
      <c r="C9" s="3">
        <v>22.98</v>
      </c>
      <c r="D9" s="3">
        <v>24.97</v>
      </c>
      <c r="E9" s="3">
        <f t="shared" si="2"/>
        <v>1.9899999999999984</v>
      </c>
      <c r="F9" s="3">
        <v>2.8099999999999987</v>
      </c>
      <c r="G9" s="3">
        <f t="shared" si="0"/>
        <v>-0.82000000000000028</v>
      </c>
      <c r="H9" s="3">
        <f t="shared" si="1"/>
        <v>1.7654059925813099</v>
      </c>
      <c r="I9">
        <f>STDEV(H9:H10)</f>
        <v>0.14641311744879026</v>
      </c>
      <c r="M9" s="3" t="s">
        <v>12</v>
      </c>
      <c r="N9" s="3">
        <f>AVERAGE(C9:C10)</f>
        <v>21.395</v>
      </c>
      <c r="O9" s="3"/>
      <c r="Q9">
        <v>2.2502485667683598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21.64</v>
      </c>
      <c r="E10" s="3">
        <f t="shared" si="2"/>
        <v>1.8300000000000018</v>
      </c>
      <c r="F10" s="3">
        <v>2.8099999999999987</v>
      </c>
      <c r="G10" s="3">
        <f t="shared" si="0"/>
        <v>-0.97999999999999687</v>
      </c>
      <c r="H10" s="3">
        <f t="shared" si="1"/>
        <v>1.972465408986714</v>
      </c>
      <c r="M10" s="3" t="s">
        <v>67</v>
      </c>
      <c r="N10" s="3">
        <f>AVERAGE(D9:D10)</f>
        <v>23.305</v>
      </c>
      <c r="O10" s="3">
        <f>2^-(N10-N9)</f>
        <v>0.26609254561333995</v>
      </c>
      <c r="P10" s="3">
        <f>O10/O5</f>
        <v>1.0023131618421732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23.78</v>
      </c>
      <c r="E11" s="4">
        <f t="shared" si="2"/>
        <v>2.8300000000000018</v>
      </c>
      <c r="F11" s="4">
        <v>2.8099999999999987</v>
      </c>
      <c r="G11" s="4">
        <f t="shared" si="0"/>
        <v>2.0000000000003126E-2</v>
      </c>
      <c r="H11" s="4">
        <f t="shared" si="1"/>
        <v>0.98623270449335709</v>
      </c>
      <c r="I11">
        <f>STDEV(H11:H12)</f>
        <v>0.216459617054197</v>
      </c>
      <c r="M11" s="4" t="s">
        <v>13</v>
      </c>
      <c r="N11" s="4">
        <f>AVERAGE(C11:C12)</f>
        <v>20.85</v>
      </c>
      <c r="O11" s="4"/>
      <c r="Q11">
        <v>0.18281377630547813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23.19</v>
      </c>
      <c r="E12" s="4">
        <f t="shared" si="2"/>
        <v>2.4400000000000013</v>
      </c>
      <c r="F12" s="4">
        <v>2.8099999999999987</v>
      </c>
      <c r="G12" s="4">
        <f t="shared" si="0"/>
        <v>-0.36999999999999744</v>
      </c>
      <c r="H12" s="4">
        <f t="shared" si="1"/>
        <v>1.2923528306374901</v>
      </c>
      <c r="M12" s="4" t="s">
        <v>68</v>
      </c>
      <c r="N12" s="4">
        <f>AVERAGE(D11:D12)</f>
        <v>23.484999999999999</v>
      </c>
      <c r="O12" s="4">
        <f>2^-(N12-N11)</f>
        <v>0.16098520368872843</v>
      </c>
      <c r="P12" s="4">
        <f>O12/O5</f>
        <v>0.60639650068786588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23.35</v>
      </c>
      <c r="E13" s="5">
        <f t="shared" si="2"/>
        <v>1.5300000000000011</v>
      </c>
      <c r="F13" s="5">
        <v>2.8099999999999987</v>
      </c>
      <c r="G13" s="5">
        <f t="shared" si="0"/>
        <v>-1.2799999999999976</v>
      </c>
      <c r="H13" s="5">
        <f t="shared" si="1"/>
        <v>2.4283897687900895</v>
      </c>
      <c r="I13">
        <f>STDEV(H13:H14)</f>
        <v>0.27320167735301082</v>
      </c>
      <c r="M13" s="5" t="s">
        <v>14</v>
      </c>
      <c r="N13" s="5">
        <f>AVERAGE(C13:C14)</f>
        <v>20.65</v>
      </c>
      <c r="O13" s="5"/>
      <c r="Q13">
        <v>1.1549276365190879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21.26</v>
      </c>
      <c r="E14" s="5">
        <f t="shared" si="2"/>
        <v>1.7800000000000011</v>
      </c>
      <c r="F14" s="5">
        <v>2.8099999999999987</v>
      </c>
      <c r="G14" s="5">
        <f t="shared" si="0"/>
        <v>-1.0299999999999976</v>
      </c>
      <c r="H14" s="5">
        <f t="shared" si="1"/>
        <v>2.0420242514143832</v>
      </c>
      <c r="M14" s="5" t="s">
        <v>69</v>
      </c>
      <c r="N14" s="5">
        <f>AVERAGE(D13:D14)</f>
        <v>22.305</v>
      </c>
      <c r="O14" s="5">
        <f>2^-(N14-N13)</f>
        <v>0.31753774563469717</v>
      </c>
      <c r="P14" s="5">
        <f>O14/O5</f>
        <v>1.1960961217374035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23.82</v>
      </c>
      <c r="E15" s="6">
        <f t="shared" si="2"/>
        <v>2.1499999999999986</v>
      </c>
      <c r="F15" s="6">
        <v>2.8099999999999987</v>
      </c>
      <c r="G15" s="6">
        <f t="shared" si="0"/>
        <v>-0.66000000000000014</v>
      </c>
      <c r="H15" s="6">
        <f t="shared" si="1"/>
        <v>1.5800826237267545</v>
      </c>
      <c r="I15">
        <f>STDEV(H15:H16)</f>
        <v>0.10535313961984766</v>
      </c>
      <c r="M15" s="6" t="s">
        <v>15</v>
      </c>
      <c r="N15" s="6">
        <f>AVERAGE(C15:C16)</f>
        <v>22.060000000000002</v>
      </c>
      <c r="O15" s="6"/>
      <c r="Q15">
        <v>6.362987811499889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24.47</v>
      </c>
      <c r="E16" s="6">
        <f t="shared" si="2"/>
        <v>2.0199999999999996</v>
      </c>
      <c r="F16" s="6">
        <v>2.8099999999999987</v>
      </c>
      <c r="G16" s="6">
        <f t="shared" si="0"/>
        <v>-0.78999999999999915</v>
      </c>
      <c r="H16" s="6">
        <f t="shared" si="1"/>
        <v>1.7290744626157293</v>
      </c>
      <c r="M16" s="6" t="s">
        <v>70</v>
      </c>
      <c r="N16" s="6">
        <f>AVERAGE(D15:D16)</f>
        <v>24.145</v>
      </c>
      <c r="O16" s="6">
        <f>2^-(N16-N15)</f>
        <v>0.23569613397956035</v>
      </c>
      <c r="P16" s="6">
        <f>O16/O5</f>
        <v>0.88781644272858651</v>
      </c>
    </row>
    <row r="17" spans="1:13" x14ac:dyDescent="0.3">
      <c r="A17" s="8">
        <v>14</v>
      </c>
      <c r="B17" s="8" t="s">
        <v>71</v>
      </c>
      <c r="C17" s="8">
        <v>21.67</v>
      </c>
      <c r="D17" s="8">
        <v>22.98</v>
      </c>
      <c r="E17" s="8">
        <f>D17-C17</f>
        <v>1.3099999999999987</v>
      </c>
      <c r="F17" s="8">
        <v>2.8099999999999987</v>
      </c>
      <c r="G17" s="8">
        <f>E17-F17</f>
        <v>-1.5</v>
      </c>
      <c r="H17" s="8">
        <f>2^-G17</f>
        <v>2.8284271247461898</v>
      </c>
      <c r="I17">
        <f>STDEV(H17:H18)</f>
        <v>0.37549520728752817</v>
      </c>
    </row>
    <row r="18" spans="1:13" x14ac:dyDescent="0.3">
      <c r="A18" s="8">
        <v>15</v>
      </c>
      <c r="B18" s="8" t="s">
        <v>71</v>
      </c>
      <c r="C18" s="8">
        <v>22.35</v>
      </c>
      <c r="D18" s="8">
        <v>23.96</v>
      </c>
      <c r="E18" s="8">
        <f>D18-C18</f>
        <v>1.6099999999999994</v>
      </c>
      <c r="F18" s="8">
        <v>2.8099999999999987</v>
      </c>
      <c r="G18" s="8">
        <f>E18-F18</f>
        <v>-1.1999999999999993</v>
      </c>
      <c r="H18" s="8">
        <f>2^-G18</f>
        <v>2.2973967099940689</v>
      </c>
    </row>
    <row r="21" spans="1:13" x14ac:dyDescent="0.3">
      <c r="E21" s="7"/>
      <c r="F21" s="7"/>
      <c r="G21" s="7"/>
      <c r="H21" s="7"/>
      <c r="I21" s="7"/>
      <c r="J21" s="7"/>
      <c r="K21" s="7"/>
      <c r="L21" s="7"/>
    </row>
    <row r="23" spans="1:13" x14ac:dyDescent="0.3">
      <c r="M23" t="s">
        <v>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621A9-075B-46FE-96DF-665F2D7957F9}">
  <dimension ref="A3:Q23"/>
  <sheetViews>
    <sheetView tabSelected="1" workbookViewId="0">
      <selection activeCell="G15" sqref="G15"/>
    </sheetView>
  </sheetViews>
  <sheetFormatPr defaultRowHeight="14.4" x14ac:dyDescent="0.3"/>
  <cols>
    <col min="13" max="13" width="28" customWidth="1"/>
  </cols>
  <sheetData>
    <row r="3" spans="1:17" x14ac:dyDescent="0.3">
      <c r="C3" t="s">
        <v>72</v>
      </c>
      <c r="D3" t="s">
        <v>73</v>
      </c>
      <c r="I3" t="s">
        <v>1</v>
      </c>
      <c r="Q3" t="s">
        <v>1</v>
      </c>
    </row>
    <row r="4" spans="1:17" x14ac:dyDescent="0.3">
      <c r="A4" s="2">
        <v>1</v>
      </c>
      <c r="B4" s="2" t="s">
        <v>2</v>
      </c>
      <c r="C4" s="2">
        <v>21.3</v>
      </c>
      <c r="D4" s="2">
        <v>29.85</v>
      </c>
      <c r="E4" s="2">
        <f>D4-C4</f>
        <v>8.5500000000000007</v>
      </c>
      <c r="F4" s="2">
        <v>8.4750000000000014</v>
      </c>
      <c r="G4" s="2">
        <f>E4-F4</f>
        <v>7.4999999999999289E-2</v>
      </c>
      <c r="H4" s="2">
        <f>2^-G4</f>
        <v>0.94934212095051973</v>
      </c>
      <c r="I4">
        <f>STDEV(H4:H6)</f>
        <v>3.7578384865578247E-2</v>
      </c>
      <c r="M4" s="1" t="s">
        <v>74</v>
      </c>
      <c r="N4" s="1">
        <f>AVERAGE(C7:C8)</f>
        <v>20.875</v>
      </c>
      <c r="Q4">
        <v>0.13252800000000001</v>
      </c>
    </row>
    <row r="5" spans="1:17" x14ac:dyDescent="0.3">
      <c r="A5" s="2">
        <v>2</v>
      </c>
      <c r="B5" s="2" t="s">
        <v>2</v>
      </c>
      <c r="C5" s="2">
        <v>20.9</v>
      </c>
      <c r="D5" s="2">
        <v>29.44</v>
      </c>
      <c r="E5" s="2">
        <f>D5-C5</f>
        <v>8.5400000000000027</v>
      </c>
      <c r="F5" s="2">
        <v>8.4750000000000014</v>
      </c>
      <c r="G5" s="2">
        <f t="shared" ref="G5:G12" si="0">E5-F5</f>
        <v>6.5000000000001279E-2</v>
      </c>
      <c r="H5" s="2">
        <f t="shared" ref="H5:H12" si="1">2^-G5</f>
        <v>0.95594531759374124</v>
      </c>
      <c r="M5" s="1" t="s">
        <v>75</v>
      </c>
      <c r="N5" s="1">
        <f>AVERAGE(D7:D8)</f>
        <v>29.35</v>
      </c>
      <c r="O5" s="1">
        <f>2^-(N5-N4)</f>
        <v>2.8104171484586316E-3</v>
      </c>
      <c r="P5" s="1">
        <f>O5/O5</f>
        <v>1</v>
      </c>
    </row>
    <row r="6" spans="1:17" x14ac:dyDescent="0.3">
      <c r="A6" s="2">
        <v>3</v>
      </c>
      <c r="B6" s="2" t="s">
        <v>2</v>
      </c>
      <c r="C6" s="2">
        <v>22.04</v>
      </c>
      <c r="D6" s="2">
        <v>30.49</v>
      </c>
      <c r="E6" s="2">
        <f t="shared" ref="E6:E12" si="2">D6-C6</f>
        <v>8.4499999999999993</v>
      </c>
      <c r="F6" s="2">
        <v>8.4750000000000014</v>
      </c>
      <c r="G6" s="2">
        <f t="shared" si="0"/>
        <v>-2.5000000000002132E-2</v>
      </c>
      <c r="H6" s="2">
        <f t="shared" si="1"/>
        <v>1.0174796921026878</v>
      </c>
      <c r="P6" t="s">
        <v>6</v>
      </c>
    </row>
    <row r="7" spans="1:17" x14ac:dyDescent="0.3">
      <c r="A7" s="1">
        <v>4</v>
      </c>
      <c r="B7" s="1" t="s">
        <v>3</v>
      </c>
      <c r="C7" s="1">
        <v>19.510000000000002</v>
      </c>
      <c r="D7" s="1">
        <v>27.85</v>
      </c>
      <c r="E7" s="1">
        <f t="shared" si="2"/>
        <v>8.34</v>
      </c>
      <c r="F7" s="1">
        <f>AVERAGE(E7:E8)</f>
        <v>8.4750000000000014</v>
      </c>
      <c r="G7" s="1">
        <f t="shared" si="0"/>
        <v>-0.13500000000000156</v>
      </c>
      <c r="H7" s="1">
        <f t="shared" si="1"/>
        <v>1.0980928137870509</v>
      </c>
      <c r="I7">
        <f>STDEV(H7:H8)</f>
        <v>0.1325280602461284</v>
      </c>
      <c r="M7" s="2" t="s">
        <v>76</v>
      </c>
      <c r="N7" s="2">
        <f>AVERAGE(C4:C6)</f>
        <v>21.413333333333338</v>
      </c>
      <c r="O7" s="2"/>
      <c r="Q7">
        <v>3.7578E-2</v>
      </c>
    </row>
    <row r="8" spans="1:17" x14ac:dyDescent="0.3">
      <c r="A8" s="1">
        <v>5</v>
      </c>
      <c r="B8" s="1" t="s">
        <v>3</v>
      </c>
      <c r="C8" s="1">
        <v>22.24</v>
      </c>
      <c r="D8" s="1">
        <v>30.85</v>
      </c>
      <c r="E8" s="1">
        <f t="shared" si="2"/>
        <v>8.610000000000003</v>
      </c>
      <c r="F8" s="1">
        <v>8.4750000000000014</v>
      </c>
      <c r="G8" s="1">
        <f t="shared" si="0"/>
        <v>0.13500000000000156</v>
      </c>
      <c r="H8" s="1">
        <f t="shared" si="1"/>
        <v>0.91066983359197751</v>
      </c>
      <c r="M8" s="2" t="s">
        <v>77</v>
      </c>
      <c r="N8" s="2">
        <f>AVERAGE(D4:D6)</f>
        <v>29.926666666666666</v>
      </c>
      <c r="O8" s="2">
        <f>2^-(N8-N7)</f>
        <v>2.7367259079829538E-3</v>
      </c>
      <c r="P8" s="2">
        <f>O8/O5</f>
        <v>0.97377925176833846</v>
      </c>
    </row>
    <row r="9" spans="1:17" x14ac:dyDescent="0.3">
      <c r="A9" s="3">
        <v>6</v>
      </c>
      <c r="B9" s="3" t="s">
        <v>5</v>
      </c>
      <c r="C9" s="3">
        <v>21.45</v>
      </c>
      <c r="D9" s="3">
        <v>28.45</v>
      </c>
      <c r="E9" s="3">
        <f t="shared" si="2"/>
        <v>7</v>
      </c>
      <c r="F9" s="3">
        <v>8.4750000000000014</v>
      </c>
      <c r="G9" s="3">
        <f t="shared" si="0"/>
        <v>-1.4750000000000014</v>
      </c>
      <c r="H9" s="3">
        <f t="shared" si="1"/>
        <v>2.7798364396846771</v>
      </c>
      <c r="I9">
        <f>STDEV(H9:H10)</f>
        <v>0.4964725638121934</v>
      </c>
      <c r="M9" s="3" t="s">
        <v>78</v>
      </c>
      <c r="N9" s="3">
        <f>AVERAGE(C9:C10)</f>
        <v>21.869999999999997</v>
      </c>
      <c r="O9" s="3"/>
      <c r="Q9">
        <v>0.4964725638121934</v>
      </c>
    </row>
    <row r="10" spans="1:17" x14ac:dyDescent="0.3">
      <c r="A10" s="3">
        <v>7</v>
      </c>
      <c r="B10" s="3" t="s">
        <v>5</v>
      </c>
      <c r="C10" s="3">
        <v>22.29</v>
      </c>
      <c r="D10" s="3">
        <v>29.71</v>
      </c>
      <c r="E10" s="3">
        <f t="shared" si="2"/>
        <v>7.4200000000000017</v>
      </c>
      <c r="F10" s="3">
        <v>8.4750000000000014</v>
      </c>
      <c r="G10" s="3">
        <f t="shared" si="0"/>
        <v>-1.0549999999999997</v>
      </c>
      <c r="H10" s="3">
        <f t="shared" si="1"/>
        <v>2.0777182065953284</v>
      </c>
      <c r="M10" s="3" t="s">
        <v>79</v>
      </c>
      <c r="N10" s="3">
        <f>AVERAGE(D9:D10)</f>
        <v>29.08</v>
      </c>
      <c r="O10" s="3">
        <f>2^-(N10-N9)</f>
        <v>6.7541971195926968E-3</v>
      </c>
      <c r="P10" s="3">
        <f>O10/O5</f>
        <v>2.4032720990537024</v>
      </c>
    </row>
    <row r="11" spans="1:17" x14ac:dyDescent="0.3">
      <c r="A11" s="4">
        <v>8</v>
      </c>
      <c r="B11" s="4" t="s">
        <v>7</v>
      </c>
      <c r="C11" s="4">
        <v>21.69</v>
      </c>
      <c r="D11" s="4">
        <v>29.65</v>
      </c>
      <c r="E11" s="4">
        <f t="shared" si="2"/>
        <v>7.9599999999999973</v>
      </c>
      <c r="F11" s="4">
        <v>8.4750000000000014</v>
      </c>
      <c r="G11" s="4">
        <f t="shared" si="0"/>
        <v>-0.51500000000000412</v>
      </c>
      <c r="H11" s="4">
        <f t="shared" si="1"/>
        <v>1.428994139741097</v>
      </c>
      <c r="I11">
        <f>STDEV(H11:H12)</f>
        <v>0.12636552674924922</v>
      </c>
      <c r="M11" s="4" t="s">
        <v>80</v>
      </c>
      <c r="N11" s="4">
        <f>AVERAGE(C11:C12)</f>
        <v>21.335000000000001</v>
      </c>
      <c r="O11" s="4"/>
      <c r="Q11">
        <v>0.12636552674924922</v>
      </c>
    </row>
    <row r="12" spans="1:17" x14ac:dyDescent="0.3">
      <c r="A12" s="4">
        <v>9</v>
      </c>
      <c r="B12" s="4" t="s">
        <v>7</v>
      </c>
      <c r="C12" s="4">
        <v>20.98</v>
      </c>
      <c r="D12" s="4">
        <v>28.77</v>
      </c>
      <c r="E12" s="4">
        <f t="shared" si="2"/>
        <v>7.7899999999999991</v>
      </c>
      <c r="F12" s="4">
        <v>8.4750000000000014</v>
      </c>
      <c r="G12" s="4">
        <f t="shared" si="0"/>
        <v>-0.68500000000000227</v>
      </c>
      <c r="H12" s="4">
        <f t="shared" si="1"/>
        <v>1.6077019814863054</v>
      </c>
      <c r="M12" s="4" t="s">
        <v>81</v>
      </c>
      <c r="N12" s="4">
        <f>AVERAGE(D11:D12)</f>
        <v>29.21</v>
      </c>
      <c r="O12" s="4">
        <f>2^-(N12-N11)</f>
        <v>4.2597958307236646E-3</v>
      </c>
      <c r="P12" s="4">
        <f>O12/O5</f>
        <v>1.5157165665103993</v>
      </c>
    </row>
    <row r="13" spans="1:17" x14ac:dyDescent="0.3">
      <c r="A13" s="5"/>
      <c r="B13" s="5"/>
      <c r="C13" s="5"/>
      <c r="D13" s="5"/>
      <c r="E13" s="5"/>
      <c r="F13" s="5"/>
      <c r="G13" s="5"/>
      <c r="H13" s="5"/>
      <c r="M13" s="5" t="s">
        <v>82</v>
      </c>
      <c r="N13" s="5" t="e">
        <f>AVERAGE(C13:C14)</f>
        <v>#DIV/0!</v>
      </c>
      <c r="O13" s="5"/>
    </row>
    <row r="14" spans="1:17" x14ac:dyDescent="0.3">
      <c r="A14" s="5"/>
      <c r="B14" s="5"/>
      <c r="C14" s="5"/>
      <c r="D14" s="5"/>
      <c r="E14" s="5"/>
      <c r="F14" s="5"/>
      <c r="G14" s="5"/>
      <c r="H14" s="5"/>
      <c r="M14" s="5" t="s">
        <v>83</v>
      </c>
      <c r="N14" s="5" t="e">
        <f>AVERAGE(D13:D14)</f>
        <v>#DIV/0!</v>
      </c>
      <c r="O14" s="5" t="e">
        <f>2^-(N14-N13)</f>
        <v>#DIV/0!</v>
      </c>
      <c r="P14" s="5" t="e">
        <f>O14/O5</f>
        <v>#DIV/0!</v>
      </c>
    </row>
    <row r="15" spans="1:17" x14ac:dyDescent="0.3">
      <c r="A15" s="6"/>
      <c r="B15" s="6"/>
      <c r="C15" s="6"/>
      <c r="D15" s="6"/>
      <c r="E15" s="6"/>
      <c r="F15" s="6"/>
      <c r="G15" s="6"/>
      <c r="H15" s="6"/>
      <c r="M15" s="6" t="s">
        <v>84</v>
      </c>
      <c r="N15" s="6" t="e">
        <f>AVERAGE(C15:C16)</f>
        <v>#DIV/0!</v>
      </c>
      <c r="O15" s="6"/>
    </row>
    <row r="16" spans="1:17" x14ac:dyDescent="0.3">
      <c r="A16" s="6"/>
      <c r="B16" s="6"/>
      <c r="C16" s="6"/>
      <c r="D16" s="6"/>
      <c r="E16" s="6"/>
      <c r="F16" s="6"/>
      <c r="G16" s="6"/>
      <c r="H16" s="6"/>
      <c r="M16" s="6" t="s">
        <v>85</v>
      </c>
      <c r="N16" s="6" t="e">
        <f>AVERAGE(D15:D16)</f>
        <v>#DIV/0!</v>
      </c>
      <c r="O16" s="6" t="e">
        <f>2^-(N16-N15)</f>
        <v>#DIV/0!</v>
      </c>
      <c r="P16" s="6" t="e">
        <f>O16/O5</f>
        <v>#DIV/0!</v>
      </c>
    </row>
    <row r="23" spans="13:13" x14ac:dyDescent="0.3">
      <c r="M23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8B893-4228-4502-868C-7B060AF78B39}">
  <dimension ref="A3:Q16"/>
  <sheetViews>
    <sheetView workbookViewId="0">
      <selection sqref="A1:R18"/>
    </sheetView>
  </sheetViews>
  <sheetFormatPr defaultRowHeight="14.4" x14ac:dyDescent="0.3"/>
  <sheetData>
    <row r="3" spans="1:17" x14ac:dyDescent="0.3">
      <c r="C3" t="s">
        <v>72</v>
      </c>
      <c r="D3" t="s">
        <v>73</v>
      </c>
      <c r="I3" t="s">
        <v>1</v>
      </c>
      <c r="Q3" t="s">
        <v>1</v>
      </c>
    </row>
    <row r="4" spans="1:17" x14ac:dyDescent="0.3">
      <c r="A4" s="2">
        <v>1</v>
      </c>
      <c r="B4" s="2" t="s">
        <v>2</v>
      </c>
      <c r="C4" s="2">
        <v>21.3</v>
      </c>
      <c r="D4" s="2">
        <v>29.85</v>
      </c>
      <c r="E4" s="2">
        <f>D4-C4</f>
        <v>8.5500000000000007</v>
      </c>
      <c r="F4" s="2">
        <v>8.4750000000000014</v>
      </c>
      <c r="G4" s="2">
        <f>E4-F4</f>
        <v>7.4999999999999289E-2</v>
      </c>
      <c r="H4" s="2">
        <f>2^-G4</f>
        <v>0.94934212095051973</v>
      </c>
      <c r="I4">
        <f>STDEV(H4:H6)</f>
        <v>3.7578384865578247E-2</v>
      </c>
      <c r="M4" s="1" t="s">
        <v>74</v>
      </c>
      <c r="N4" s="1">
        <f>AVERAGE(C7:C8)</f>
        <v>20.875</v>
      </c>
      <c r="Q4">
        <v>0.13252800000000001</v>
      </c>
    </row>
    <row r="5" spans="1:17" x14ac:dyDescent="0.3">
      <c r="A5" s="2">
        <v>2</v>
      </c>
      <c r="B5" s="2" t="s">
        <v>2</v>
      </c>
      <c r="C5" s="2">
        <v>20.9</v>
      </c>
      <c r="D5" s="2">
        <v>29.44</v>
      </c>
      <c r="E5" s="2">
        <f>D5-C5</f>
        <v>8.5400000000000027</v>
      </c>
      <c r="F5" s="2">
        <v>8.4750000000000014</v>
      </c>
      <c r="G5" s="2">
        <f t="shared" ref="G5:G12" si="0">E5-F5</f>
        <v>6.5000000000001279E-2</v>
      </c>
      <c r="H5" s="2">
        <f t="shared" ref="H5:H12" si="1">2^-G5</f>
        <v>0.95594531759374124</v>
      </c>
      <c r="M5" s="1" t="s">
        <v>75</v>
      </c>
      <c r="N5" s="1">
        <f>AVERAGE(D7:D8)</f>
        <v>29.35</v>
      </c>
      <c r="O5" s="1">
        <f>2^-(N5-N4)</f>
        <v>2.8104171484586316E-3</v>
      </c>
      <c r="P5" s="1">
        <f>O5/O5</f>
        <v>1</v>
      </c>
    </row>
    <row r="6" spans="1:17" x14ac:dyDescent="0.3">
      <c r="A6" s="2">
        <v>3</v>
      </c>
      <c r="B6" s="2" t="s">
        <v>2</v>
      </c>
      <c r="C6" s="2">
        <v>22.04</v>
      </c>
      <c r="D6" s="2">
        <v>30.49</v>
      </c>
      <c r="E6" s="2">
        <f t="shared" ref="E6:E12" si="2">D6-C6</f>
        <v>8.4499999999999993</v>
      </c>
      <c r="F6" s="2">
        <v>8.4750000000000014</v>
      </c>
      <c r="G6" s="2">
        <f t="shared" si="0"/>
        <v>-2.5000000000002132E-2</v>
      </c>
      <c r="H6" s="2">
        <f t="shared" si="1"/>
        <v>1.0174796921026878</v>
      </c>
      <c r="P6" t="s">
        <v>6</v>
      </c>
    </row>
    <row r="7" spans="1:17" x14ac:dyDescent="0.3">
      <c r="A7" s="1">
        <v>4</v>
      </c>
      <c r="B7" s="1" t="s">
        <v>3</v>
      </c>
      <c r="C7" s="1">
        <v>19.510000000000002</v>
      </c>
      <c r="D7" s="1">
        <v>27.85</v>
      </c>
      <c r="E7" s="1">
        <f t="shared" si="2"/>
        <v>8.34</v>
      </c>
      <c r="F7" s="1">
        <f>AVERAGE(E7:E8)</f>
        <v>8.4750000000000014</v>
      </c>
      <c r="G7" s="1">
        <f t="shared" si="0"/>
        <v>-0.13500000000000156</v>
      </c>
      <c r="H7" s="1">
        <f t="shared" si="1"/>
        <v>1.0980928137870509</v>
      </c>
      <c r="I7">
        <f>STDEV(H7:H8)</f>
        <v>0.1325280602461284</v>
      </c>
      <c r="M7" s="2" t="s">
        <v>76</v>
      </c>
      <c r="N7" s="2">
        <f>AVERAGE(C4:C6)</f>
        <v>21.413333333333338</v>
      </c>
      <c r="O7" s="2"/>
      <c r="Q7">
        <v>3.7578E-2</v>
      </c>
    </row>
    <row r="8" spans="1:17" x14ac:dyDescent="0.3">
      <c r="A8" s="1">
        <v>5</v>
      </c>
      <c r="B8" s="1" t="s">
        <v>3</v>
      </c>
      <c r="C8" s="1">
        <v>22.24</v>
      </c>
      <c r="D8" s="1">
        <v>30.85</v>
      </c>
      <c r="E8" s="1">
        <f t="shared" si="2"/>
        <v>8.610000000000003</v>
      </c>
      <c r="F8" s="1">
        <v>8.4750000000000014</v>
      </c>
      <c r="G8" s="1">
        <f t="shared" si="0"/>
        <v>0.13500000000000156</v>
      </c>
      <c r="H8" s="1">
        <f t="shared" si="1"/>
        <v>0.91066983359197751</v>
      </c>
      <c r="M8" s="2" t="s">
        <v>77</v>
      </c>
      <c r="N8" s="2">
        <f>AVERAGE(D4:D6)</f>
        <v>29.926666666666666</v>
      </c>
      <c r="O8" s="2">
        <f>2^-(N8-N7)</f>
        <v>2.7367259079829538E-3</v>
      </c>
      <c r="P8" s="2">
        <f>O8/O5</f>
        <v>0.97377925176833846</v>
      </c>
    </row>
    <row r="9" spans="1:17" x14ac:dyDescent="0.3">
      <c r="A9" s="3">
        <v>6</v>
      </c>
      <c r="B9" s="3" t="s">
        <v>5</v>
      </c>
      <c r="C9" s="3">
        <v>21.45</v>
      </c>
      <c r="D9" s="3">
        <v>28.45</v>
      </c>
      <c r="E9" s="3">
        <f t="shared" si="2"/>
        <v>7</v>
      </c>
      <c r="F9" s="3">
        <v>8.4750000000000014</v>
      </c>
      <c r="G9" s="3">
        <f t="shared" si="0"/>
        <v>-1.4750000000000014</v>
      </c>
      <c r="H9" s="3">
        <f t="shared" si="1"/>
        <v>2.7798364396846771</v>
      </c>
      <c r="I9">
        <f>STDEV(H9:H10)</f>
        <v>0.4964725638121934</v>
      </c>
      <c r="M9" s="3" t="s">
        <v>78</v>
      </c>
      <c r="N9" s="3">
        <f>AVERAGE(C9:C10)</f>
        <v>21.869999999999997</v>
      </c>
      <c r="O9" s="3"/>
      <c r="Q9">
        <v>0.4964725638121934</v>
      </c>
    </row>
    <row r="10" spans="1:17" x14ac:dyDescent="0.3">
      <c r="A10" s="3">
        <v>7</v>
      </c>
      <c r="B10" s="3" t="s">
        <v>5</v>
      </c>
      <c r="C10" s="3">
        <v>22.29</v>
      </c>
      <c r="D10" s="3">
        <v>29.71</v>
      </c>
      <c r="E10" s="3">
        <f t="shared" si="2"/>
        <v>7.4200000000000017</v>
      </c>
      <c r="F10" s="3">
        <v>8.4750000000000014</v>
      </c>
      <c r="G10" s="3">
        <f t="shared" si="0"/>
        <v>-1.0549999999999997</v>
      </c>
      <c r="H10" s="3">
        <f t="shared" si="1"/>
        <v>2.0777182065953284</v>
      </c>
      <c r="M10" s="3" t="s">
        <v>79</v>
      </c>
      <c r="N10" s="3">
        <f>AVERAGE(D9:D10)</f>
        <v>29.08</v>
      </c>
      <c r="O10" s="3">
        <f>2^-(N10-N9)</f>
        <v>6.7541971195926968E-3</v>
      </c>
      <c r="P10" s="3">
        <f>O10/O5</f>
        <v>2.4032720990537024</v>
      </c>
    </row>
    <row r="11" spans="1:17" x14ac:dyDescent="0.3">
      <c r="A11" s="4">
        <v>8</v>
      </c>
      <c r="B11" s="4" t="s">
        <v>7</v>
      </c>
      <c r="C11" s="4">
        <v>21.69</v>
      </c>
      <c r="D11" s="4">
        <v>29.65</v>
      </c>
      <c r="E11" s="4">
        <f t="shared" si="2"/>
        <v>7.9599999999999973</v>
      </c>
      <c r="F11" s="4">
        <v>8.4750000000000014</v>
      </c>
      <c r="G11" s="4">
        <f t="shared" si="0"/>
        <v>-0.51500000000000412</v>
      </c>
      <c r="H11" s="4">
        <f t="shared" si="1"/>
        <v>1.428994139741097</v>
      </c>
      <c r="I11">
        <f>STDEV(H11:H12)</f>
        <v>0.12636552674924922</v>
      </c>
      <c r="M11" s="4" t="s">
        <v>80</v>
      </c>
      <c r="N11" s="4">
        <f>AVERAGE(C11:C12)</f>
        <v>21.335000000000001</v>
      </c>
      <c r="O11" s="4"/>
      <c r="Q11">
        <v>0.12636552674924922</v>
      </c>
    </row>
    <row r="12" spans="1:17" x14ac:dyDescent="0.3">
      <c r="A12" s="4">
        <v>9</v>
      </c>
      <c r="B12" s="4" t="s">
        <v>7</v>
      </c>
      <c r="C12" s="4">
        <v>20.98</v>
      </c>
      <c r="D12" s="4">
        <v>28.77</v>
      </c>
      <c r="E12" s="4">
        <f t="shared" si="2"/>
        <v>7.7899999999999991</v>
      </c>
      <c r="F12" s="4">
        <v>8.4750000000000014</v>
      </c>
      <c r="G12" s="4">
        <f t="shared" si="0"/>
        <v>-0.68500000000000227</v>
      </c>
      <c r="H12" s="4">
        <f t="shared" si="1"/>
        <v>1.6077019814863054</v>
      </c>
      <c r="M12" s="4" t="s">
        <v>81</v>
      </c>
      <c r="N12" s="4">
        <f>AVERAGE(D11:D12)</f>
        <v>29.21</v>
      </c>
      <c r="O12" s="4">
        <f>2^-(N12-N11)</f>
        <v>4.2597958307236646E-3</v>
      </c>
      <c r="P12" s="4">
        <f>O12/O5</f>
        <v>1.5157165665103993</v>
      </c>
    </row>
    <row r="13" spans="1:17" x14ac:dyDescent="0.3">
      <c r="A13" s="5"/>
      <c r="B13" s="5"/>
      <c r="C13" s="5"/>
      <c r="D13" s="5"/>
      <c r="E13" s="5"/>
      <c r="F13" s="5"/>
      <c r="G13" s="5"/>
      <c r="H13" s="5"/>
      <c r="M13" s="5" t="s">
        <v>82</v>
      </c>
      <c r="N13" s="5" t="e">
        <f>AVERAGE(C13:C14)</f>
        <v>#DIV/0!</v>
      </c>
      <c r="O13" s="5"/>
    </row>
    <row r="14" spans="1:17" x14ac:dyDescent="0.3">
      <c r="A14" s="5"/>
      <c r="B14" s="5"/>
      <c r="C14" s="5"/>
      <c r="D14" s="5"/>
      <c r="E14" s="5"/>
      <c r="F14" s="5"/>
      <c r="G14" s="5"/>
      <c r="H14" s="5"/>
      <c r="M14" s="5" t="s">
        <v>83</v>
      </c>
      <c r="N14" s="5" t="e">
        <f>AVERAGE(D13:D14)</f>
        <v>#DIV/0!</v>
      </c>
      <c r="O14" s="5" t="e">
        <f>2^-(N14-N13)</f>
        <v>#DIV/0!</v>
      </c>
      <c r="P14" s="5" t="e">
        <f>O14/O5</f>
        <v>#DIV/0!</v>
      </c>
    </row>
    <row r="15" spans="1:17" x14ac:dyDescent="0.3">
      <c r="A15" s="6"/>
      <c r="B15" s="6"/>
      <c r="C15" s="6"/>
      <c r="D15" s="6"/>
      <c r="E15" s="6"/>
      <c r="F15" s="6"/>
      <c r="G15" s="6"/>
      <c r="H15" s="6"/>
      <c r="M15" s="6" t="s">
        <v>84</v>
      </c>
      <c r="N15" s="6" t="e">
        <f>AVERAGE(C15:C16)</f>
        <v>#DIV/0!</v>
      </c>
      <c r="O15" s="6"/>
    </row>
    <row r="16" spans="1:17" x14ac:dyDescent="0.3">
      <c r="A16" s="6"/>
      <c r="B16" s="6"/>
      <c r="C16" s="6"/>
      <c r="D16" s="6"/>
      <c r="E16" s="6"/>
      <c r="F16" s="6"/>
      <c r="G16" s="6"/>
      <c r="H16" s="6"/>
      <c r="M16" s="6" t="s">
        <v>85</v>
      </c>
      <c r="N16" s="6" t="e">
        <f>AVERAGE(D15:D16)</f>
        <v>#DIV/0!</v>
      </c>
      <c r="O16" s="6" t="e">
        <f>2^-(N16-N15)</f>
        <v>#DIV/0!</v>
      </c>
      <c r="P16" s="6" t="e">
        <f>O16/O5</f>
        <v>#DIV/0!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A8A91-ACB7-45C7-9A1D-2E21371F1E0E}">
  <dimension ref="C4:S19"/>
  <sheetViews>
    <sheetView workbookViewId="0">
      <selection activeCell="B4" sqref="B4:T20"/>
    </sheetView>
  </sheetViews>
  <sheetFormatPr defaultRowHeight="14.4" x14ac:dyDescent="0.3"/>
  <sheetData>
    <row r="4" spans="3:19" x14ac:dyDescent="0.3">
      <c r="E4" t="s">
        <v>0</v>
      </c>
      <c r="F4" t="s">
        <v>86</v>
      </c>
      <c r="K4" t="s">
        <v>1</v>
      </c>
      <c r="S4" t="s">
        <v>1</v>
      </c>
    </row>
    <row r="5" spans="3:19" x14ac:dyDescent="0.3">
      <c r="C5" s="1">
        <v>1</v>
      </c>
      <c r="D5" s="1" t="s">
        <v>3</v>
      </c>
      <c r="E5" s="1">
        <v>20.95</v>
      </c>
      <c r="F5" s="1">
        <v>23.54</v>
      </c>
      <c r="G5" s="1">
        <f>F5-E5</f>
        <v>2.59</v>
      </c>
      <c r="H5" s="1">
        <f>AVERAGE(G5:G7)</f>
        <v>2.8099999999999987</v>
      </c>
      <c r="I5" s="1">
        <f>G5-H5</f>
        <v>-0.21999999999999886</v>
      </c>
      <c r="J5" s="1">
        <f>2^-I5</f>
        <v>1.1647335864684549</v>
      </c>
      <c r="K5">
        <f>STDEV(J5:J7)</f>
        <v>0.13967138455723063</v>
      </c>
      <c r="O5" s="1" t="s">
        <v>4</v>
      </c>
      <c r="P5" s="1">
        <f>AVERAGE(E5:E7)</f>
        <v>20.716666666666665</v>
      </c>
      <c r="S5">
        <v>0.18626024735139055</v>
      </c>
    </row>
    <row r="6" spans="3:19" x14ac:dyDescent="0.3">
      <c r="C6" s="1">
        <v>2</v>
      </c>
      <c r="D6" s="1" t="s">
        <v>3</v>
      </c>
      <c r="E6" s="1">
        <v>19.850000000000001</v>
      </c>
      <c r="F6" s="1">
        <v>22.73</v>
      </c>
      <c r="G6" s="1">
        <f>F6-E6</f>
        <v>2.879999999999999</v>
      </c>
      <c r="H6" s="1">
        <v>2.8099999999999987</v>
      </c>
      <c r="I6" s="1">
        <f t="shared" ref="I6:I17" si="0">G6-H6</f>
        <v>7.0000000000000284E-2</v>
      </c>
      <c r="J6" s="1">
        <f t="shared" ref="J6:J17" si="1">2^-I6</f>
        <v>0.95263799804393712</v>
      </c>
      <c r="O6" s="1" t="s">
        <v>87</v>
      </c>
      <c r="P6" s="1">
        <f>F5:F7</f>
        <v>22.73</v>
      </c>
      <c r="Q6" s="1">
        <f>2^-(P6-P5)</f>
        <v>0.24770015331630699</v>
      </c>
      <c r="R6" s="1">
        <f>Q6/Q6</f>
        <v>1</v>
      </c>
    </row>
    <row r="7" spans="3:19" x14ac:dyDescent="0.3">
      <c r="C7" s="1">
        <v>3</v>
      </c>
      <c r="D7" s="1" t="s">
        <v>3</v>
      </c>
      <c r="E7" s="1">
        <v>21.35</v>
      </c>
      <c r="F7" s="1">
        <v>24.31</v>
      </c>
      <c r="G7" s="1">
        <f t="shared" ref="G7:G17" si="2">F7-E7</f>
        <v>2.9599999999999973</v>
      </c>
      <c r="H7" s="1">
        <v>2.8099999999999987</v>
      </c>
      <c r="I7" s="1">
        <f t="shared" si="0"/>
        <v>0.14999999999999858</v>
      </c>
      <c r="J7" s="1">
        <f t="shared" si="1"/>
        <v>0.90125046261083108</v>
      </c>
      <c r="R7" t="s">
        <v>6</v>
      </c>
    </row>
    <row r="8" spans="3:19" x14ac:dyDescent="0.3">
      <c r="C8" s="2">
        <v>4</v>
      </c>
      <c r="D8" s="2" t="s">
        <v>2</v>
      </c>
      <c r="E8" s="2">
        <v>22.31</v>
      </c>
      <c r="F8" s="2">
        <v>23.94</v>
      </c>
      <c r="G8" s="2">
        <f t="shared" si="2"/>
        <v>1.6300000000000026</v>
      </c>
      <c r="H8" s="2">
        <v>2.8099999999999987</v>
      </c>
      <c r="I8" s="2">
        <f t="shared" si="0"/>
        <v>-1.1799999999999962</v>
      </c>
      <c r="J8" s="2">
        <f t="shared" si="1"/>
        <v>2.2657677705915913</v>
      </c>
      <c r="K8">
        <f>STDEV(J8:J9)</f>
        <v>5.6499336449643771E-2</v>
      </c>
      <c r="O8" s="2" t="s">
        <v>11</v>
      </c>
      <c r="P8" s="2">
        <f>AVERAGE(E8:E9)</f>
        <v>22.77</v>
      </c>
      <c r="Q8" s="2"/>
      <c r="S8">
        <v>0.76439810956803689</v>
      </c>
    </row>
    <row r="9" spans="3:19" x14ac:dyDescent="0.3">
      <c r="C9" s="2">
        <v>5</v>
      </c>
      <c r="D9" s="2" t="s">
        <v>2</v>
      </c>
      <c r="E9" s="2">
        <v>23.23</v>
      </c>
      <c r="F9" s="2">
        <v>24.81</v>
      </c>
      <c r="G9" s="2">
        <f t="shared" si="2"/>
        <v>1.5799999999999983</v>
      </c>
      <c r="H9" s="2">
        <v>2.8099999999999987</v>
      </c>
      <c r="I9" s="2">
        <f t="shared" si="0"/>
        <v>-1.2300000000000004</v>
      </c>
      <c r="J9" s="2">
        <f t="shared" si="1"/>
        <v>2.3456698984637581</v>
      </c>
      <c r="O9" s="2" t="s">
        <v>88</v>
      </c>
      <c r="P9" s="2">
        <f>AVERAGE(F8:F9)</f>
        <v>24.375</v>
      </c>
      <c r="Q9" s="2">
        <f>2^-(P9-P8)</f>
        <v>0.32873569005126763</v>
      </c>
      <c r="R9" s="2">
        <f>Q9/Q6</f>
        <v>1.3271517423385695</v>
      </c>
    </row>
    <row r="10" spans="3:19" x14ac:dyDescent="0.3">
      <c r="C10" s="3">
        <v>6</v>
      </c>
      <c r="D10" s="3" t="s">
        <v>5</v>
      </c>
      <c r="E10" s="3">
        <v>22.98</v>
      </c>
      <c r="F10" s="3">
        <v>25.18</v>
      </c>
      <c r="G10" s="3">
        <f t="shared" si="2"/>
        <v>2.1999999999999993</v>
      </c>
      <c r="H10" s="3">
        <v>2.8099999999999987</v>
      </c>
      <c r="I10" s="3">
        <f t="shared" si="0"/>
        <v>-0.60999999999999943</v>
      </c>
      <c r="J10" s="3">
        <f t="shared" si="1"/>
        <v>1.5262592089605584</v>
      </c>
      <c r="K10">
        <f>STDEV(J10:J11)</f>
        <v>0.27258647728230173</v>
      </c>
      <c r="O10" s="3" t="s">
        <v>12</v>
      </c>
      <c r="P10" s="3">
        <f>AVERAGE(E10:E11)</f>
        <v>21.395</v>
      </c>
      <c r="Q10" s="3"/>
      <c r="S10">
        <v>2.2502485667683598</v>
      </c>
    </row>
    <row r="11" spans="3:19" x14ac:dyDescent="0.3">
      <c r="C11" s="3">
        <v>7</v>
      </c>
      <c r="D11" s="3" t="s">
        <v>5</v>
      </c>
      <c r="E11" s="3">
        <v>19.809999999999999</v>
      </c>
      <c r="F11" s="3">
        <v>22.43</v>
      </c>
      <c r="G11" s="3">
        <f t="shared" si="2"/>
        <v>2.620000000000001</v>
      </c>
      <c r="H11" s="3">
        <v>2.8099999999999987</v>
      </c>
      <c r="I11" s="3">
        <f t="shared" si="0"/>
        <v>-0.18999999999999773</v>
      </c>
      <c r="J11" s="3">
        <f t="shared" si="1"/>
        <v>1.1407637158684218</v>
      </c>
      <c r="O11" s="3" t="s">
        <v>89</v>
      </c>
      <c r="P11" s="3">
        <f>AVERAGE(F10:F11)</f>
        <v>23.805</v>
      </c>
      <c r="Q11" s="3">
        <f>2^-(P11-P10)</f>
        <v>0.18815584342638339</v>
      </c>
      <c r="R11" s="3">
        <f>Q11/Q6</f>
        <v>0.75961133211780063</v>
      </c>
    </row>
    <row r="12" spans="3:19" x14ac:dyDescent="0.3">
      <c r="C12" s="4">
        <v>8</v>
      </c>
      <c r="D12" s="4" t="s">
        <v>7</v>
      </c>
      <c r="E12" s="4">
        <v>20.95</v>
      </c>
      <c r="F12" s="4">
        <v>23.8</v>
      </c>
      <c r="G12" s="4">
        <f t="shared" si="2"/>
        <v>2.8500000000000014</v>
      </c>
      <c r="H12" s="4">
        <v>2.8099999999999987</v>
      </c>
      <c r="I12" s="4">
        <f t="shared" si="0"/>
        <v>4.00000000000027E-2</v>
      </c>
      <c r="J12" s="4">
        <f t="shared" si="1"/>
        <v>0.97265494741228364</v>
      </c>
      <c r="K12">
        <f>STDEV(J12:J13)</f>
        <v>0.36924713149150845</v>
      </c>
      <c r="O12" s="4" t="s">
        <v>13</v>
      </c>
      <c r="P12" s="4">
        <f>AVERAGE(E12:E13)</f>
        <v>20.85</v>
      </c>
      <c r="Q12" s="4"/>
      <c r="S12">
        <v>0.18281377630547813</v>
      </c>
    </row>
    <row r="13" spans="3:19" x14ac:dyDescent="0.3">
      <c r="C13" s="4">
        <v>9</v>
      </c>
      <c r="D13" s="4" t="s">
        <v>7</v>
      </c>
      <c r="E13" s="4">
        <v>20.75</v>
      </c>
      <c r="F13" s="4">
        <v>22.98</v>
      </c>
      <c r="G13" s="4">
        <f t="shared" si="2"/>
        <v>2.2300000000000004</v>
      </c>
      <c r="H13" s="4">
        <v>2.8099999999999987</v>
      </c>
      <c r="I13" s="4">
        <f t="shared" si="0"/>
        <v>-0.57999999999999829</v>
      </c>
      <c r="J13" s="4">
        <f t="shared" si="1"/>
        <v>1.4948492486349365</v>
      </c>
      <c r="O13" s="4" t="s">
        <v>90</v>
      </c>
      <c r="P13" s="4">
        <f>AVERAGE(F12:F13)</f>
        <v>23.39</v>
      </c>
      <c r="Q13" s="4">
        <f>2^-(P13-P12)</f>
        <v>0.17194272726746809</v>
      </c>
      <c r="R13" s="4">
        <f>Q13/Q6</f>
        <v>0.69415672523989713</v>
      </c>
    </row>
    <row r="14" spans="3:19" x14ac:dyDescent="0.3">
      <c r="C14" s="5">
        <v>10</v>
      </c>
      <c r="D14" s="5" t="s">
        <v>8</v>
      </c>
      <c r="E14" s="5">
        <v>21.82</v>
      </c>
      <c r="F14" s="5">
        <v>24.14</v>
      </c>
      <c r="G14" s="5">
        <f t="shared" si="2"/>
        <v>2.3200000000000003</v>
      </c>
      <c r="H14" s="5">
        <v>2.8099999999999987</v>
      </c>
      <c r="I14" s="5">
        <f t="shared" si="0"/>
        <v>-0.48999999999999844</v>
      </c>
      <c r="J14" s="5">
        <f t="shared" si="1"/>
        <v>1.4044448757379957</v>
      </c>
      <c r="K14">
        <f>STDEV(J14:J15)</f>
        <v>0.16950147816946237</v>
      </c>
      <c r="O14" s="5" t="s">
        <v>14</v>
      </c>
      <c r="P14" s="5">
        <f>AVERAGE(E14:E15)</f>
        <v>20.65</v>
      </c>
      <c r="Q14" s="5"/>
      <c r="S14">
        <v>1.1549276365190879</v>
      </c>
    </row>
    <row r="15" spans="3:19" x14ac:dyDescent="0.3">
      <c r="C15" s="5">
        <v>11</v>
      </c>
      <c r="D15" s="5" t="s">
        <v>8</v>
      </c>
      <c r="E15" s="5">
        <v>19.48</v>
      </c>
      <c r="F15" s="5">
        <v>22.07</v>
      </c>
      <c r="G15" s="5">
        <f t="shared" si="2"/>
        <v>2.59</v>
      </c>
      <c r="H15" s="5">
        <v>2.8099999999999987</v>
      </c>
      <c r="I15" s="5">
        <f t="shared" si="0"/>
        <v>-0.21999999999999886</v>
      </c>
      <c r="J15" s="5">
        <f t="shared" si="1"/>
        <v>1.1647335864684549</v>
      </c>
      <c r="O15" s="5" t="s">
        <v>91</v>
      </c>
      <c r="P15" s="5">
        <f>AVERAGE(F14:F15)</f>
        <v>23.105</v>
      </c>
      <c r="Q15" s="5">
        <f>2^-(P15-P14)</f>
        <v>0.18237754303002171</v>
      </c>
      <c r="R15" s="5">
        <f>Q15/Q6</f>
        <v>0.73628352905026295</v>
      </c>
    </row>
    <row r="16" spans="3:19" x14ac:dyDescent="0.3">
      <c r="C16" s="6">
        <v>12</v>
      </c>
      <c r="D16" s="6" t="s">
        <v>9</v>
      </c>
      <c r="E16" s="6">
        <v>21.67</v>
      </c>
      <c r="F16" s="6">
        <v>23.91</v>
      </c>
      <c r="G16" s="6">
        <f t="shared" si="2"/>
        <v>2.2399999999999984</v>
      </c>
      <c r="H16" s="6">
        <v>2.8099999999999987</v>
      </c>
      <c r="I16" s="6">
        <f t="shared" si="0"/>
        <v>-0.57000000000000028</v>
      </c>
      <c r="J16" s="6">
        <f t="shared" si="1"/>
        <v>1.4845235706290494</v>
      </c>
      <c r="K16">
        <f>STDEV(J16:J17)</f>
        <v>0.19115124718531518</v>
      </c>
      <c r="O16" s="6" t="s">
        <v>15</v>
      </c>
      <c r="P16" s="6">
        <f>AVERAGE(E16:E17)</f>
        <v>22.060000000000002</v>
      </c>
      <c r="Q16" s="6"/>
      <c r="S16">
        <v>6.362987811499889</v>
      </c>
    </row>
    <row r="17" spans="3:18" x14ac:dyDescent="0.3">
      <c r="C17" s="6">
        <v>13</v>
      </c>
      <c r="D17" s="6" t="s">
        <v>9</v>
      </c>
      <c r="E17" s="6">
        <v>22.45</v>
      </c>
      <c r="F17" s="6">
        <v>24.98</v>
      </c>
      <c r="G17" s="6">
        <f t="shared" si="2"/>
        <v>2.5300000000000011</v>
      </c>
      <c r="H17" s="6">
        <v>2.8099999999999987</v>
      </c>
      <c r="I17" s="6">
        <f t="shared" si="0"/>
        <v>-0.27999999999999758</v>
      </c>
      <c r="J17" s="6">
        <f t="shared" si="1"/>
        <v>1.2141948843950447</v>
      </c>
      <c r="O17" s="6" t="s">
        <v>92</v>
      </c>
      <c r="P17" s="6">
        <f>AVERAGE(F16:F17)</f>
        <v>24.445</v>
      </c>
      <c r="Q17" s="6">
        <f>2^-(P17-P16)</f>
        <v>0.19144474963679814</v>
      </c>
      <c r="R17" s="6">
        <f>Q17/Q6</f>
        <v>0.77288910432093239</v>
      </c>
    </row>
    <row r="18" spans="3:18" x14ac:dyDescent="0.3">
      <c r="C18" s="8">
        <v>14</v>
      </c>
      <c r="D18" s="8" t="s">
        <v>71</v>
      </c>
      <c r="E18" s="8">
        <v>21.67</v>
      </c>
      <c r="F18" s="8">
        <v>23.28</v>
      </c>
      <c r="G18" s="8">
        <f>F18-E18</f>
        <v>1.6099999999999994</v>
      </c>
      <c r="H18" s="8">
        <v>2.8099999999999987</v>
      </c>
      <c r="I18" s="8">
        <f>G18-H18</f>
        <v>-1.1999999999999993</v>
      </c>
      <c r="J18" s="8">
        <f>2^-I18</f>
        <v>2.2973967099940689</v>
      </c>
      <c r="K18">
        <f>STDEV(J18:J19)</f>
        <v>7.693979917008141E-2</v>
      </c>
    </row>
    <row r="19" spans="3:18" x14ac:dyDescent="0.3">
      <c r="C19" s="8">
        <v>15</v>
      </c>
      <c r="D19" s="8" t="s">
        <v>71</v>
      </c>
      <c r="E19" s="8">
        <v>22.35</v>
      </c>
      <c r="F19" s="8">
        <v>24.03</v>
      </c>
      <c r="G19" s="8">
        <f>F19-E19</f>
        <v>1.6799999999999997</v>
      </c>
      <c r="H19" s="8">
        <v>2.8099999999999987</v>
      </c>
      <c r="I19" s="8">
        <f>G19-H19</f>
        <v>-1.129999999999999</v>
      </c>
      <c r="J19" s="8">
        <f>2^-I19</f>
        <v>2.1885874025214775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Q18"/>
  <sheetViews>
    <sheetView workbookViewId="0">
      <selection activeCell="E19" sqref="E19:H22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22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25.98</v>
      </c>
      <c r="E4" s="1">
        <f>D4-C4</f>
        <v>5.0300000000000011</v>
      </c>
      <c r="F4" s="1">
        <f>AVERAGE(E4:E6)</f>
        <v>5.3066666666666658</v>
      </c>
      <c r="G4" s="1">
        <f>E4-F4</f>
        <v>-0.27666666666666462</v>
      </c>
      <c r="H4" s="1">
        <f>2^-G4</f>
        <v>1.2113927369400701</v>
      </c>
      <c r="I4">
        <f>STDEV(H4:H6)</f>
        <v>0.18042482277104632</v>
      </c>
      <c r="M4" s="1" t="s">
        <v>4</v>
      </c>
      <c r="N4" s="1">
        <f>AVERAGE(C4:C6)</f>
        <v>20.716666666666665</v>
      </c>
      <c r="Q4">
        <v>0.18042482277104632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25.22</v>
      </c>
      <c r="E5" s="1">
        <f>D5-C5</f>
        <v>5.3699999999999974</v>
      </c>
      <c r="F5" s="1">
        <v>5.3066666666666658</v>
      </c>
      <c r="G5" s="1">
        <f t="shared" ref="G5:G16" si="0">E5-F5</f>
        <v>6.3333333333331687E-2</v>
      </c>
      <c r="H5" s="1">
        <f t="shared" ref="H5:H16" si="1">2^-G5</f>
        <v>0.95705030707390237</v>
      </c>
      <c r="M5" s="1" t="s">
        <v>23</v>
      </c>
      <c r="N5" s="1">
        <f>D4:D6</f>
        <v>25.22</v>
      </c>
      <c r="O5" s="1">
        <f>2^-(N5-N4)</f>
        <v>4.4092181472439006E-2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26.87</v>
      </c>
      <c r="E6" s="1">
        <f t="shared" ref="E6:E16" si="2">D6-C6</f>
        <v>5.52</v>
      </c>
      <c r="F6" s="1">
        <v>5.3066666666666658</v>
      </c>
      <c r="G6" s="1">
        <f t="shared" si="0"/>
        <v>0.21333333333333382</v>
      </c>
      <c r="H6" s="1">
        <f t="shared" si="1"/>
        <v>0.86254203199219026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26.44</v>
      </c>
      <c r="E7" s="2">
        <f t="shared" si="2"/>
        <v>4.1300000000000026</v>
      </c>
      <c r="F7" s="2">
        <v>5.3066666666666658</v>
      </c>
      <c r="G7" s="2">
        <f t="shared" si="0"/>
        <v>-1.1766666666666632</v>
      </c>
      <c r="H7" s="2">
        <f t="shared" si="1"/>
        <v>2.2605387785463065</v>
      </c>
      <c r="I7">
        <f>STDEV(H7:H8)</f>
        <v>0.4247965811585962</v>
      </c>
      <c r="M7" s="2" t="s">
        <v>11</v>
      </c>
      <c r="N7" s="2">
        <f>AVERAGE(C7:C8)</f>
        <v>22.77</v>
      </c>
      <c r="O7" s="2"/>
      <c r="Q7">
        <v>0.24942583183866615</v>
      </c>
    </row>
    <row r="8" spans="1:17" x14ac:dyDescent="0.3">
      <c r="A8" s="2">
        <v>5</v>
      </c>
      <c r="B8" s="2" t="s">
        <v>2</v>
      </c>
      <c r="C8" s="2">
        <v>23.23</v>
      </c>
      <c r="D8" s="2">
        <v>27.02</v>
      </c>
      <c r="E8" s="2">
        <f t="shared" si="2"/>
        <v>3.7899999999999991</v>
      </c>
      <c r="F8" s="2">
        <v>5.3066666666666658</v>
      </c>
      <c r="G8" s="2">
        <f t="shared" si="0"/>
        <v>-1.5166666666666666</v>
      </c>
      <c r="H8" s="2">
        <f t="shared" si="1"/>
        <v>2.8612918648705166</v>
      </c>
      <c r="M8" s="2" t="s">
        <v>24</v>
      </c>
      <c r="N8" s="2">
        <f>AVERAGE(D7:D8)</f>
        <v>26.73</v>
      </c>
      <c r="O8" s="2">
        <f>2^-(N8-N7)</f>
        <v>6.4257114166004117E-2</v>
      </c>
      <c r="P8" s="2">
        <f>O8/O5</f>
        <v>1.4573357910669433</v>
      </c>
    </row>
    <row r="9" spans="1:17" x14ac:dyDescent="0.3">
      <c r="A9" s="3">
        <v>6</v>
      </c>
      <c r="B9" s="3" t="s">
        <v>5</v>
      </c>
      <c r="C9" s="3">
        <v>22.98</v>
      </c>
      <c r="D9" s="3">
        <v>29.71</v>
      </c>
      <c r="E9" s="3">
        <f t="shared" si="2"/>
        <v>6.73</v>
      </c>
      <c r="F9" s="3">
        <v>5.3066666666666658</v>
      </c>
      <c r="G9" s="3">
        <f t="shared" si="0"/>
        <v>1.4233333333333347</v>
      </c>
      <c r="H9" s="3">
        <f t="shared" si="1"/>
        <v>0.37284985011259397</v>
      </c>
      <c r="I9">
        <f>STDEV(H9:H10)</f>
        <v>6.5471022481905686E-2</v>
      </c>
      <c r="M9" s="3" t="s">
        <v>12</v>
      </c>
      <c r="N9" s="3">
        <f>AVERAGE(C9:C10)</f>
        <v>21.395</v>
      </c>
      <c r="O9" s="3"/>
      <c r="Q9">
        <v>6.5471022481905686E-2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26.22</v>
      </c>
      <c r="E10" s="3">
        <f t="shared" si="2"/>
        <v>6.41</v>
      </c>
      <c r="F10" s="3">
        <v>5.3066666666666658</v>
      </c>
      <c r="G10" s="3">
        <f t="shared" si="0"/>
        <v>1.1033333333333344</v>
      </c>
      <c r="H10" s="3">
        <f t="shared" si="1"/>
        <v>0.46543985804893823</v>
      </c>
      <c r="M10" s="3" t="s">
        <v>25</v>
      </c>
      <c r="N10" s="3">
        <f>AVERAGE(D9:D10)</f>
        <v>27.965</v>
      </c>
      <c r="O10" s="3">
        <f>2^-(N10-N9)</f>
        <v>1.0525262319263208E-2</v>
      </c>
      <c r="P10" s="3">
        <f>O10/O5</f>
        <v>0.23871040097760426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27.39</v>
      </c>
      <c r="E11" s="4">
        <f t="shared" si="2"/>
        <v>6.4400000000000013</v>
      </c>
      <c r="F11" s="4">
        <v>5.3066666666666658</v>
      </c>
      <c r="G11" s="4">
        <f t="shared" si="0"/>
        <v>1.1333333333333355</v>
      </c>
      <c r="H11" s="4">
        <f t="shared" si="1"/>
        <v>0.45586124427910768</v>
      </c>
      <c r="I11">
        <f>STDEV(H11:H12)</f>
        <v>4.7931810961746937E-2</v>
      </c>
      <c r="M11" s="4" t="s">
        <v>13</v>
      </c>
      <c r="N11" s="4">
        <f>AVERAGE(C11:C12)</f>
        <v>20.85</v>
      </c>
      <c r="O11" s="4"/>
      <c r="Q11">
        <v>4.4531656444474748E-3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26.99</v>
      </c>
      <c r="E12" s="4">
        <f t="shared" si="2"/>
        <v>6.2399999999999984</v>
      </c>
      <c r="F12" s="4">
        <v>5.3066666666666658</v>
      </c>
      <c r="G12" s="4">
        <f t="shared" si="0"/>
        <v>0.93333333333333268</v>
      </c>
      <c r="H12" s="4">
        <f t="shared" si="1"/>
        <v>0.52364706141031359</v>
      </c>
      <c r="M12" s="4" t="s">
        <v>26</v>
      </c>
      <c r="N12" s="4">
        <f>AVERAGE(D11:D12)</f>
        <v>27.189999999999998</v>
      </c>
      <c r="O12" s="4">
        <f>2^-(N12-N11)</f>
        <v>1.2344395497865302E-2</v>
      </c>
      <c r="P12" s="4">
        <f>O12/O5</f>
        <v>0.27996790101169061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27.18</v>
      </c>
      <c r="E13" s="5">
        <f t="shared" si="2"/>
        <v>5.3599999999999994</v>
      </c>
      <c r="F13" s="5">
        <v>5.3066666666666658</v>
      </c>
      <c r="G13" s="5">
        <f t="shared" si="0"/>
        <v>5.3333333333333677E-2</v>
      </c>
      <c r="H13" s="5">
        <f t="shared" si="1"/>
        <v>0.96370711839155165</v>
      </c>
      <c r="I13">
        <f>STDEV(H13:H14)</f>
        <v>0.16141387154817469</v>
      </c>
      <c r="M13" s="5" t="s">
        <v>14</v>
      </c>
      <c r="N13" s="5">
        <f>AVERAGE(C13:C14)</f>
        <v>20.65</v>
      </c>
      <c r="O13" s="5"/>
      <c r="Q13">
        <v>0.63915555216606545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25.23</v>
      </c>
      <c r="E14" s="5">
        <f t="shared" si="2"/>
        <v>5.75</v>
      </c>
      <c r="F14" s="5">
        <v>5.3066666666666658</v>
      </c>
      <c r="G14" s="5">
        <f t="shared" si="0"/>
        <v>0.44333333333333425</v>
      </c>
      <c r="H14" s="5">
        <f t="shared" si="1"/>
        <v>0.7354334320929744</v>
      </c>
      <c r="M14" s="5" t="s">
        <v>27</v>
      </c>
      <c r="N14" s="5">
        <f>AVERAGE(D13:D14)</f>
        <v>26.204999999999998</v>
      </c>
      <c r="O14" s="5">
        <f>2^-(N14-N13)</f>
        <v>2.1270533070304274E-2</v>
      </c>
      <c r="P14" s="5">
        <f>O14/O5</f>
        <v>0.48241053991851113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28.31</v>
      </c>
      <c r="E15" s="6">
        <f t="shared" si="2"/>
        <v>6.639999999999997</v>
      </c>
      <c r="F15" s="6">
        <v>5.3066666666666658</v>
      </c>
      <c r="G15" s="6">
        <f t="shared" si="0"/>
        <v>1.3333333333333313</v>
      </c>
      <c r="H15" s="6">
        <f t="shared" si="1"/>
        <v>0.39685026299205051</v>
      </c>
      <c r="I15">
        <f>STDEV(H15:H16)</f>
        <v>0.10271657409005566</v>
      </c>
      <c r="M15" s="6" t="s">
        <v>15</v>
      </c>
      <c r="N15" s="6">
        <f>AVERAGE(C15:C16)</f>
        <v>22.060000000000002</v>
      </c>
      <c r="O15" s="6"/>
      <c r="Q15">
        <v>0.10271657409005566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28.64</v>
      </c>
      <c r="E16" s="6">
        <f t="shared" si="2"/>
        <v>6.1900000000000013</v>
      </c>
      <c r="F16" s="6">
        <v>5.3066666666666658</v>
      </c>
      <c r="G16" s="6">
        <f t="shared" si="0"/>
        <v>0.88333333333333552</v>
      </c>
      <c r="H16" s="6">
        <f t="shared" si="1"/>
        <v>0.54211343515070842</v>
      </c>
      <c r="M16" s="6" t="s">
        <v>28</v>
      </c>
      <c r="N16" s="6">
        <f>AVERAGE(D15:D16)</f>
        <v>28.475000000000001</v>
      </c>
      <c r="O16" s="6">
        <f>2^-(N16-N15)</f>
        <v>1.1719054603795459E-2</v>
      </c>
      <c r="P16" s="6">
        <f>O16/O5</f>
        <v>0.26578532094450275</v>
      </c>
    </row>
    <row r="17" spans="1:9" x14ac:dyDescent="0.3">
      <c r="A17" s="8">
        <v>14</v>
      </c>
      <c r="B17" s="8" t="s">
        <v>71</v>
      </c>
      <c r="C17" s="8">
        <v>21.67</v>
      </c>
      <c r="D17" s="8">
        <v>25.57</v>
      </c>
      <c r="E17" s="8">
        <f>D17-C17</f>
        <v>3.8999999999999986</v>
      </c>
      <c r="F17" s="8">
        <v>5.3066666666666658</v>
      </c>
      <c r="G17" s="8">
        <f>E17-F17</f>
        <v>-1.4066666666666672</v>
      </c>
      <c r="H17" s="8">
        <f>2^-G17</f>
        <v>2.651238883573058</v>
      </c>
      <c r="I17">
        <f>STDEV(H17:H18)</f>
        <v>9.3204313896264421E-2</v>
      </c>
    </row>
    <row r="18" spans="1:9" x14ac:dyDescent="0.3">
      <c r="A18" s="8">
        <v>15</v>
      </c>
      <c r="B18" s="8" t="s">
        <v>71</v>
      </c>
      <c r="C18" s="8">
        <v>22.35</v>
      </c>
      <c r="D18" s="8">
        <v>26.18</v>
      </c>
      <c r="E18" s="8">
        <f>D18-C18</f>
        <v>3.8299999999999983</v>
      </c>
      <c r="F18" s="8">
        <v>5.3066666666666658</v>
      </c>
      <c r="G18" s="8">
        <f>E18-F18</f>
        <v>-1.4766666666666675</v>
      </c>
      <c r="H18" s="8">
        <f>2^-G18</f>
        <v>2.7830496883568343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Q21"/>
  <sheetViews>
    <sheetView workbookViewId="0">
      <selection activeCell="E21" sqref="E21:G24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29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27.27</v>
      </c>
      <c r="E4" s="1">
        <f>D4-C4</f>
        <v>6.32</v>
      </c>
      <c r="F4" s="1">
        <f>AVERAGE(E4:E6)</f>
        <v>6.3333333333333321</v>
      </c>
      <c r="G4" s="1">
        <f>E4-F4</f>
        <v>-1.3333333333331865E-2</v>
      </c>
      <c r="H4" s="1">
        <f>2^-G4</f>
        <v>1.0092848012118731</v>
      </c>
      <c r="I4">
        <f>STDEV(H4:H6)</f>
        <v>8.999503865981677E-2</v>
      </c>
      <c r="M4" s="1" t="s">
        <v>4</v>
      </c>
      <c r="N4" s="1">
        <f>AVERAGE(C4:C6)</f>
        <v>20.716666666666665</v>
      </c>
      <c r="Q4">
        <v>0.18042482277104632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26.32</v>
      </c>
      <c r="E5" s="1">
        <f>D5-C5</f>
        <v>6.4699999999999989</v>
      </c>
      <c r="F5" s="1">
        <v>6.3333333333333321</v>
      </c>
      <c r="G5" s="1">
        <f t="shared" ref="G5:G16" si="0">E5-F5</f>
        <v>0.13666666666666671</v>
      </c>
      <c r="H5" s="1">
        <f t="shared" ref="H5:H16" si="1">2^-G5</f>
        <v>0.90961839399828137</v>
      </c>
      <c r="M5" s="1" t="s">
        <v>30</v>
      </c>
      <c r="N5" s="1">
        <f>D4:D6</f>
        <v>26.32</v>
      </c>
      <c r="O5" s="1">
        <f>2^-(N5-N4)</f>
        <v>2.0569729991306757E-2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27.56</v>
      </c>
      <c r="E6" s="1">
        <f t="shared" ref="E6:E16" si="2">D6-C6</f>
        <v>6.2099999999999973</v>
      </c>
      <c r="F6" s="1">
        <v>6.3333333333333321</v>
      </c>
      <c r="G6" s="1">
        <f t="shared" si="0"/>
        <v>-0.12333333333333485</v>
      </c>
      <c r="H6" s="1">
        <f t="shared" si="1"/>
        <v>1.0892486561426136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26.92</v>
      </c>
      <c r="E7" s="2">
        <f t="shared" si="2"/>
        <v>4.610000000000003</v>
      </c>
      <c r="F7" s="2">
        <v>6.3333333333333321</v>
      </c>
      <c r="G7" s="2">
        <f t="shared" si="0"/>
        <v>-1.7233333333333292</v>
      </c>
      <c r="H7" s="2">
        <f t="shared" si="1"/>
        <v>3.3019844663290816</v>
      </c>
      <c r="I7">
        <f>STDEV(H7:H8)</f>
        <v>0.15635829522871533</v>
      </c>
      <c r="M7" s="2" t="s">
        <v>11</v>
      </c>
      <c r="N7" s="2">
        <f>AVERAGE(C7:C8)</f>
        <v>22.77</v>
      </c>
      <c r="O7" s="2"/>
      <c r="Q7">
        <v>0.24942583183866615</v>
      </c>
    </row>
    <row r="8" spans="1:17" x14ac:dyDescent="0.3">
      <c r="A8" s="2">
        <v>5</v>
      </c>
      <c r="B8" s="2" t="s">
        <v>2</v>
      </c>
      <c r="C8" s="2">
        <v>23.23</v>
      </c>
      <c r="D8" s="2">
        <v>27.94</v>
      </c>
      <c r="E8" s="2">
        <f t="shared" si="2"/>
        <v>4.7100000000000009</v>
      </c>
      <c r="F8" s="2">
        <v>6.3333333333333321</v>
      </c>
      <c r="G8" s="2">
        <f t="shared" si="0"/>
        <v>-1.6233333333333313</v>
      </c>
      <c r="H8" s="2">
        <f t="shared" si="1"/>
        <v>3.080860444627096</v>
      </c>
      <c r="M8" s="2" t="s">
        <v>31</v>
      </c>
      <c r="N8" s="2">
        <f>AVERAGE(D7:D8)</f>
        <v>27.43</v>
      </c>
      <c r="O8" s="2">
        <f>2^-(N8-N7)</f>
        <v>3.9554893561571255E-2</v>
      </c>
      <c r="P8" s="2">
        <f>O8/O5</f>
        <v>1.9229661049653091</v>
      </c>
    </row>
    <row r="9" spans="1:17" x14ac:dyDescent="0.3">
      <c r="A9" s="3">
        <v>6</v>
      </c>
      <c r="B9" s="3" t="s">
        <v>5</v>
      </c>
      <c r="C9" s="3">
        <v>22.98</v>
      </c>
      <c r="D9" s="3">
        <v>28.62</v>
      </c>
      <c r="E9" s="3">
        <f t="shared" si="2"/>
        <v>5.6400000000000006</v>
      </c>
      <c r="F9" s="3">
        <v>6.3333333333333321</v>
      </c>
      <c r="G9" s="3">
        <f t="shared" si="0"/>
        <v>-0.69333333333333158</v>
      </c>
      <c r="H9" s="3">
        <f t="shared" si="1"/>
        <v>1.6170153043197222</v>
      </c>
      <c r="I9">
        <f>STDEV(H9:H10)</f>
        <v>5.6846179698362136E-2</v>
      </c>
      <c r="M9" s="3" t="s">
        <v>12</v>
      </c>
      <c r="N9" s="3">
        <f>AVERAGE(C9:C10)</f>
        <v>21.395</v>
      </c>
      <c r="O9" s="3"/>
      <c r="Q9">
        <v>6.5471022481905686E-2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25.38</v>
      </c>
      <c r="E10" s="3">
        <f t="shared" si="2"/>
        <v>5.57</v>
      </c>
      <c r="F10" s="3">
        <v>6.3333333333333321</v>
      </c>
      <c r="G10" s="3">
        <f t="shared" si="0"/>
        <v>-0.76333333333333186</v>
      </c>
      <c r="H10" s="3">
        <f t="shared" si="1"/>
        <v>1.697407942618244</v>
      </c>
      <c r="M10" s="3" t="s">
        <v>32</v>
      </c>
      <c r="N10" s="3">
        <f>AVERAGE(D9:D10)</f>
        <v>27</v>
      </c>
      <c r="O10" s="3">
        <f>2^-(N10-N9)</f>
        <v>2.0545980628204227E-2</v>
      </c>
      <c r="P10" s="3">
        <f>O10/O5</f>
        <v>0.99884542173803115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29.22</v>
      </c>
      <c r="E11" s="4">
        <f t="shared" si="2"/>
        <v>8.27</v>
      </c>
      <c r="F11" s="4">
        <v>6.3333333333333321</v>
      </c>
      <c r="G11" s="4">
        <f t="shared" si="0"/>
        <v>1.9366666666666674</v>
      </c>
      <c r="H11" s="4">
        <f t="shared" si="1"/>
        <v>0.2612192882152175</v>
      </c>
      <c r="I11">
        <f>STDEV(H11:H12)</f>
        <v>7.8326281976475107E-2</v>
      </c>
      <c r="M11" s="4" t="s">
        <v>13</v>
      </c>
      <c r="N11" s="4">
        <f>AVERAGE(C11:C12)</f>
        <v>20.85</v>
      </c>
      <c r="O11" s="4"/>
      <c r="Q11">
        <v>4.4531656444474748E-3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28.51</v>
      </c>
      <c r="E12" s="4">
        <f t="shared" si="2"/>
        <v>7.7600000000000016</v>
      </c>
      <c r="F12" s="4">
        <v>6.3333333333333321</v>
      </c>
      <c r="G12" s="4">
        <f t="shared" si="0"/>
        <v>1.4266666666666694</v>
      </c>
      <c r="H12" s="4">
        <f t="shared" si="1"/>
        <v>0.3719893784766079</v>
      </c>
      <c r="M12" s="4" t="s">
        <v>33</v>
      </c>
      <c r="N12" s="4">
        <f>AVERAGE(D11:D12)</f>
        <v>28.865000000000002</v>
      </c>
      <c r="O12" s="4">
        <f>2^-(N12-N11)</f>
        <v>3.865846314121903E-3</v>
      </c>
      <c r="P12" s="4">
        <f>O12/O5</f>
        <v>0.18793860277970098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27.75</v>
      </c>
      <c r="E13" s="5">
        <f t="shared" si="2"/>
        <v>5.93</v>
      </c>
      <c r="F13" s="5">
        <v>6.3333333333333321</v>
      </c>
      <c r="G13" s="5">
        <f t="shared" si="0"/>
        <v>-0.40333333333333243</v>
      </c>
      <c r="H13" s="5">
        <f t="shared" si="1"/>
        <v>1.3225601461225385</v>
      </c>
      <c r="I13">
        <f>STDEV(H13:H14)</f>
        <v>1.9245957580070801E-2</v>
      </c>
      <c r="M13" s="5" t="s">
        <v>14</v>
      </c>
      <c r="N13" s="5">
        <f>AVERAGE(C13:C14)</f>
        <v>20.65</v>
      </c>
      <c r="O13" s="5"/>
      <c r="Q13">
        <v>0.63915555216606545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25.44</v>
      </c>
      <c r="E14" s="5">
        <f t="shared" si="2"/>
        <v>5.9600000000000009</v>
      </c>
      <c r="F14" s="5">
        <v>6.3333333333333321</v>
      </c>
      <c r="G14" s="5">
        <f t="shared" si="0"/>
        <v>-0.3733333333333313</v>
      </c>
      <c r="H14" s="5">
        <f t="shared" si="1"/>
        <v>1.2953422518919451</v>
      </c>
      <c r="M14" s="5" t="s">
        <v>34</v>
      </c>
      <c r="N14" s="5">
        <f>AVERAGE(D13:D14)</f>
        <v>26.594999999999999</v>
      </c>
      <c r="O14" s="5">
        <f>2^-(N14-N13)</f>
        <v>1.6232173489025999E-2</v>
      </c>
      <c r="P14" s="5">
        <f>O14/O5</f>
        <v>0.78912914733864226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27.14</v>
      </c>
      <c r="E15" s="6">
        <f t="shared" si="2"/>
        <v>5.4699999999999989</v>
      </c>
      <c r="F15" s="6">
        <v>6.3333333333333321</v>
      </c>
      <c r="G15" s="6">
        <f t="shared" si="0"/>
        <v>-0.86333333333333329</v>
      </c>
      <c r="H15" s="6">
        <f t="shared" si="1"/>
        <v>1.8192367879965627</v>
      </c>
      <c r="I15">
        <f>STDEV(H15:H16)</f>
        <v>0.15089024030552833</v>
      </c>
      <c r="M15" s="6" t="s">
        <v>15</v>
      </c>
      <c r="N15" s="6">
        <f>AVERAGE(C15:C16)</f>
        <v>22.060000000000002</v>
      </c>
      <c r="O15" s="6"/>
      <c r="Q15">
        <v>0.10271657409005566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28.1</v>
      </c>
      <c r="E16" s="6">
        <f t="shared" si="2"/>
        <v>5.6500000000000021</v>
      </c>
      <c r="F16" s="6">
        <v>6.3333333333333321</v>
      </c>
      <c r="G16" s="6">
        <f t="shared" si="0"/>
        <v>-0.68333333333333002</v>
      </c>
      <c r="H16" s="6">
        <f t="shared" si="1"/>
        <v>1.6058457637267491</v>
      </c>
      <c r="M16" s="6" t="s">
        <v>35</v>
      </c>
      <c r="N16" s="6">
        <f>AVERAGE(D15:D16)</f>
        <v>27.62</v>
      </c>
      <c r="O16" s="6">
        <f>2^-(N16-N15)</f>
        <v>2.1196942616369896E-2</v>
      </c>
      <c r="P16" s="6">
        <f>O16/O5</f>
        <v>1.0304920203293</v>
      </c>
    </row>
    <row r="17" spans="1:11" x14ac:dyDescent="0.3">
      <c r="A17" s="8">
        <v>14</v>
      </c>
      <c r="B17" s="8" t="s">
        <v>71</v>
      </c>
      <c r="C17" s="8">
        <v>21.67</v>
      </c>
      <c r="D17" s="8">
        <v>26.43</v>
      </c>
      <c r="E17" s="8">
        <f>D17-C17</f>
        <v>4.759999999999998</v>
      </c>
      <c r="F17" s="8">
        <v>6.3333333333333321</v>
      </c>
      <c r="G17" s="8">
        <f>E17-F17</f>
        <v>-1.5733333333333341</v>
      </c>
      <c r="H17" s="8">
        <f>2^-G17</f>
        <v>2.9759150278128703</v>
      </c>
      <c r="I17">
        <f>STDEV(H17:H18)</f>
        <v>0.23056591111250899</v>
      </c>
    </row>
    <row r="18" spans="1:11" x14ac:dyDescent="0.3">
      <c r="A18" s="8">
        <v>15</v>
      </c>
      <c r="B18" s="8" t="s">
        <v>71</v>
      </c>
      <c r="C18" s="8">
        <v>22.35</v>
      </c>
      <c r="D18" s="8">
        <v>26.96</v>
      </c>
      <c r="E18" s="8">
        <f>D18-C18</f>
        <v>4.6099999999999994</v>
      </c>
      <c r="F18" s="8">
        <v>6.3333333333333321</v>
      </c>
      <c r="G18" s="8">
        <f>E18-F18</f>
        <v>-1.7233333333333327</v>
      </c>
      <c r="H18" s="8">
        <f>2^-G18</f>
        <v>3.30198446632909</v>
      </c>
    </row>
    <row r="21" spans="1:11" x14ac:dyDescent="0.3">
      <c r="E21" s="7"/>
      <c r="F21" s="7"/>
      <c r="G21" s="7"/>
      <c r="H21" s="7"/>
      <c r="I21" s="7"/>
      <c r="J21" s="7"/>
      <c r="K21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Q20"/>
  <sheetViews>
    <sheetView workbookViewId="0">
      <selection activeCell="F20" sqref="F20:K23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36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29.39</v>
      </c>
      <c r="E4" s="1">
        <f>D4-C4</f>
        <v>8.4400000000000013</v>
      </c>
      <c r="F4" s="1">
        <f>AVERAGE(E4:E6)</f>
        <v>8.4466666666666672</v>
      </c>
      <c r="G4" s="1">
        <f>E4-F4</f>
        <v>-6.6666666666659324E-3</v>
      </c>
      <c r="H4" s="1">
        <f>2^-G4</f>
        <v>1.0046316744020534</v>
      </c>
      <c r="I4">
        <f>STDEV(H4:H6)</f>
        <v>6.2346454170649407E-2</v>
      </c>
      <c r="M4" s="1" t="s">
        <v>4</v>
      </c>
      <c r="N4" s="1">
        <f>AVERAGE(C4:C6)</f>
        <v>20.716666666666665</v>
      </c>
      <c r="Q4">
        <v>0.30783545407686963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28.39</v>
      </c>
      <c r="E5" s="1">
        <f>D5-C5</f>
        <v>8.5399999999999991</v>
      </c>
      <c r="F5" s="1">
        <v>8.4466666666666672</v>
      </c>
      <c r="G5" s="1">
        <f t="shared" ref="G5:G16" si="0">E5-F5</f>
        <v>9.3333333333331936E-2</v>
      </c>
      <c r="H5" s="1">
        <f t="shared" ref="H5:H16" si="1">2^-G5</f>
        <v>0.93735449655998104</v>
      </c>
      <c r="M5" s="1" t="s">
        <v>37</v>
      </c>
      <c r="N5" s="1">
        <f>D4:D6</f>
        <v>28.39</v>
      </c>
      <c r="O5" s="1">
        <f>2^-(N5-N4)</f>
        <v>4.8988765998057007E-3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29.71</v>
      </c>
      <c r="E6" s="1">
        <f t="shared" ref="E6:E16" si="2">D6-C6</f>
        <v>8.36</v>
      </c>
      <c r="F6" s="1">
        <v>8.4466666666666672</v>
      </c>
      <c r="G6" s="1">
        <f t="shared" si="0"/>
        <v>-8.666666666666778E-2</v>
      </c>
      <c r="H6" s="1">
        <f t="shared" si="1"/>
        <v>1.0619138039623583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27.75</v>
      </c>
      <c r="E7" s="2">
        <f t="shared" si="2"/>
        <v>5.4400000000000013</v>
      </c>
      <c r="F7" s="2">
        <v>8.4466666666666672</v>
      </c>
      <c r="G7" s="2">
        <f>E7-F7</f>
        <v>-3.0066666666666659</v>
      </c>
      <c r="H7" s="2">
        <f t="shared" si="1"/>
        <v>8.0370533952164251</v>
      </c>
      <c r="I7">
        <f>STDEV(H7:H8)</f>
        <v>0.96998640113961998</v>
      </c>
      <c r="M7" s="2" t="s">
        <v>11</v>
      </c>
      <c r="N7" s="2">
        <f>AVERAGE(C7:C8)</f>
        <v>22.77</v>
      </c>
      <c r="O7" s="2"/>
      <c r="Q7">
        <v>1.0509097368031669E-3</v>
      </c>
    </row>
    <row r="8" spans="1:17" x14ac:dyDescent="0.3">
      <c r="A8" s="2">
        <v>5</v>
      </c>
      <c r="B8" s="2" t="s">
        <v>2</v>
      </c>
      <c r="C8" s="2">
        <v>23.23</v>
      </c>
      <c r="D8" s="2">
        <v>28.94</v>
      </c>
      <c r="E8" s="2">
        <f t="shared" si="2"/>
        <v>5.7100000000000009</v>
      </c>
      <c r="F8" s="2">
        <v>8.4466666666666672</v>
      </c>
      <c r="G8" s="2">
        <f t="shared" si="0"/>
        <v>-2.7366666666666664</v>
      </c>
      <c r="H8" s="2">
        <f t="shared" si="1"/>
        <v>6.6652854714073051</v>
      </c>
      <c r="M8" s="2" t="s">
        <v>38</v>
      </c>
      <c r="N8" s="2">
        <f>AVERAGE(D7:D8)</f>
        <v>28.344999999999999</v>
      </c>
      <c r="O8" s="2">
        <f>2^-(N8-N7)</f>
        <v>2.0977695355941628E-2</v>
      </c>
      <c r="P8" s="2">
        <f>O8/O5</f>
        <v>4.2821440647787794</v>
      </c>
    </row>
    <row r="9" spans="1:17" x14ac:dyDescent="0.3">
      <c r="A9" s="3">
        <v>6</v>
      </c>
      <c r="B9" s="3" t="s">
        <v>5</v>
      </c>
      <c r="C9" s="3">
        <v>22.98</v>
      </c>
      <c r="D9" s="3">
        <v>29.27</v>
      </c>
      <c r="E9" s="3">
        <f t="shared" si="2"/>
        <v>6.2899999999999991</v>
      </c>
      <c r="F9" s="3">
        <v>8.4466666666666672</v>
      </c>
      <c r="G9" s="3">
        <f t="shared" si="0"/>
        <v>-2.1566666666666681</v>
      </c>
      <c r="H9" s="3">
        <f t="shared" si="1"/>
        <v>4.4588345463556918</v>
      </c>
      <c r="I9">
        <f>STDEV(H9:H10)</f>
        <v>0.77994687409998087</v>
      </c>
      <c r="M9" s="3" t="s">
        <v>12</v>
      </c>
      <c r="N9" s="3">
        <f>AVERAGE(C9:C10)</f>
        <v>21.395</v>
      </c>
      <c r="O9" s="3"/>
      <c r="Q9">
        <v>3.4363703245698124E-2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26.51</v>
      </c>
      <c r="E10" s="3">
        <f t="shared" si="2"/>
        <v>6.7000000000000028</v>
      </c>
      <c r="F10" s="3">
        <v>8.4466666666666672</v>
      </c>
      <c r="G10" s="3">
        <f t="shared" si="0"/>
        <v>-1.7466666666666644</v>
      </c>
      <c r="H10" s="3">
        <f t="shared" si="1"/>
        <v>3.3558230990729947</v>
      </c>
      <c r="M10" s="3" t="s">
        <v>39</v>
      </c>
      <c r="N10" s="3">
        <f>AVERAGE(D9:D10)</f>
        <v>27.89</v>
      </c>
      <c r="O10" s="3">
        <f>2^-(N10-N9)</f>
        <v>1.1086901220315479E-2</v>
      </c>
      <c r="P10" s="3">
        <f>O10/O5</f>
        <v>2.2631517643770018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27.98</v>
      </c>
      <c r="E11" s="4">
        <f t="shared" si="2"/>
        <v>7.0300000000000011</v>
      </c>
      <c r="F11" s="4">
        <v>8.4466666666666672</v>
      </c>
      <c r="G11" s="4">
        <f t="shared" si="0"/>
        <v>-1.4166666666666661</v>
      </c>
      <c r="H11" s="4">
        <f t="shared" si="1"/>
        <v>2.6696797083400674</v>
      </c>
      <c r="I11">
        <f>STDEV(H11:H12)</f>
        <v>0.70892855095976792</v>
      </c>
      <c r="M11" s="4" t="s">
        <v>13</v>
      </c>
      <c r="N11" s="4">
        <f>AVERAGE(C11:C12)</f>
        <v>20.85</v>
      </c>
      <c r="O11" s="4"/>
      <c r="Q11">
        <v>5.2575606016211932E-2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27.32</v>
      </c>
      <c r="E12" s="4">
        <f t="shared" si="2"/>
        <v>6.57</v>
      </c>
      <c r="F12" s="4">
        <v>8.4466666666666672</v>
      </c>
      <c r="G12" s="4">
        <f t="shared" si="0"/>
        <v>-1.8766666666666669</v>
      </c>
      <c r="H12" s="4">
        <f t="shared" si="1"/>
        <v>3.6722560798608792</v>
      </c>
      <c r="M12" s="4" t="s">
        <v>40</v>
      </c>
      <c r="N12" s="4">
        <f>AVERAGE(D11:D12)</f>
        <v>27.65</v>
      </c>
      <c r="O12" s="4">
        <f>2^-(N12-N11)</f>
        <v>8.9742058984143541E-3</v>
      </c>
      <c r="P12" s="4">
        <f>O12/O5</f>
        <v>1.8318905805405037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28.6</v>
      </c>
      <c r="E13" s="5">
        <f t="shared" si="2"/>
        <v>6.7800000000000011</v>
      </c>
      <c r="F13" s="5">
        <v>8.4466666666666672</v>
      </c>
      <c r="G13" s="5">
        <f t="shared" si="0"/>
        <v>-1.6666666666666661</v>
      </c>
      <c r="H13" s="5">
        <f t="shared" si="1"/>
        <v>3.1748021039363974</v>
      </c>
      <c r="I13">
        <f>STDEV(H13:H14)</f>
        <v>0.46202295165575241</v>
      </c>
      <c r="M13" s="5" t="s">
        <v>14</v>
      </c>
      <c r="N13" s="5">
        <f>AVERAGE(C13:C14)</f>
        <v>20.65</v>
      </c>
      <c r="O13" s="5"/>
      <c r="Q13">
        <v>5.385952487214807E-3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25.99</v>
      </c>
      <c r="E14" s="5">
        <f t="shared" si="2"/>
        <v>6.509999999999998</v>
      </c>
      <c r="F14" s="5">
        <v>8.4466666666666672</v>
      </c>
      <c r="G14" s="5">
        <f t="shared" si="0"/>
        <v>-1.9366666666666692</v>
      </c>
      <c r="H14" s="5">
        <f t="shared" si="1"/>
        <v>3.8282012282956113</v>
      </c>
      <c r="M14" s="5" t="s">
        <v>41</v>
      </c>
      <c r="N14" s="5">
        <f>AVERAGE(D13:D14)</f>
        <v>27.295000000000002</v>
      </c>
      <c r="O14" s="5">
        <f>2^-(N14-N13)</f>
        <v>9.992074853729889E-3</v>
      </c>
      <c r="P14" s="5">
        <f>O14/O5</f>
        <v>2.0396665746032867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28.55</v>
      </c>
      <c r="E15" s="6">
        <f t="shared" si="2"/>
        <v>6.879999999999999</v>
      </c>
      <c r="F15" s="6">
        <v>8.4466666666666672</v>
      </c>
      <c r="G15" s="6">
        <f t="shared" si="0"/>
        <v>-1.5666666666666682</v>
      </c>
      <c r="H15" s="6">
        <f t="shared" si="1"/>
        <v>2.9621951045731318</v>
      </c>
      <c r="I15">
        <f>STDEV(H15:H16)</f>
        <v>0.68846144271557563</v>
      </c>
      <c r="M15" s="6" t="s">
        <v>15</v>
      </c>
      <c r="N15" s="6">
        <f>AVERAGE(C15:C16)</f>
        <v>22.060000000000002</v>
      </c>
      <c r="O15" s="6"/>
      <c r="Q15">
        <v>5.3052232107910777E-3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28.92</v>
      </c>
      <c r="E16" s="6">
        <f t="shared" si="2"/>
        <v>6.4700000000000024</v>
      </c>
      <c r="F16" s="6">
        <v>8.4466666666666672</v>
      </c>
      <c r="G16" s="6">
        <f t="shared" si="0"/>
        <v>-1.9766666666666648</v>
      </c>
      <c r="H16" s="6">
        <f t="shared" si="1"/>
        <v>3.9358266140324436</v>
      </c>
      <c r="M16" s="6" t="s">
        <v>42</v>
      </c>
      <c r="N16" s="6">
        <f>AVERAGE(D15:D16)</f>
        <v>28.734999999999999</v>
      </c>
      <c r="O16" s="6">
        <f>2^-(N16-N15)</f>
        <v>9.7864409267510218E-3</v>
      </c>
      <c r="P16" s="6">
        <f>O16/O5</f>
        <v>1.9976908434760678</v>
      </c>
    </row>
    <row r="17" spans="1:9" x14ac:dyDescent="0.3">
      <c r="A17" s="8">
        <v>14</v>
      </c>
      <c r="B17" s="8" t="s">
        <v>71</v>
      </c>
      <c r="C17" s="8">
        <v>21.67</v>
      </c>
      <c r="D17" s="8">
        <v>27.46</v>
      </c>
      <c r="E17" s="8">
        <f>D17-C17</f>
        <v>5.7899999999999991</v>
      </c>
      <c r="F17" s="8">
        <v>8.4466666666666672</v>
      </c>
      <c r="G17" s="8">
        <f>E17-F17</f>
        <v>-2.6566666666666681</v>
      </c>
      <c r="H17" s="8">
        <f>2^-G17</f>
        <v>6.3057442878339067</v>
      </c>
      <c r="I17">
        <f>STDEV(H17:H18)</f>
        <v>0.52296394307960448</v>
      </c>
    </row>
    <row r="18" spans="1:9" x14ac:dyDescent="0.3">
      <c r="A18" s="8">
        <v>15</v>
      </c>
      <c r="B18" s="8" t="s">
        <v>71</v>
      </c>
      <c r="C18" s="8">
        <v>22.35</v>
      </c>
      <c r="D18" s="8">
        <v>27.98</v>
      </c>
      <c r="E18" s="8">
        <f>D18-C18</f>
        <v>5.629999999999999</v>
      </c>
      <c r="F18" s="8">
        <v>8.4466666666666672</v>
      </c>
      <c r="G18" s="8">
        <f>E18-F18</f>
        <v>-2.8166666666666682</v>
      </c>
      <c r="H18" s="8">
        <f>2^-G18</f>
        <v>7.0453269887691947</v>
      </c>
    </row>
    <row r="20" spans="1:9" x14ac:dyDescent="0.3">
      <c r="D20" s="7"/>
      <c r="E20" s="7"/>
      <c r="F20" s="7"/>
      <c r="G20" s="7"/>
      <c r="H20" s="7"/>
      <c r="I20" s="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Q22"/>
  <sheetViews>
    <sheetView workbookViewId="0">
      <selection activeCell="D21" sqref="D21:F23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43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28.17</v>
      </c>
      <c r="E4" s="1">
        <f>D4-C4</f>
        <v>7.2200000000000024</v>
      </c>
      <c r="F4" s="1">
        <f>AVERAGE(E4:E6)</f>
        <v>6.0366666666666662</v>
      </c>
      <c r="G4" s="1">
        <f>E4-F4</f>
        <v>1.1833333333333362</v>
      </c>
      <c r="H4" s="1">
        <f>2^-G4</f>
        <v>0.44033293679807328</v>
      </c>
      <c r="I4">
        <f>STDEV(H4:H6)</f>
        <v>0.62196694146709997</v>
      </c>
      <c r="M4" s="1" t="s">
        <v>4</v>
      </c>
      <c r="N4" s="1">
        <f>AVERAGE(C4:C6)</f>
        <v>20.716666666666665</v>
      </c>
      <c r="Q4">
        <v>0.62196694146709997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25.22</v>
      </c>
      <c r="E5" s="1">
        <f>D5-C5</f>
        <v>5.3699999999999974</v>
      </c>
      <c r="F5" s="1">
        <v>6.0366666666666662</v>
      </c>
      <c r="G5" s="1">
        <f t="shared" ref="G5:G16" si="0">E5-F5</f>
        <v>-0.66666666666666874</v>
      </c>
      <c r="H5" s="1">
        <f t="shared" ref="H5:H16" si="1">2^-G5</f>
        <v>1.5874010519682018</v>
      </c>
      <c r="M5" s="1" t="s">
        <v>44</v>
      </c>
      <c r="N5" s="1">
        <f>D4:D6</f>
        <v>25.22</v>
      </c>
      <c r="O5" s="1">
        <f>2^-(N5-N4)</f>
        <v>4.4092181472439006E-2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26.87</v>
      </c>
      <c r="E6" s="1">
        <f t="shared" ref="E6:E16" si="2">D6-C6</f>
        <v>5.52</v>
      </c>
      <c r="F6" s="1">
        <v>6.0366666666666662</v>
      </c>
      <c r="G6" s="1">
        <f t="shared" si="0"/>
        <v>-0.51666666666666661</v>
      </c>
      <c r="H6" s="1">
        <f t="shared" si="1"/>
        <v>1.4306459324352583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26.36</v>
      </c>
      <c r="E7" s="2">
        <f t="shared" si="2"/>
        <v>4.0500000000000007</v>
      </c>
      <c r="F7" s="2">
        <v>6.0366666666666662</v>
      </c>
      <c r="G7" s="2">
        <f t="shared" si="0"/>
        <v>-1.9866666666666655</v>
      </c>
      <c r="H7" s="2">
        <f t="shared" si="1"/>
        <v>3.963202453060914</v>
      </c>
      <c r="I7">
        <f>STDEV(H7:H8)</f>
        <v>0.6339535891716932</v>
      </c>
      <c r="M7" s="2" t="s">
        <v>11</v>
      </c>
      <c r="N7" s="2">
        <f>AVERAGE(C7:C8)</f>
        <v>22.77</v>
      </c>
      <c r="O7" s="2"/>
      <c r="Q7">
        <v>0.38362503785778607</v>
      </c>
    </row>
    <row r="8" spans="1:17" x14ac:dyDescent="0.3">
      <c r="A8" s="2">
        <v>5</v>
      </c>
      <c r="B8" s="2" t="s">
        <v>2</v>
      </c>
      <c r="C8" s="2">
        <v>23.23</v>
      </c>
      <c r="D8" s="2">
        <v>27.65</v>
      </c>
      <c r="E8" s="2">
        <f t="shared" si="2"/>
        <v>4.4199999999999982</v>
      </c>
      <c r="F8" s="2">
        <v>6.0366666666666662</v>
      </c>
      <c r="G8" s="2">
        <f t="shared" si="0"/>
        <v>-1.616666666666668</v>
      </c>
      <c r="H8" s="2">
        <f t="shared" si="1"/>
        <v>3.066656689339204</v>
      </c>
      <c r="M8" s="2" t="s">
        <v>45</v>
      </c>
      <c r="N8" s="2">
        <f>AVERAGE(D7:D8)</f>
        <v>27.004999999999999</v>
      </c>
      <c r="O8" s="2">
        <f>2^-(N8-N7)</f>
        <v>5.3105312446165669E-2</v>
      </c>
      <c r="P8" s="2">
        <f>O8/O5</f>
        <v>1.2044156281847964</v>
      </c>
    </row>
    <row r="9" spans="1:17" x14ac:dyDescent="0.3">
      <c r="A9" s="3">
        <v>6</v>
      </c>
      <c r="B9" s="3" t="s">
        <v>5</v>
      </c>
      <c r="C9" s="3">
        <v>22.98</v>
      </c>
      <c r="D9" s="3">
        <v>28.92</v>
      </c>
      <c r="E9" s="3">
        <f t="shared" si="2"/>
        <v>5.9400000000000013</v>
      </c>
      <c r="F9" s="3">
        <v>6.0366666666666662</v>
      </c>
      <c r="G9" s="3">
        <f t="shared" si="0"/>
        <v>-9.6666666666664902E-2</v>
      </c>
      <c r="H9" s="3">
        <f t="shared" si="1"/>
        <v>1.0692999985817371</v>
      </c>
      <c r="I9">
        <f>STDEV(H9:H10)</f>
        <v>1.055489221488711E-2</v>
      </c>
      <c r="M9" s="3" t="s">
        <v>12</v>
      </c>
      <c r="N9" s="3">
        <f>AVERAGE(C9:C10)</f>
        <v>21.395</v>
      </c>
      <c r="O9" s="3"/>
      <c r="Q9">
        <v>2.3105474092192839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25.73</v>
      </c>
      <c r="E10" s="3">
        <f t="shared" si="2"/>
        <v>5.9200000000000017</v>
      </c>
      <c r="F10" s="3">
        <v>6.0366666666666662</v>
      </c>
      <c r="G10" s="3">
        <f t="shared" si="0"/>
        <v>-0.11666666666666448</v>
      </c>
      <c r="H10" s="3">
        <f t="shared" si="1"/>
        <v>1.0842268703014166</v>
      </c>
      <c r="M10" s="3" t="s">
        <v>46</v>
      </c>
      <c r="N10" s="3">
        <f>AVERAGE(D9:D10)</f>
        <v>27.325000000000003</v>
      </c>
      <c r="O10" s="3">
        <f>2^-(N10-N9)</f>
        <v>1.6401823181610389E-2</v>
      </c>
      <c r="P10" s="3">
        <f>O10/O5</f>
        <v>0.37198937847660785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26.96</v>
      </c>
      <c r="E11" s="4">
        <f t="shared" si="2"/>
        <v>6.0100000000000016</v>
      </c>
      <c r="F11" s="4">
        <v>6.0366666666666662</v>
      </c>
      <c r="G11" s="4">
        <f t="shared" si="0"/>
        <v>-2.6666666666664618E-2</v>
      </c>
      <c r="H11" s="4">
        <f t="shared" si="1"/>
        <v>1.0186558099572909</v>
      </c>
      <c r="I11">
        <f>STDEV(H11:H12)</f>
        <v>0.48757850189140622</v>
      </c>
      <c r="M11" s="4" t="s">
        <v>13</v>
      </c>
      <c r="N11" s="4">
        <f>AVERAGE(C11:C12)</f>
        <v>20.85</v>
      </c>
      <c r="O11" s="4"/>
      <c r="Q11">
        <v>0.48757850189140622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28.39</v>
      </c>
      <c r="E12" s="4">
        <f t="shared" si="2"/>
        <v>7.6400000000000006</v>
      </c>
      <c r="F12" s="4">
        <v>6.0366666666666662</v>
      </c>
      <c r="G12" s="4">
        <f t="shared" si="0"/>
        <v>1.6033333333333344</v>
      </c>
      <c r="H12" s="4">
        <f t="shared" si="1"/>
        <v>0.32911567986090834</v>
      </c>
      <c r="M12" s="4" t="s">
        <v>47</v>
      </c>
      <c r="N12" s="4">
        <f>AVERAGE(D11:D12)</f>
        <v>27.675000000000001</v>
      </c>
      <c r="O12" s="4">
        <f>2^-(N12-N11)</f>
        <v>8.8200344125479082E-3</v>
      </c>
      <c r="P12" s="4">
        <f>O12/O5</f>
        <v>0.20003624493065977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27.87</v>
      </c>
      <c r="E13" s="5">
        <f t="shared" si="2"/>
        <v>6.0500000000000007</v>
      </c>
      <c r="F13" s="5">
        <v>6.0366666666666662</v>
      </c>
      <c r="G13" s="5">
        <f t="shared" si="0"/>
        <v>1.3333333333334529E-2</v>
      </c>
      <c r="H13" s="5">
        <f>2^-G13</f>
        <v>0.99080061326522861</v>
      </c>
      <c r="I13">
        <f>STDEV(H13:H14)</f>
        <v>9.6453924597454128E-3</v>
      </c>
      <c r="M13" s="5" t="s">
        <v>14</v>
      </c>
      <c r="N13" s="5">
        <f>AVERAGE(C13:C14)</f>
        <v>20.65</v>
      </c>
      <c r="O13" s="5"/>
      <c r="Q13">
        <v>1.7197776958253004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25.55</v>
      </c>
      <c r="E14" s="5">
        <f t="shared" si="2"/>
        <v>6.07</v>
      </c>
      <c r="F14" s="5">
        <v>6.0366666666666662</v>
      </c>
      <c r="G14" s="5">
        <f t="shared" si="0"/>
        <v>3.3333333333334103E-2</v>
      </c>
      <c r="H14" s="5">
        <f t="shared" si="1"/>
        <v>0.97715996843424546</v>
      </c>
      <c r="M14" s="5" t="s">
        <v>48</v>
      </c>
      <c r="N14" s="5">
        <f>AVERAGE(D13:D14)</f>
        <v>26.71</v>
      </c>
      <c r="O14" s="5">
        <f>2^-(N14-N13)</f>
        <v>1.4988501864457236E-2</v>
      </c>
      <c r="P14" s="5">
        <f>O14/O5</f>
        <v>0.33993559320321221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27.31</v>
      </c>
      <c r="E15" s="6">
        <f t="shared" si="2"/>
        <v>5.639999999999997</v>
      </c>
      <c r="F15" s="6">
        <v>6.0366666666666662</v>
      </c>
      <c r="G15" s="6">
        <f t="shared" si="0"/>
        <v>-0.39666666666666917</v>
      </c>
      <c r="H15" s="6">
        <f t="shared" si="1"/>
        <v>1.3164627194436365</v>
      </c>
      <c r="I15">
        <f>STDEV(H15:H16)</f>
        <v>0.13842028248385838</v>
      </c>
      <c r="M15" s="6" t="s">
        <v>15</v>
      </c>
      <c r="N15" s="6">
        <f>AVERAGE(C15:C16)</f>
        <v>22.060000000000002</v>
      </c>
      <c r="O15" s="6"/>
      <c r="Q15">
        <v>0.94550994906910935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27.89</v>
      </c>
      <c r="E16" s="6">
        <f t="shared" si="2"/>
        <v>5.4400000000000013</v>
      </c>
      <c r="F16" s="6">
        <v>6.0366666666666662</v>
      </c>
      <c r="G16" s="6">
        <f t="shared" si="0"/>
        <v>-0.5966666666666649</v>
      </c>
      <c r="H16" s="6">
        <f t="shared" si="1"/>
        <v>1.5122185602398239</v>
      </c>
      <c r="M16" s="6" t="s">
        <v>49</v>
      </c>
      <c r="N16" s="6">
        <f>AVERAGE(D15:D16)</f>
        <v>27.6</v>
      </c>
      <c r="O16" s="6">
        <f>2^-(N16-N15)</f>
        <v>2.1492840908433512E-2</v>
      </c>
      <c r="P16" s="6">
        <f>O16/O5</f>
        <v>0.48745242786112059</v>
      </c>
    </row>
    <row r="17" spans="1:11" x14ac:dyDescent="0.3">
      <c r="A17" s="8">
        <v>14</v>
      </c>
      <c r="B17" s="8" t="s">
        <v>71</v>
      </c>
      <c r="C17" s="8">
        <v>21.67</v>
      </c>
      <c r="D17" s="8">
        <v>26.05</v>
      </c>
      <c r="E17" s="8">
        <f>D17-C17</f>
        <v>4.379999999999999</v>
      </c>
      <c r="F17" s="8">
        <v>6.0366666666666662</v>
      </c>
      <c r="G17" s="8">
        <f>E17-F17</f>
        <v>-1.6566666666666672</v>
      </c>
      <c r="H17" s="8">
        <f>2^-G17</f>
        <v>3.1528721439169516</v>
      </c>
      <c r="I17">
        <f>STDEV(H17:H18)</f>
        <v>7.5942136682799352E-2</v>
      </c>
    </row>
    <row r="18" spans="1:11" x14ac:dyDescent="0.3">
      <c r="A18" s="8">
        <v>15</v>
      </c>
      <c r="B18" s="8" t="s">
        <v>71</v>
      </c>
      <c r="C18" s="8">
        <v>22.35</v>
      </c>
      <c r="D18" s="8">
        <v>26.78</v>
      </c>
      <c r="E18" s="8">
        <f>D18-C18</f>
        <v>4.43</v>
      </c>
      <c r="F18" s="8">
        <v>6.0366666666666662</v>
      </c>
      <c r="G18" s="8">
        <f>E18-F18</f>
        <v>-1.6066666666666665</v>
      </c>
      <c r="H18" s="8">
        <f>2^-G18</f>
        <v>3.0454737442645454</v>
      </c>
    </row>
    <row r="22" spans="1:11" x14ac:dyDescent="0.3">
      <c r="E22" s="7"/>
      <c r="F22" s="7"/>
      <c r="G22" s="7"/>
      <c r="H22" s="7"/>
      <c r="I22" s="7"/>
      <c r="J22" s="7"/>
      <c r="K22" s="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Q22"/>
  <sheetViews>
    <sheetView workbookViewId="0">
      <selection activeCell="F20" sqref="F20:I21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50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28.35</v>
      </c>
      <c r="E4" s="1">
        <f>D4-C4</f>
        <v>7.4000000000000021</v>
      </c>
      <c r="F4" s="1">
        <f>AVERAGE(E4:E6)</f>
        <v>7.2766666666666664</v>
      </c>
      <c r="G4" s="1">
        <f>E4-F4</f>
        <v>0.12333333333333574</v>
      </c>
      <c r="H4" s="1">
        <f>2^-G4</f>
        <v>0.91806401996521814</v>
      </c>
      <c r="I4">
        <f>STDEV(H4:H6)</f>
        <v>9.1237063001565546E-2</v>
      </c>
      <c r="M4" s="1" t="s">
        <v>4</v>
      </c>
      <c r="N4" s="1">
        <f>AVERAGE(C4:C6)</f>
        <v>20.716666666666665</v>
      </c>
      <c r="Q4">
        <v>9.1237063001565546E-2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27.14</v>
      </c>
      <c r="E5" s="1">
        <f>D5-C5</f>
        <v>7.2899999999999991</v>
      </c>
      <c r="F5" s="1">
        <v>7.2766666666666664</v>
      </c>
      <c r="G5" s="1">
        <f t="shared" ref="G5:G16" si="0">E5-F5</f>
        <v>1.3333333333332753E-2</v>
      </c>
      <c r="H5" s="1">
        <f t="shared" ref="H5:H16" si="1">2^-G5</f>
        <v>0.99080061326522972</v>
      </c>
      <c r="M5" s="1" t="s">
        <v>51</v>
      </c>
      <c r="N5" s="1">
        <f>D4:D6</f>
        <v>27.14</v>
      </c>
      <c r="O5" s="1">
        <f>2^-(N5-N4)</f>
        <v>1.1651557816018551E-2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28.49</v>
      </c>
      <c r="E6" s="1">
        <f t="shared" ref="E6:E16" si="2">D6-C6</f>
        <v>7.139999999999997</v>
      </c>
      <c r="F6" s="1">
        <v>7.2766666666666664</v>
      </c>
      <c r="G6" s="1">
        <f t="shared" si="0"/>
        <v>-0.13666666666666938</v>
      </c>
      <c r="H6" s="1">
        <f t="shared" si="1"/>
        <v>1.0993621133851996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28.2</v>
      </c>
      <c r="E7" s="2">
        <f t="shared" si="2"/>
        <v>5.8900000000000006</v>
      </c>
      <c r="F7" s="2">
        <v>7.2766666666666664</v>
      </c>
      <c r="G7" s="2">
        <f t="shared" si="0"/>
        <v>-1.3866666666666658</v>
      </c>
      <c r="H7" s="2">
        <f t="shared" si="1"/>
        <v>2.6147384944042087</v>
      </c>
      <c r="I7">
        <f>STDEV(H7:H8)</f>
        <v>8.7567573230424148E-2</v>
      </c>
      <c r="M7" s="2" t="s">
        <v>11</v>
      </c>
      <c r="N7" s="2">
        <f>AVERAGE(C7:C8)</f>
        <v>22.77</v>
      </c>
      <c r="O7" s="2"/>
      <c r="Q7">
        <v>0.41844104349046818</v>
      </c>
    </row>
    <row r="8" spans="1:17" x14ac:dyDescent="0.3">
      <c r="A8" s="2">
        <v>5</v>
      </c>
      <c r="B8" s="2" t="s">
        <v>2</v>
      </c>
      <c r="C8" s="2">
        <v>23.23</v>
      </c>
      <c r="D8" s="2">
        <v>29.19</v>
      </c>
      <c r="E8" s="2">
        <f t="shared" si="2"/>
        <v>5.9600000000000009</v>
      </c>
      <c r="F8" s="2">
        <v>7.2766666666666664</v>
      </c>
      <c r="G8" s="2">
        <f t="shared" si="0"/>
        <v>-1.3166666666666655</v>
      </c>
      <c r="H8" s="2">
        <f t="shared" si="1"/>
        <v>2.4908992447176437</v>
      </c>
      <c r="M8" s="2" t="s">
        <v>52</v>
      </c>
      <c r="N8" s="2">
        <f>AVERAGE(D7:D8)</f>
        <v>28.695</v>
      </c>
      <c r="O8" s="2">
        <f>2^-(N8-N7)</f>
        <v>1.6458766186794298E-2</v>
      </c>
      <c r="P8" s="2">
        <f>O8/O5</f>
        <v>1.4125807421361976</v>
      </c>
    </row>
    <row r="9" spans="1:17" x14ac:dyDescent="0.3">
      <c r="A9" s="3">
        <v>6</v>
      </c>
      <c r="B9" s="3" t="s">
        <v>5</v>
      </c>
      <c r="C9" s="3">
        <v>22.98</v>
      </c>
      <c r="D9" s="3">
        <v>29.97</v>
      </c>
      <c r="E9" s="3">
        <f t="shared" si="2"/>
        <v>6.9899999999999984</v>
      </c>
      <c r="F9" s="3">
        <v>7.2766666666666664</v>
      </c>
      <c r="G9" s="3">
        <f t="shared" si="0"/>
        <v>-0.28666666666666796</v>
      </c>
      <c r="H9" s="3">
        <f t="shared" si="1"/>
        <v>1.2198186397602051</v>
      </c>
      <c r="I9">
        <f>STDEV(H9:H10)</f>
        <v>0.29147671977136275</v>
      </c>
      <c r="M9" s="3" t="s">
        <v>12</v>
      </c>
      <c r="N9" s="3">
        <f>AVERAGE(C9:C10)</f>
        <v>21.395</v>
      </c>
      <c r="O9" s="3"/>
      <c r="Q9">
        <v>0.5667245423811097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26.38</v>
      </c>
      <c r="E10" s="3">
        <f t="shared" si="2"/>
        <v>6.57</v>
      </c>
      <c r="F10" s="3">
        <v>7.2766666666666664</v>
      </c>
      <c r="G10" s="3">
        <f t="shared" si="0"/>
        <v>-0.70666666666666611</v>
      </c>
      <c r="H10" s="3">
        <f t="shared" si="1"/>
        <v>1.6320289699768904</v>
      </c>
      <c r="M10" s="3" t="s">
        <v>53</v>
      </c>
      <c r="N10" s="3">
        <f>AVERAGE(D9:D10)</f>
        <v>28.174999999999997</v>
      </c>
      <c r="O10" s="3">
        <f>2^-(N10-N9)</f>
        <v>9.0994811442848267E-3</v>
      </c>
      <c r="P10" s="3">
        <f>O10/O5</f>
        <v>0.78096691343494584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28.01</v>
      </c>
      <c r="E11" s="4">
        <f t="shared" si="2"/>
        <v>7.0600000000000023</v>
      </c>
      <c r="F11" s="4">
        <v>7.2766666666666664</v>
      </c>
      <c r="G11" s="4">
        <f t="shared" si="0"/>
        <v>-0.21666666666666412</v>
      </c>
      <c r="H11" s="4">
        <f t="shared" si="1"/>
        <v>1.1620455869578377</v>
      </c>
      <c r="I11">
        <f>STDEV(H11:H12)</f>
        <v>0.18588073139288686</v>
      </c>
      <c r="M11" s="4" t="s">
        <v>13</v>
      </c>
      <c r="N11" s="4">
        <f>AVERAGE(C11:C12)</f>
        <v>20.85</v>
      </c>
      <c r="O11" s="4"/>
      <c r="Q11">
        <v>1.6956874374205528E-2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28.18</v>
      </c>
      <c r="E12" s="4">
        <f t="shared" si="2"/>
        <v>7.43</v>
      </c>
      <c r="F12" s="4">
        <v>7.2766666666666664</v>
      </c>
      <c r="G12" s="4">
        <f t="shared" si="0"/>
        <v>0.15333333333333332</v>
      </c>
      <c r="H12" s="4">
        <f t="shared" si="1"/>
        <v>0.89917053563818583</v>
      </c>
      <c r="M12" s="4" t="s">
        <v>54</v>
      </c>
      <c r="N12" s="4">
        <f>AVERAGE(D11:D12)</f>
        <v>28.094999999999999</v>
      </c>
      <c r="O12" s="4">
        <f>2^-(N12-N11)</f>
        <v>6.5923109072657787E-3</v>
      </c>
      <c r="P12" s="4">
        <f>O12/O5</f>
        <v>0.56578794109425223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28.78</v>
      </c>
      <c r="E13" s="5">
        <f t="shared" si="2"/>
        <v>6.9600000000000009</v>
      </c>
      <c r="F13" s="5">
        <v>7.2766666666666664</v>
      </c>
      <c r="G13" s="5">
        <f t="shared" si="0"/>
        <v>-0.31666666666666554</v>
      </c>
      <c r="H13" s="5">
        <f t="shared" si="1"/>
        <v>1.2454496223588218</v>
      </c>
      <c r="I13">
        <f>STDEV(H13:H14)</f>
        <v>0.16662824922447816</v>
      </c>
      <c r="M13" s="5" t="s">
        <v>14</v>
      </c>
      <c r="N13" s="5">
        <f>AVERAGE(C13:C14)</f>
        <v>20.65</v>
      </c>
      <c r="O13" s="5"/>
      <c r="Q13">
        <v>0.31461811928700539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26.19</v>
      </c>
      <c r="E14" s="5">
        <f t="shared" si="2"/>
        <v>6.7100000000000009</v>
      </c>
      <c r="F14" s="5">
        <v>7.2766666666666664</v>
      </c>
      <c r="G14" s="5">
        <f t="shared" si="0"/>
        <v>-0.56666666666666554</v>
      </c>
      <c r="H14" s="5">
        <f t="shared" si="1"/>
        <v>1.481097552286563</v>
      </c>
      <c r="M14" s="5" t="s">
        <v>55</v>
      </c>
      <c r="N14" s="5">
        <f>AVERAGE(D13:D14)</f>
        <v>27.484999999999999</v>
      </c>
      <c r="O14" s="5">
        <f>2^-(N14-N13)</f>
        <v>8.7591099845977238E-3</v>
      </c>
      <c r="P14" s="5">
        <f>O14/O5</f>
        <v>0.75175441111880403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28.56</v>
      </c>
      <c r="E15" s="6">
        <f t="shared" si="2"/>
        <v>6.889999999999997</v>
      </c>
      <c r="F15" s="6">
        <v>7.2766666666666664</v>
      </c>
      <c r="G15" s="6">
        <f t="shared" si="0"/>
        <v>-0.38666666666666938</v>
      </c>
      <c r="H15" s="6">
        <f t="shared" si="1"/>
        <v>1.3073692472021075</v>
      </c>
      <c r="I15">
        <f>STDEV(H15:H16)</f>
        <v>0.3560143169393184</v>
      </c>
      <c r="M15" s="6" t="s">
        <v>15</v>
      </c>
      <c r="N15" s="6">
        <f>AVERAGE(C15:C16)</f>
        <v>22.060000000000002</v>
      </c>
      <c r="O15" s="6"/>
      <c r="Q15">
        <v>0.3560143169393184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28.87</v>
      </c>
      <c r="E16" s="6">
        <f t="shared" si="2"/>
        <v>6.4200000000000017</v>
      </c>
      <c r="F16" s="6">
        <v>7.2766666666666664</v>
      </c>
      <c r="G16" s="6">
        <f t="shared" si="0"/>
        <v>-0.85666666666666469</v>
      </c>
      <c r="H16" s="6">
        <f t="shared" si="1"/>
        <v>1.8108495226166854</v>
      </c>
      <c r="M16" s="6" t="s">
        <v>56</v>
      </c>
      <c r="N16" s="6">
        <f>AVERAGE(D15:D16)</f>
        <v>28.715</v>
      </c>
      <c r="O16" s="6">
        <f>2^-(N16-N15)</f>
        <v>9.9230545510843125E-3</v>
      </c>
      <c r="P16" s="6">
        <f>O16/O5</f>
        <v>0.8516504580565275</v>
      </c>
    </row>
    <row r="17" spans="1:11" x14ac:dyDescent="0.3">
      <c r="A17" s="8">
        <v>14</v>
      </c>
      <c r="B17" s="8" t="s">
        <v>71</v>
      </c>
      <c r="C17" s="8">
        <v>21.67</v>
      </c>
      <c r="D17" s="8">
        <v>27.56</v>
      </c>
      <c r="E17" s="8">
        <f>D17-C17</f>
        <v>5.889999999999997</v>
      </c>
      <c r="F17" s="8">
        <v>7.2766666666666664</v>
      </c>
      <c r="G17" s="8">
        <f>E17-F17</f>
        <v>-1.3866666666666694</v>
      </c>
      <c r="H17" s="8">
        <f>2^-G17</f>
        <v>2.6147384944042149</v>
      </c>
      <c r="I17">
        <f>STDEV(H17:H18)</f>
        <v>0.18257795257089657</v>
      </c>
    </row>
    <row r="18" spans="1:11" x14ac:dyDescent="0.3">
      <c r="A18" s="8">
        <v>15</v>
      </c>
      <c r="B18" s="8" t="s">
        <v>71</v>
      </c>
      <c r="C18" s="8">
        <v>22.35</v>
      </c>
      <c r="D18" s="8">
        <v>28.39</v>
      </c>
      <c r="E18" s="8">
        <f>D18-C18</f>
        <v>6.0399999999999991</v>
      </c>
      <c r="F18" s="8">
        <v>7.2766666666666664</v>
      </c>
      <c r="G18" s="8">
        <f>E18-F18</f>
        <v>-1.2366666666666672</v>
      </c>
      <c r="H18" s="8">
        <f>2^-G18</f>
        <v>2.3565342776881413</v>
      </c>
    </row>
    <row r="22" spans="1:11" x14ac:dyDescent="0.3">
      <c r="E22" s="7"/>
      <c r="F22" s="7"/>
      <c r="G22" s="7"/>
      <c r="H22" s="7"/>
      <c r="I22" s="7"/>
      <c r="J22" s="7"/>
      <c r="K22" s="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Q21"/>
  <sheetViews>
    <sheetView workbookViewId="0">
      <selection activeCell="G20" sqref="G20:L26"/>
    </sheetView>
  </sheetViews>
  <sheetFormatPr defaultRowHeight="14.4" x14ac:dyDescent="0.3"/>
  <cols>
    <col min="11" max="12" width="9.109375" customWidth="1"/>
    <col min="13" max="13" width="28" customWidth="1"/>
  </cols>
  <sheetData>
    <row r="3" spans="1:17" x14ac:dyDescent="0.3">
      <c r="C3" t="s">
        <v>0</v>
      </c>
      <c r="D3" t="s">
        <v>57</v>
      </c>
      <c r="I3" t="s">
        <v>1</v>
      </c>
      <c r="Q3" t="s">
        <v>1</v>
      </c>
    </row>
    <row r="4" spans="1:17" x14ac:dyDescent="0.3">
      <c r="A4" s="1">
        <v>1</v>
      </c>
      <c r="B4" s="1" t="s">
        <v>3</v>
      </c>
      <c r="C4" s="1">
        <v>20.95</v>
      </c>
      <c r="D4" s="1">
        <v>29.31</v>
      </c>
      <c r="E4" s="1">
        <f>D4-C4</f>
        <v>8.36</v>
      </c>
      <c r="F4" s="1">
        <f>AVERAGE(E4:E6)</f>
        <v>8.3099999999999987</v>
      </c>
      <c r="G4" s="1">
        <f>E4-F4</f>
        <v>5.0000000000000711E-2</v>
      </c>
      <c r="H4" s="1">
        <f>2^-G4</f>
        <v>0.96593632892484504</v>
      </c>
      <c r="I4">
        <f>STDEV(H4:H6)</f>
        <v>2.9970280347547951E-2</v>
      </c>
      <c r="M4" s="1" t="s">
        <v>4</v>
      </c>
      <c r="N4" s="1">
        <f>AVERAGE(C4:C6)</f>
        <v>20.716666666666665</v>
      </c>
      <c r="Q4">
        <v>6.331401558955399E-2</v>
      </c>
    </row>
    <row r="5" spans="1:17" x14ac:dyDescent="0.3">
      <c r="A5" s="1">
        <v>2</v>
      </c>
      <c r="B5" s="1" t="s">
        <v>3</v>
      </c>
      <c r="C5" s="1">
        <v>19.850000000000001</v>
      </c>
      <c r="D5" s="1">
        <v>28.14</v>
      </c>
      <c r="E5" s="1">
        <f>D5-C5</f>
        <v>8.2899999999999991</v>
      </c>
      <c r="F5" s="1">
        <v>8.3099999999999987</v>
      </c>
      <c r="G5" s="1">
        <f t="shared" ref="G5:G16" si="0">E5-F5</f>
        <v>-1.9999999999999574E-2</v>
      </c>
      <c r="H5" s="1">
        <f t="shared" ref="H5:H15" si="1">2^-G5</f>
        <v>1.0139594797900289</v>
      </c>
      <c r="M5" s="1" t="s">
        <v>58</v>
      </c>
      <c r="N5" s="1">
        <f>D4:D6</f>
        <v>28.14</v>
      </c>
      <c r="O5" s="1">
        <f>2^-(N5-N4)</f>
        <v>5.8257789080092808E-3</v>
      </c>
      <c r="P5" s="1">
        <f>O5/O5</f>
        <v>1</v>
      </c>
    </row>
    <row r="6" spans="1:17" x14ac:dyDescent="0.3">
      <c r="A6" s="1">
        <v>3</v>
      </c>
      <c r="B6" s="1" t="s">
        <v>3</v>
      </c>
      <c r="C6" s="1">
        <v>21.35</v>
      </c>
      <c r="D6" s="1">
        <v>29.63</v>
      </c>
      <c r="E6" s="1">
        <f t="shared" ref="E6:E16" si="2">D6-C6</f>
        <v>8.2799999999999976</v>
      </c>
      <c r="F6" s="1">
        <v>8.3099999999999987</v>
      </c>
      <c r="G6" s="1">
        <f t="shared" si="0"/>
        <v>-3.0000000000001137E-2</v>
      </c>
      <c r="H6" s="1">
        <f t="shared" si="1"/>
        <v>1.021012125707194</v>
      </c>
      <c r="P6" t="s">
        <v>6</v>
      </c>
    </row>
    <row r="7" spans="1:17" x14ac:dyDescent="0.3">
      <c r="A7" s="2">
        <v>4</v>
      </c>
      <c r="B7" s="2" t="s">
        <v>2</v>
      </c>
      <c r="C7" s="2">
        <v>22.31</v>
      </c>
      <c r="D7" s="2">
        <v>28.24</v>
      </c>
      <c r="E7" s="2">
        <f t="shared" si="2"/>
        <v>5.93</v>
      </c>
      <c r="F7" s="2">
        <v>8.3099999999999987</v>
      </c>
      <c r="G7" s="2">
        <f t="shared" si="0"/>
        <v>-2.379999999999999</v>
      </c>
      <c r="H7" s="2">
        <f t="shared" si="1"/>
        <v>5.2053674217677299</v>
      </c>
      <c r="I7">
        <f>STDEV(H7:H8)</f>
        <v>0.48911244086498501</v>
      </c>
      <c r="M7" s="2" t="s">
        <v>11</v>
      </c>
      <c r="N7" s="2">
        <f>AVERAGE(C7:C8)</f>
        <v>22.77</v>
      </c>
      <c r="O7" s="2"/>
      <c r="Q7">
        <v>0.54658962944340594</v>
      </c>
    </row>
    <row r="8" spans="1:17" x14ac:dyDescent="0.3">
      <c r="A8" s="2">
        <v>5</v>
      </c>
      <c r="B8" s="2" t="s">
        <v>2</v>
      </c>
      <c r="C8" s="2">
        <v>23.23</v>
      </c>
      <c r="D8" s="2">
        <v>28.98</v>
      </c>
      <c r="E8" s="2">
        <f t="shared" si="2"/>
        <v>5.75</v>
      </c>
      <c r="F8" s="2">
        <v>8.3099999999999987</v>
      </c>
      <c r="G8" s="2">
        <f t="shared" si="0"/>
        <v>-2.5599999999999987</v>
      </c>
      <c r="H8" s="2">
        <f t="shared" si="1"/>
        <v>5.8970768691644002</v>
      </c>
      <c r="M8" s="2" t="s">
        <v>59</v>
      </c>
      <c r="N8" s="2">
        <f>AVERAGE(D7:D8)</f>
        <v>28.61</v>
      </c>
      <c r="O8" s="2">
        <f>2^-(N8-N7)</f>
        <v>1.7457611532378441E-2</v>
      </c>
      <c r="P8" s="2">
        <f>O8/O5</f>
        <v>2.9966141537533661</v>
      </c>
    </row>
    <row r="9" spans="1:17" x14ac:dyDescent="0.3">
      <c r="A9" s="3">
        <v>6</v>
      </c>
      <c r="B9" s="3" t="s">
        <v>5</v>
      </c>
      <c r="C9" s="3">
        <v>22.98</v>
      </c>
      <c r="D9" s="3">
        <v>29.41</v>
      </c>
      <c r="E9" s="3">
        <f t="shared" si="2"/>
        <v>6.43</v>
      </c>
      <c r="F9" s="3">
        <v>8.3099999999999987</v>
      </c>
      <c r="G9" s="3">
        <f t="shared" si="0"/>
        <v>-1.879999999999999</v>
      </c>
      <c r="H9" s="3">
        <f t="shared" si="1"/>
        <v>3.6807506024994971</v>
      </c>
      <c r="I9">
        <f>STDEV(H9:H10)</f>
        <v>0.14839992539561694</v>
      </c>
      <c r="M9" s="3" t="s">
        <v>12</v>
      </c>
      <c r="N9" s="3">
        <f>AVERAGE(C9:C10)</f>
        <v>21.395</v>
      </c>
      <c r="O9" s="3"/>
      <c r="Q9">
        <v>2.4525496361606547</v>
      </c>
    </row>
    <row r="10" spans="1:17" x14ac:dyDescent="0.3">
      <c r="A10" s="3">
        <v>7</v>
      </c>
      <c r="B10" s="3" t="s">
        <v>5</v>
      </c>
      <c r="C10" s="3">
        <v>19.809999999999999</v>
      </c>
      <c r="D10" s="3">
        <v>26.16</v>
      </c>
      <c r="E10" s="3">
        <f t="shared" si="2"/>
        <v>6.3500000000000014</v>
      </c>
      <c r="F10" s="3">
        <v>8.3099999999999987</v>
      </c>
      <c r="G10" s="3">
        <f t="shared" si="0"/>
        <v>-1.9599999999999973</v>
      </c>
      <c r="H10" s="3">
        <f t="shared" si="1"/>
        <v>3.8906197896491341</v>
      </c>
      <c r="M10" s="3" t="s">
        <v>60</v>
      </c>
      <c r="N10" s="3">
        <f>AVERAGE(D9:D10)</f>
        <v>27.785</v>
      </c>
      <c r="O10" s="3">
        <f>2^-(N10-N9)</f>
        <v>1.1923900070004366E-2</v>
      </c>
      <c r="P10" s="3">
        <f>O10/O5</f>
        <v>2.0467477839935513</v>
      </c>
    </row>
    <row r="11" spans="1:17" x14ac:dyDescent="0.3">
      <c r="A11" s="4">
        <v>8</v>
      </c>
      <c r="B11" s="4" t="s">
        <v>7</v>
      </c>
      <c r="C11" s="4">
        <v>20.95</v>
      </c>
      <c r="D11" s="4">
        <v>28.61</v>
      </c>
      <c r="E11" s="4">
        <f t="shared" si="2"/>
        <v>7.66</v>
      </c>
      <c r="F11" s="4">
        <v>8.3099999999999987</v>
      </c>
      <c r="G11" s="4">
        <f t="shared" si="0"/>
        <v>-0.64999999999999858</v>
      </c>
      <c r="H11" s="4">
        <f t="shared" si="1"/>
        <v>1.5691681957935</v>
      </c>
      <c r="I11">
        <f>STDEV(H11:H12)</f>
        <v>1.4044572769758095</v>
      </c>
      <c r="M11" s="4" t="s">
        <v>13</v>
      </c>
      <c r="N11" s="4">
        <f>AVERAGE(C11:C12)</f>
        <v>20.85</v>
      </c>
      <c r="O11" s="4"/>
      <c r="Q11">
        <v>0.13759786524286863</v>
      </c>
    </row>
    <row r="12" spans="1:17" x14ac:dyDescent="0.3">
      <c r="A12" s="4">
        <v>9</v>
      </c>
      <c r="B12" s="4" t="s">
        <v>7</v>
      </c>
      <c r="C12" s="4">
        <v>20.75</v>
      </c>
      <c r="D12" s="4">
        <v>27.23</v>
      </c>
      <c r="E12" s="4">
        <f t="shared" si="2"/>
        <v>6.48</v>
      </c>
      <c r="F12" s="4">
        <v>8.3099999999999987</v>
      </c>
      <c r="G12" s="4">
        <f t="shared" si="0"/>
        <v>-1.8299999999999983</v>
      </c>
      <c r="H12" s="4">
        <f t="shared" si="1"/>
        <v>3.5553707246662762</v>
      </c>
      <c r="M12" s="4" t="s">
        <v>61</v>
      </c>
      <c r="N12" s="4">
        <f>AVERAGE(D11:D12)</f>
        <v>27.92</v>
      </c>
      <c r="O12" s="4">
        <f>2^-(N12-N11)</f>
        <v>7.4424843597182622E-3</v>
      </c>
      <c r="P12" s="4">
        <f>O12/O5</f>
        <v>1.2775088923279143</v>
      </c>
    </row>
    <row r="13" spans="1:17" x14ac:dyDescent="0.3">
      <c r="A13" s="5">
        <v>10</v>
      </c>
      <c r="B13" s="5" t="s">
        <v>8</v>
      </c>
      <c r="C13" s="5">
        <v>21.82</v>
      </c>
      <c r="D13" s="5">
        <v>28.26</v>
      </c>
      <c r="E13" s="5">
        <f t="shared" si="2"/>
        <v>6.4400000000000013</v>
      </c>
      <c r="F13" s="5">
        <v>8.3099999999999987</v>
      </c>
      <c r="G13" s="5">
        <f t="shared" si="0"/>
        <v>-1.8699999999999974</v>
      </c>
      <c r="H13" s="5">
        <f t="shared" si="1"/>
        <v>3.6553258009175957</v>
      </c>
      <c r="I13">
        <f>STDEV(H13:H14)</f>
        <v>0.25523848833807022</v>
      </c>
      <c r="M13" s="5" t="s">
        <v>14</v>
      </c>
      <c r="N13" s="5">
        <f>AVERAGE(C13:C14)</f>
        <v>20.65</v>
      </c>
      <c r="O13" s="5"/>
      <c r="Q13">
        <v>1.1847806335783648</v>
      </c>
    </row>
    <row r="14" spans="1:17" x14ac:dyDescent="0.3">
      <c r="A14" s="5">
        <v>11</v>
      </c>
      <c r="B14" s="5" t="s">
        <v>8</v>
      </c>
      <c r="C14" s="5">
        <v>19.48</v>
      </c>
      <c r="D14" s="5">
        <v>26.07</v>
      </c>
      <c r="E14" s="5">
        <f t="shared" si="2"/>
        <v>6.59</v>
      </c>
      <c r="F14" s="5">
        <v>8.3099999999999987</v>
      </c>
      <c r="G14" s="5">
        <f t="shared" si="0"/>
        <v>-1.7199999999999989</v>
      </c>
      <c r="H14" s="5">
        <f t="shared" si="1"/>
        <v>3.2943640690702898</v>
      </c>
      <c r="M14" s="5" t="s">
        <v>62</v>
      </c>
      <c r="N14" s="5">
        <f>AVERAGE(D13:D14)</f>
        <v>27.164999999999999</v>
      </c>
      <c r="O14" s="5">
        <f>2^-(N14-N13)</f>
        <v>1.0934264574962462E-2</v>
      </c>
      <c r="P14" s="5">
        <f>O14/O5</f>
        <v>1.8768759933422869</v>
      </c>
    </row>
    <row r="15" spans="1:17" x14ac:dyDescent="0.3">
      <c r="A15" s="6">
        <v>12</v>
      </c>
      <c r="B15" s="6" t="s">
        <v>9</v>
      </c>
      <c r="C15" s="6">
        <v>21.67</v>
      </c>
      <c r="D15" s="6">
        <v>29.13</v>
      </c>
      <c r="E15" s="6">
        <f t="shared" si="2"/>
        <v>7.4599999999999973</v>
      </c>
      <c r="F15" s="6">
        <v>8.3099999999999987</v>
      </c>
      <c r="G15" s="6">
        <f t="shared" si="0"/>
        <v>-0.85000000000000142</v>
      </c>
      <c r="H15" s="6">
        <f t="shared" si="1"/>
        <v>1.8025009252216622</v>
      </c>
      <c r="I15">
        <f>STDEV(H15:H16)</f>
        <v>0.76746362409511948</v>
      </c>
      <c r="M15" s="6" t="s">
        <v>15</v>
      </c>
      <c r="N15" s="6">
        <f>AVERAGE(C15:C16)</f>
        <v>22.060000000000002</v>
      </c>
      <c r="O15" s="6"/>
      <c r="Q15">
        <v>0.88125438413639245</v>
      </c>
    </row>
    <row r="16" spans="1:17" x14ac:dyDescent="0.3">
      <c r="A16" s="6">
        <v>13</v>
      </c>
      <c r="B16" s="6" t="s">
        <v>9</v>
      </c>
      <c r="C16" s="6">
        <v>22.45</v>
      </c>
      <c r="D16" s="6">
        <v>29.23</v>
      </c>
      <c r="E16" s="6">
        <f t="shared" si="2"/>
        <v>6.7800000000000011</v>
      </c>
      <c r="F16" s="6">
        <v>8.3099999999999987</v>
      </c>
      <c r="G16" s="6">
        <f t="shared" si="0"/>
        <v>-1.5299999999999976</v>
      </c>
      <c r="H16" s="6">
        <f>2^-G16</f>
        <v>2.8878583910449871</v>
      </c>
      <c r="M16" s="6" t="s">
        <v>63</v>
      </c>
      <c r="N16" s="6">
        <f>AVERAGE(D15:D16)</f>
        <v>29.18</v>
      </c>
      <c r="O16" s="6">
        <f>2^-(N16-N15)</f>
        <v>7.1889660205068477E-3</v>
      </c>
      <c r="P16" s="6">
        <f>O16/O5</f>
        <v>1.2339922496240729</v>
      </c>
    </row>
    <row r="17" spans="1:10" x14ac:dyDescent="0.3">
      <c r="A17" s="8">
        <v>14</v>
      </c>
      <c r="B17" s="8" t="s">
        <v>71</v>
      </c>
      <c r="C17" s="8">
        <v>21.67</v>
      </c>
      <c r="D17" s="8">
        <v>27.78</v>
      </c>
      <c r="E17" s="8">
        <f>D17-C17</f>
        <v>6.1099999999999994</v>
      </c>
      <c r="F17" s="8">
        <v>8.3099999999999987</v>
      </c>
      <c r="G17" s="8">
        <f>E17-F17</f>
        <v>-2.1999999999999993</v>
      </c>
      <c r="H17" s="8">
        <f>2^-G17</f>
        <v>4.5947934199881377</v>
      </c>
      <c r="I17">
        <f>STDEV(H17:H18)</f>
        <v>0.44011983394894949</v>
      </c>
    </row>
    <row r="18" spans="1:10" x14ac:dyDescent="0.3">
      <c r="A18" s="8">
        <v>15</v>
      </c>
      <c r="B18" s="8" t="s">
        <v>71</v>
      </c>
      <c r="C18" s="8">
        <v>22.35</v>
      </c>
      <c r="D18" s="8">
        <v>28.67</v>
      </c>
      <c r="E18" s="8">
        <f>D18-C18</f>
        <v>6.32</v>
      </c>
      <c r="F18" s="8">
        <v>8.3099999999999987</v>
      </c>
      <c r="G18" s="8">
        <f>E18-F18</f>
        <v>-1.9899999999999984</v>
      </c>
      <c r="H18" s="8">
        <f>2^-G18</f>
        <v>3.9723699817481388</v>
      </c>
    </row>
    <row r="21" spans="1:10" x14ac:dyDescent="0.3">
      <c r="D21" s="7"/>
      <c r="E21" s="7"/>
      <c r="F21" s="7"/>
      <c r="G21" s="7"/>
      <c r="H21" s="7"/>
      <c r="I21" s="7"/>
      <c r="J2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ER</vt:lpstr>
      <vt:lpstr>mir4289</vt:lpstr>
      <vt:lpstr>B-catenin</vt:lpstr>
      <vt:lpstr>vegf</vt:lpstr>
      <vt:lpstr>mmp2</vt:lpstr>
      <vt:lpstr>mmp9</vt:lpstr>
      <vt:lpstr>IL1</vt:lpstr>
      <vt:lpstr>IDO</vt:lpstr>
      <vt:lpstr>KRAS</vt:lpstr>
      <vt:lpstr>IL10</vt:lpstr>
      <vt:lpstr>u6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naser kalhor</dc:creator>
  <cp:lastModifiedBy>ahoora Azarbahram</cp:lastModifiedBy>
  <dcterms:created xsi:type="dcterms:W3CDTF">2023-08-31T04:27:37Z</dcterms:created>
  <dcterms:modified xsi:type="dcterms:W3CDTF">2025-04-05T13:28:41Z</dcterms:modified>
</cp:coreProperties>
</file>